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F14.1  PLANES DE MEJORAMIENT..." sheetId="1" r:id="rId1"/>
    <sheet name="BALANCE" sheetId="2" r:id="rId2"/>
    <sheet name="Hoja2" sheetId="3" state="hidden" r:id="rId3"/>
  </sheets>
  <definedNames>
    <definedName name="_xlnm._FilterDatabase" localSheetId="0" hidden="1">'F14.1  PLANES DE MEJORAMIENT...'!$A$10:$Q$97</definedName>
  </definedNames>
  <calcPr fullCalcOnLoad="1"/>
  <pivotCaches>
    <pivotCache cacheId="2" r:id="rId4"/>
  </pivotCaches>
</workbook>
</file>

<file path=xl/sharedStrings.xml><?xml version="1.0" encoding="utf-8"?>
<sst xmlns="http://schemas.openxmlformats.org/spreadsheetml/2006/main" count="911" uniqueCount="564">
  <si>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</si>
  <si>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</si>
  <si>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</si>
  <si>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</si>
  <si>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</si>
  <si>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</si>
  <si>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</si>
  <si>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</si>
  <si>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</si>
  <si>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</si>
  <si>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</si>
  <si>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</si>
  <si>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</si>
  <si>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</si>
  <si>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</si>
  <si>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</si>
  <si>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</si>
  <si>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</si>
  <si>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</si>
  <si>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</si>
  <si>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</si>
  <si>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</si>
  <si>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</si>
  <si>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</si>
  <si>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</si>
  <si>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</si>
  <si>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Oficio</t>
  </si>
  <si>
    <t>Circular</t>
  </si>
  <si>
    <t>ANTIC 2016</t>
  </si>
  <si>
    <t>Demanda</t>
  </si>
  <si>
    <t>Acta de Reinicio</t>
  </si>
  <si>
    <t>HALLAZGO No.7 Contrato de Obra No. 2133529 del 31 de octubre de 2013, FONADE -  Municipio de Baranoa Departamento del Atlántico (F y D) $579.642.839.</t>
  </si>
  <si>
    <t>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t>
  </si>
  <si>
    <t>Requerir al municipio el envió de los documentos de titularidad del predio para poder reiniciar la obra.</t>
  </si>
  <si>
    <t xml:space="preserve">Una vez verificada la titularidad del inmueble por parte del municipio, realizar el reinicio de la obra </t>
  </si>
  <si>
    <t>Acta de reinicio</t>
  </si>
  <si>
    <t xml:space="preserve">HALLAZGO No.11     Contrato Interadministrativo 2131051, FONADE -  Municipio de Baranoa - Departamento del Atlántico (F y D) $79.785.363 </t>
  </si>
  <si>
    <t>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t>
  </si>
  <si>
    <t>Requerir a la interventoría y al ente territorial para que conminen al contratista a efectuar las reparaciones de los detalles de calidad y realizar la revisión y verificación de las cantidades realmente ejecutadas.</t>
  </si>
  <si>
    <t xml:space="preserve">HALLAZGO No.13  Convenio Interadministrativo Derivado No. 2133377 suscrito entre FONADE – y el municipio de Cotorra (F-D) $787.773.235 
</t>
  </si>
  <si>
    <t>Deficiencias en la etapa de construcción y en el seguimiento y control de las obligaciones contractuales, tanto de la interventoría como de la supervisión de FONADE y del municipio.</t>
  </si>
  <si>
    <t>Realizar el reinicio de la obra con el fin de cumplir con el objeto contractual y realizar el seguimiento a la presentación de facturación del pago por parte del contratista de obra, para amortizar el anticipo.</t>
  </si>
  <si>
    <t>Suscribir el acta de reinicio de proyecto.</t>
  </si>
  <si>
    <t>H1 FONTIC</t>
  </si>
  <si>
    <t>Hallazgo No. 1 Contrato de prestación de servicios profesionales No. 20171192 (F) y (D)</t>
  </si>
  <si>
    <t>Se presenta un incremento injustificado del valor de los honorarios profesionales para desempeñar obligaciones idénticas en un nuevo contrato suscrito con el mismo profesional en la vigencia 2017, porque los informes tienen el mismo reporte de avance cada mes.</t>
  </si>
  <si>
    <t>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t>
  </si>
  <si>
    <t>Informes de los Contratos de Prestación de Servicios vigentes  (10)</t>
  </si>
  <si>
    <t>H2 FONTIC</t>
  </si>
  <si>
    <t>Hallazgo 2 Contrato de prestación de servicios profesionales No. 2016632 (F) y (D)</t>
  </si>
  <si>
    <t>La necesidad que dio origen al contrato y las obligaciones que se establecieron, no fueron satisfechas ni cumplidas durante la ejecución del contrato de prestación de servicios No. 2016632 y sí se canceló la totalidad del valor pactado.</t>
  </si>
  <si>
    <t>H3 FONTIC</t>
  </si>
  <si>
    <t xml:space="preserve">Hallazgo 3 Contrato de prestación de servicios profesionales No 20161332 y Contrato 2016558 (F) y (D) </t>
  </si>
  <si>
    <t>se evidencia  que las necesidades que dieron origen a la contratación y las obligaciones que se establecieron, no fueron satisfechas ni cumplidas durante la ejecución de los contratos de prestación de servicios en cuestión y sí se canceló la totalidad de los valores pactados</t>
  </si>
  <si>
    <t>H4 FONTIC</t>
  </si>
  <si>
    <t>Hallazgo No. 4 Contrato de prestación de servicios profesionales No. 2016667 (F) y (D)</t>
  </si>
  <si>
    <t>No se encontró evidencia sobre cuales contratos la profesional realizó la supervisión, pues no figuran designaciones para adelantar supervisión ni prueba de la labor realizada.</t>
  </si>
  <si>
    <t>H5 FONTIC</t>
  </si>
  <si>
    <t>Hallazgo No. 5 Contrato de prestación de servicios profesionales No. 2016641 (F) y (D)</t>
  </si>
  <si>
    <t>Deficiencias en la etapa precontractual, contractual, falta de seguimiento y control por parte de la supervisión a las actividades realizadas por el contratista.</t>
  </si>
  <si>
    <t>H6 FONTIC</t>
  </si>
  <si>
    <t>Hallazgo No. 6 Contrato de prestación de servicios profesionales No. 2016530 (F) y (D)</t>
  </si>
  <si>
    <t>Deficiencias en la etapa precontractual, contractual, falta de seguimiento y control por parte de la supervisión a las actividades realizadas por el contratista</t>
  </si>
  <si>
    <t>H7 FONTIC</t>
  </si>
  <si>
    <t>Hallazgo No. 7 Contratos de prestación de servicios profesionales No. 2016628, 2016643, 2016596, 20161300 y 20161200 (F) y (D)</t>
  </si>
  <si>
    <t>Esta situación se presenta por deficiencias en la etapa precontractual, dado que las necesidades establecidas en las solicitudes de contratación no correspondían con las necesidades reales de ejecución del convenio. En la etapa contractual por falta de seguimiento y control por parte de la supervisión a las actividades realizadas por cada uno de los contratistas.</t>
  </si>
  <si>
    <t>H8 FONTIC</t>
  </si>
  <si>
    <t>Hallazgo No. 8 Selección trabajador oficial Gerente de Unidad (P) y (D)</t>
  </si>
  <si>
    <t>Implementar mejoras en el proceso de verificación de soportes de hoja de vida en empleados públicos y trabajadores oficiales</t>
  </si>
  <si>
    <t>Actualizar procedimiento de ingreso y egreso de empleados públicos y trabajadores oficiales</t>
  </si>
  <si>
    <t>Procedimiento aprobado y publicado en el catálogo documental</t>
  </si>
  <si>
    <t>H9 FONTIC</t>
  </si>
  <si>
    <t>Hallazgo No. 9 Plan Operativo Convenio 215085 suscrito entre FONADE y FONDO TIC (D)</t>
  </si>
  <si>
    <t>Se evidencian deficiencias en la supervisión, lo que se puede evidenciar en los continuos retrasos ocasionados incluso por falta de firma de la Gerencia del Convenio en Junio-Julio de 2016 y la decisión de llevar todos las convocatorias para el mes de octubre de 2016</t>
  </si>
  <si>
    <t>Verificar la aplicación del PMI001 Procedimiento de Negociación de Líneas Misionales en donde se incorpore las actividades a ejecutar en caso de que se presente en la ejecución de los convenios,  eventualidades o imprevistos que puedan afectar su normal ejecución y desarrollo.</t>
  </si>
  <si>
    <t>Lineamientos del marco general del proyecto-insumos plan operativo</t>
  </si>
  <si>
    <t>H10FONTIC</t>
  </si>
  <si>
    <t>Hallazgo No. 10 Lineamientos contratación integrador (D)</t>
  </si>
  <si>
    <t xml:space="preserve">Las situaciones descritas denotan que no existía claridad por parte de la Gerencia del Convenio 215085 sobre el alcance del proyecto, sus obligaciones, las especificaciones requeridas y los lineamientos definidos desde el MINTIC para contratar el proveedor integrador de servicios.  </t>
  </si>
  <si>
    <t>Ajustar el Estatuto de Contratación y el Manual de Supervisión e Interventoría</t>
  </si>
  <si>
    <t>H11FONTIC</t>
  </si>
  <si>
    <t>Hallazgo No. 11 Determinación Anticipos Contratación derivada (D)</t>
  </si>
  <si>
    <t>Los contratos terminaron sin que se amortizara la totalidad de los dineros entregados como anticipo, lo cual afectó la capacidad de gestión y el cumplimiento de las metas del Convenio por parte de FONADE, y limitó el giro de nuevos recursos por parte de FONTIC ocasionando la desfinanciación del proyecto Vive Digital.</t>
  </si>
  <si>
    <t>Realizar compensación de recursos aceptada y autorizada por los Contratistas Integradores de Servicios, en la facturación radicada y aceptada por Fonade, por servicios prestados por los Contratistas Integradores de Servicios en el marco del Contrato Interadministrativo 215085.</t>
  </si>
  <si>
    <t>Comunicaciones emitidas por los Contratistas Integradores de Servicios</t>
  </si>
  <si>
    <t>H12FONTIC</t>
  </si>
  <si>
    <t>Hallazgo No. 12 Servicios excluidos de IVA (O.I –D)</t>
  </si>
  <si>
    <t>Se puede concluir, que las facturas y la oferta presentada por la UT FONADE FASE 3 no contienen la carga impositiva que corresponde, porque si se hubiese incluido el impuesto que efectivamente debía calcularse, se habría superado el presupuesto establecido por MINTIC y FONADE.</t>
  </si>
  <si>
    <t>Integrar en los estudios previos y reglas de participación de la contratación derivada en los servicios que aplique (universidades, cooperación internacional, etc.) disposiciones de facturación del IVA para los potenciales contratistas.</t>
  </si>
  <si>
    <t>Formato estándar Estudios Previos</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</si>
  <si>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t>
  </si>
  <si>
    <t xml:space="preserve">Presentar demanda en contra de la interventoría por incumplimiento y posibles perjuicios para FONADE
</t>
  </si>
  <si>
    <t>H13FONTIC</t>
  </si>
  <si>
    <t xml:space="preserve">Hallazgo No. 13 Obligaciones Interventoría 2162850  (D) </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</si>
  <si>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 fecha a partir de la cual el interventor debía hacer entrega de algunos productos.</t>
  </si>
  <si>
    <t xml:space="preserve">Capacitar a los supervisores en el procedimiento para solicitar acciones contractuales por presunto incumplimiento 
</t>
  </si>
  <si>
    <t>Lista de asistencia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</si>
  <si>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</si>
  <si>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</si>
  <si>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</si>
  <si>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</si>
  <si>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</si>
  <si>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</si>
  <si>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</si>
  <si>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</si>
  <si>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</si>
  <si>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</si>
  <si>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</si>
  <si>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</si>
  <si>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</si>
  <si>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</si>
  <si>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</si>
  <si>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</si>
  <si>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</si>
  <si>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</si>
  <si>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</si>
  <si>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</si>
  <si>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</si>
  <si>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</si>
  <si>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</si>
  <si>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</si>
  <si>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</si>
  <si>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</si>
  <si>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</si>
  <si>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</si>
  <si>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</si>
  <si>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</si>
  <si>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</si>
  <si>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</si>
  <si>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</si>
  <si>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</si>
  <si>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</si>
  <si>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</si>
  <si>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</si>
  <si>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D H1 ICBF</t>
  </si>
  <si>
    <t xml:space="preserve">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t>
  </si>
  <si>
    <t>Inadecuada gestión de Interventoría y supervisión
Gestión inoportuna de la prórroga del contrato interadministrativo para mantener la contratación derivada.</t>
  </si>
  <si>
    <t>Establecer lineamientos respecto a los términos (plazos) para el trámite de modificaciones contractuales por parte de los grupos de trabajo de la entidad</t>
  </si>
  <si>
    <t>Adoptar plazos para el trámite de modificaciones contractuales por parte de los grupos de trabajo de la entidad</t>
  </si>
  <si>
    <t>SUBGERENCIA DE OPERACIONES (Planeación contractual)</t>
  </si>
  <si>
    <t>Capacitar/formar  a los supervisores/interventorías en el procedimiento de alerta a las compañías de seguros para advertir potenciales incumplimientos (menores al 5%), establecido en el manual de supervisión e interventoría vigente en la entidad</t>
  </si>
  <si>
    <t>Capacitar/formar  a los supervisores/interventorías en el procedimiento de alerta a las compañías de seguros</t>
  </si>
  <si>
    <t>Capacitación / Formación</t>
  </si>
  <si>
    <t>Gestión del proceso disciplinario por posible responsabilidades al interior de la entidad</t>
  </si>
  <si>
    <t xml:space="preserve">Incorporar este informe de denuncia en el proceso disciplinario 033-2018 </t>
  </si>
  <si>
    <t>Auto de incorporación</t>
  </si>
  <si>
    <t>SUBGERENCIA  ADMINISTRATIVA (Control Interno Disciplinario)</t>
  </si>
  <si>
    <t>AF2018 H1</t>
  </si>
  <si>
    <t xml:space="preserve">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t>
  </si>
  <si>
    <t>Tubería desinstalada con presencia de aguas residuales o servidas; manholes o pozos de inspección colmatados; cajas de inspección rebosadas o no construidas
Falta entrega de reajuste de diseños por parte de la Gobernación a Minvivienda
Inadecuada gestión de la interventoría y supervisión en el control del cumplimiento de las especificaciones técnicas pactadas en el contrato de obra</t>
  </si>
  <si>
    <t>Gestionar con la  Gobernación la terminación del proyecto</t>
  </si>
  <si>
    <t>Oficiar a la gobernación para que ejecute las reparaciones requeridas por deficiencias de calidad de obra y finalice la obra</t>
  </si>
  <si>
    <t>SUBGERENCIA DE DESARROLLO DE PROYECTOS (Gerencia Desarrollo Territorial)
OFICINA ASESORA JURÍDICA</t>
  </si>
  <si>
    <t>OFICINA ASESORA JURÍDICA</t>
  </si>
  <si>
    <t>Gestionar acciones legales contra la Interventoría Consorcio GC CA</t>
  </si>
  <si>
    <t>Presentar FAP900 a Subgerencia de Operaciones por Subgerencia de Desarrollo de Proyectos</t>
  </si>
  <si>
    <t>FAP900 radicado</t>
  </si>
  <si>
    <t>SUBGERENCIA DE DESARROLLO DE PROYECTOS (Gerencia Desarrollo Territorial)</t>
  </si>
  <si>
    <t xml:space="preserve">Presentar FAP900 y FAP901 a Oficina Jurídica por Subgerencia de Operaciones </t>
  </si>
  <si>
    <t>FAP900 y 901 radicados</t>
  </si>
  <si>
    <t>SUBGERENCIA DE OPERACIONES (Gerencia Gestión Post contractual)</t>
  </si>
  <si>
    <t>Presentar la demanda</t>
  </si>
  <si>
    <t>Documento de demanda radicado</t>
  </si>
  <si>
    <t xml:space="preserve">OFICINA ASESORA JURÍDICA </t>
  </si>
  <si>
    <t>AF2018 H2</t>
  </si>
  <si>
    <t>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t>
  </si>
  <si>
    <t>Modificación de diseños para la fase II por parte de la Policía
Lesiones, daños y afectaciones de la fase I que deben corregirse 
Deficiencias en el diseño entregado por el Municipio en lo concerniente al capítulo eléctrico</t>
  </si>
  <si>
    <t>Gestionar con la interventoría  y el municipio la finalización del proyecto y recibo de la obra</t>
  </si>
  <si>
    <t>Solicitar pronunciamiento de la interventoría de los aspectos técnicos, administrativos, financieros y legales  frente a los hechos y observaciones de la CGR, y sobre las acciones correctivas correspondientes a implementar que subsanen lo pertinente</t>
  </si>
  <si>
    <t>Informe de interventoría</t>
  </si>
  <si>
    <t>SUBGERENCIA DE DESARROLLO DE PROYECTOS (Gerencia Infraestructura y Competitividad)</t>
  </si>
  <si>
    <t>Revisar las cantidades de obra ejecutadas y no ejecutadas evidenciadas por la CGR y tomar las acciones correctivas de compensación en acta parcial de obra</t>
  </si>
  <si>
    <t>Acta de recibo parcial de la interventoría</t>
  </si>
  <si>
    <t>Gestionar la finalización del proyecto con sustento en la reparación de los elementos estructurales  fase I (ejecutada por el Municipio de Zipaquirá) y los ajustes al componente eléctrico</t>
  </si>
  <si>
    <t>Acta de recibo de obra a satisfacción de la interventoría</t>
  </si>
  <si>
    <t>AF2018 H3</t>
  </si>
  <si>
    <t>Convenio 211029-2011 FONTUR. Contrato 2130569 estudios y diseños y Contrato de Obra 2151817: construcción plataforma flotante junto al muelle Johnny Cay, San Andrés. Obra inconclusa hace 3 años y no están instaladas ni almacenadas adecuadamente 19 unidades flotantes en acero naval, ni entrepiso en madera densa, ni pasarela metálica flotante, ni módulos rompeolas recibidos por FONADE</t>
  </si>
  <si>
    <t>Requerimiento expreso de plataforma flotante por parte de FONTUR
No identificación de las deficiencias en los diseños entregados
Inadecuada planeación y control de FONADE en los contratos celebrados en el 2013 (ajustes diseños iniciales y su interventoría)
inadecuada gestión de supervisión debido a que validó y suscribió acta de  recibo final sin cumplimiento de cantidades construidas</t>
  </si>
  <si>
    <t xml:space="preserve">Realizar las gestiones necesarias para recuperar los recursos desembolsados y los perjuicios derivados por la ejecución defectuosa de la labor desarrollada por parte de los contratistas de consultoría e interventoría </t>
  </si>
  <si>
    <t>Gestionar acciones legales contra Proyectos de Ingeniería y Consultoría - estudios y diseños</t>
  </si>
  <si>
    <t>Auto admisorio de la demanda</t>
  </si>
  <si>
    <t>Gestionar acciones legales contra Consorcio Gespro - Interventoría</t>
  </si>
  <si>
    <t>AF2018 H4</t>
  </si>
  <si>
    <t>Convenio 211029-2011 FONTUR. Contrato de Obra 2151540: construcción muelle turístico Los Lancheros en San Andrés. A marzo de 2019 el muelle no ha entrado en funcionamiento, pero se utiliza de manera informal, las construcciones se encuentran en estado de abandono, sin custodia ni mantenimiento.</t>
  </si>
  <si>
    <t>Falta del servicio de energía eléctrica y de agua potable
Falta de mantenimiento preventivo 
Las obras no han sido recibidas por FONTUR</t>
  </si>
  <si>
    <t>Evidenciar recibo de la obra por parte de FONTUR y gestionar demanda judicial contra FONTUR por incumplimiento del convenio y para liquidación del mismo</t>
  </si>
  <si>
    <t>Acta de entrega y recibo de bienes y servicios producto del contrato</t>
  </si>
  <si>
    <t>AF2018 H5</t>
  </si>
  <si>
    <t>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t>
  </si>
  <si>
    <t>Vencimiento del plazo de ejecución del Convenio Marco</t>
  </si>
  <si>
    <t>Suscribir y ejecutar convenio con Municipio para terminar el proyecto</t>
  </si>
  <si>
    <t>Suscribir convenio con municipio de Chaparral para finalizar obra, en el marco del Convenio 212080-2012 con DPS (aprobado cambio en Comité de Negocios)</t>
  </si>
  <si>
    <t>Convenio interadministrativo celebrado</t>
  </si>
  <si>
    <t>Contratar la interventoría</t>
  </si>
  <si>
    <t>Contrato de interventoría celebrado</t>
  </si>
  <si>
    <t>SUBGERENCIA DE DESARROLLO DE PROYECTOS (Gerente Ciencia, Tecnología y Emprendimiento)</t>
  </si>
  <si>
    <t>SUBGERENCIA ADMINISTRATIVA (Gerencia Talento Humano – Gerencia Desarrollo Organizacional)</t>
  </si>
  <si>
    <t>SUBGERENCIA DE OPERACIONES (Planeación Contractual)
SUBGERENCIA ADMINISTRATIVA (Desarrollo Organizacional)</t>
  </si>
  <si>
    <t>SUBGERENCIA FINANCIERA (Contabilidad)
SUBGERENCIA DE OPERACIONES (Planeación Contractual)</t>
  </si>
  <si>
    <t>Realizar formación sobre legislación tributaria y su aplicación en la etapa precontractual y contractual a los colaboradores de la Subgerencia de Contratación</t>
  </si>
  <si>
    <t>Radicado 10193100092893 del Grupo de Contabilidad, con soportes de convocatoria a capacitación de asesores tributarios y lista de asistencia.</t>
  </si>
  <si>
    <t>SUBGERENCIA DE OPERACIONES
SUBGERENCIA DE DESARROLLO DE PROYECTOS</t>
  </si>
  <si>
    <t>Manual de Contratación y Manual de Supervisión e Interventoría aprobados,  publicados  y socializados</t>
  </si>
  <si>
    <t>SUBGERENCIA DE DESARROLLO DE PROYECTOS
SUBGERENCIA DE OPERACIONES</t>
  </si>
  <si>
    <t>SUBGERENCIA DE DESARROLLO DE PROYECTOS (Gerente Ciencia, Tecnología y Emprendimiento)
SUBGERENCIA ADMINISTRATIVA (Gerencia Desarrollo Organizacional)</t>
  </si>
  <si>
    <t xml:space="preserve">FONADE radicó la demanda con número de proceso 25000233600020180105500 del 16/12/2018, FONADE VS UNIVERSIDAD DISTRITAL. 
Se anexa Auto de Admisión de la demanda del 18 de diciembre de 2018 y Reporte del estado de la demanda FONADE VS UNIVERSIDAD DISTRITAL. </t>
  </si>
  <si>
    <t>A partir de la identificación de estos hechos, FONADE adoptó controles en la contratación vía la adopción del Manual de Contratación (14/08/2018), particularmente restringiendo los anticipos únicamente para contratos de obra y máximo un 10%, y adoptó el Manual de Supervisión e Interventoría (30/04/2018) con formatos de verificación de ejecución de anticipos.</t>
  </si>
  <si>
    <t>estado</t>
  </si>
  <si>
    <t>La Subgerencia Administrativa expidió del Auto de apertura de investigación dentro del radicado No. 033 de 2018, bajo el cual se ordenó la incorporación del informe de denuncia, atendido a través de constancia secretarial de 18 de julio quedo legalmente incorporada al expediente.</t>
  </si>
  <si>
    <t>El 26 de junio de 2019 se suscribió el Convenio Interadministrativo No. 2191870 con el muniicipio de Chaparral - Tolima para la terminación de la construcción del puente vehicular sobre el Rio Amoyá.</t>
  </si>
  <si>
    <t>La Oficina Asesora Jurídica entrega el auto admisorio de la demanda de fecha 10/06/2019</t>
  </si>
  <si>
    <t>La Oficina Asesora Jurídica entrega el auto admisorio de la demanda de fecha 17/05/2018 para contratista e interventoría.</t>
  </si>
  <si>
    <t>La Gerencia de Unidad remite el acta de entrega del muelle de Lancheros firmada por las partes, que fue enviada con radicado 20182200349331 a FONTUR para su revisión y posterior aprobación.</t>
  </si>
  <si>
    <t>La Subgerencia de Operaciones expidió la Circular interna No. 5 del 28/05/2019 con radicado 20195000000424</t>
  </si>
  <si>
    <t>Se adjuntan las comunicaciones de solicitud de amortización por cada contrato.</t>
  </si>
  <si>
    <t xml:space="preserve">Capacitar a los supervisores en el procedimiento para solicitar acciones contractuales por presunto incumplimiento 
</t>
  </si>
  <si>
    <t>La Gerencia de Unidad envía los 11 informes de ejecución firmados por la supervisión de los contratos de prestación de servicios vigentes para el convenio (11)</t>
  </si>
  <si>
    <t>La Subgerencia de Operaciones envía la presentación realizada y la lista de asistencia de actividad ejecutada el 4/07/2019. Cumplida unos días fuera de plazo.</t>
  </si>
  <si>
    <t>Total general</t>
  </si>
  <si>
    <t>VIGENCIA</t>
  </si>
  <si>
    <t>FONTIC</t>
  </si>
  <si>
    <t>Denuncia ICBF</t>
  </si>
  <si>
    <t>AF2018</t>
  </si>
  <si>
    <t>Cuenta de ACTIVIDADES / DESCRIPCIÓN</t>
  </si>
  <si>
    <t>Datos</t>
  </si>
  <si>
    <t>Promedio de estado</t>
  </si>
  <si>
    <t>Suma de ACTIVIDADES / AVANCE FÍSICO DE EJECUCIÓN</t>
  </si>
  <si>
    <t>Vigencia</t>
  </si>
  <si>
    <t>No. Acciones</t>
  </si>
  <si>
    <t>vigentes</t>
  </si>
  <si>
    <t>Cumplidas</t>
  </si>
  <si>
    <t>Por cumplir fuera de plazos</t>
  </si>
  <si>
    <t>Anticipos 2016</t>
  </si>
  <si>
    <t>Denuncia FONTIC</t>
  </si>
  <si>
    <t>Auditoria Financiera 2018</t>
  </si>
  <si>
    <t>La Subgerencia de Operaciones envía presentación soporte y lista de asistencia a charla del 22 y 23 de agosto de 2019.</t>
  </si>
  <si>
    <t>El 2 de julio de 2019 Enterritorio envió oficio a la Gobernación solicitando: 1. Establecer acciones a adoptar respecto al informe de la CGR. 2. Garantizar la terminación y entrega de las obras. 3. Gestionar la devolución del anticipo. Radicado: 20192700169821</t>
  </si>
  <si>
    <t>Avance (%)</t>
  </si>
  <si>
    <t>(Todas)</t>
  </si>
  <si>
    <t>CMult H9</t>
  </si>
  <si>
    <t>Transferencia de recursos. No se evidencia a 19-03-2019 el reintegro de $1.768 millones al MHCP por 21 contratos liquidados de 2016 a 2018.</t>
  </si>
  <si>
    <t>Deficiencias en la supervisión y gestión administrativa
DNP no había girado a 21/12/2018 los recursos de la vigencia 2018</t>
  </si>
  <si>
    <t>Reintegrar los recursos a la Dirección del Tesoro del MHCP de los contratos liquidados entre 2016 y 2018.</t>
  </si>
  <si>
    <t>Reintregrar los recursos a la Dirección del Tesoro por contratos liquidados</t>
  </si>
  <si>
    <t>Reporte de consignaciones por el valor equivalente a los contratos liquidados entre 2016 y 2018</t>
  </si>
  <si>
    <t>SUBGERENCIA DE DESARROLLO DE PROYECTOS (Desarrrollo Económico y Social)</t>
  </si>
  <si>
    <t>Cmult H10</t>
  </si>
  <si>
    <t xml:space="preserve">Ejecución presupuestal. En el primer semestre de 2018 la proyección de ejecución se estimó en $50.381 millones y solo se ejecutó el 21%. El flujo de caja no sirve para su propósito que es ser usado para fines de transferencia de fondos. </t>
  </si>
  <si>
    <t xml:space="preserve">FONADE no aclara en sus informes las razones del bajo avance
DNP no realiza seguimiento </t>
  </si>
  <si>
    <t>Incorporar en el informe trimestral un reporte del cumplimiento del flujo de efectivo y ejecución presupuestal con estado de avance</t>
  </si>
  <si>
    <t>Incorporar el estado de ejecución y flujo en el informe trimestral de legalización</t>
  </si>
  <si>
    <t>Informe trimestral SOES</t>
  </si>
  <si>
    <t>Cmult H11</t>
  </si>
  <si>
    <t>Descuentos de ley. Los estados contables de FONADE a diciembre de 2018 registran en otros deudores $275,96 millones, y $275,8 millones corresponden a mayores valores girados por impuestos no descontados a contratistas en septiembre de 2018. Por 7 meses se incrementó el costo de oportunidad y el riesgo de liquidar sin descontar ese valor.</t>
  </si>
  <si>
    <t>Deficiencias de control interno de FONADE en revisión, aprobación y giro de recursos
Falta de aplicación de los descuentos en el momento del pago (265 mill)
Facturación equivocada del proveedor por cobro en otras divisas (10 mill)</t>
  </si>
  <si>
    <t>Verificar en el momento de la generación de pagos manuales que los valores registrados en la causación contable correspondan a los valores incluidos en el comprobante de egreso</t>
  </si>
  <si>
    <t>Verificar causación contra comprobante de egreso por parte del Grupo de Gestión de Operaciones</t>
  </si>
  <si>
    <t>informe mensual de pagos manuales efectuados y aplicación de descuentos</t>
  </si>
  <si>
    <t>SUBGERENCIA ADMINISTRATIVA (Gestión de Operaciones)</t>
  </si>
  <si>
    <t>Adelantar el proceso de actualizacion en Limay, causación y pagos, y convenios y contratos, para que la causación de los descuentos se genere de forma automática en el aplicativo de pagaduría</t>
  </si>
  <si>
    <t xml:space="preserve">Definir requerimiento para causaciones a las que aplica el registro automático </t>
  </si>
  <si>
    <t>Requerimiento radicado</t>
  </si>
  <si>
    <t>SUBGERENCIA FINANCIERA (Grupo de Contabilidad)
SUBGERENCIA ADMINISTRATIVA (Grupo de Gestión de Opeaciones)
GRUPO DE TECNOLOGÍA DE INFORMACIÓN</t>
  </si>
  <si>
    <t>Ejecutar desarrollo en aplicativos que corresponda según requerimiento, hasta puesta en producción</t>
  </si>
  <si>
    <t>Soporte de pruebas de requerimiento y apobación de paso a producción</t>
  </si>
  <si>
    <t>Emitir certificación de la gerencia del convenio del cumplimiento de los parámetros de facturación según los términos del contrato 2163013</t>
  </si>
  <si>
    <t>Emitir informe con certificación por parte de la Gerencia del Convenio asociada a cada pago</t>
  </si>
  <si>
    <t>Informe de certificaciones de pago</t>
  </si>
  <si>
    <t>Cmult H13</t>
  </si>
  <si>
    <t>Revelación financiera. La información financiera y las notas a los estados contables preparadas por FONADE impiden al usuario establecer de forma precisa las bases de identificación, registro, preparación y revelación, entre ellas, modelo de causación.</t>
  </si>
  <si>
    <t>Deficiencias en los mecanismos de control interno de FONADE para presentación y revelación de información financiera</t>
  </si>
  <si>
    <t>Modificar la presentación de las notas de los estados financieros con revelación de políticas de causación</t>
  </si>
  <si>
    <t>Mejorar la presentación de las notas a los estados financieros con revelación de políticas de causación</t>
  </si>
  <si>
    <t>Notas a los estados financieros</t>
  </si>
  <si>
    <t>TOLIMAH4</t>
  </si>
  <si>
    <t>Mecanismos de control interno que no permiten advertir sobre las afectaciones que se
producen sobre los ecosistemas.
Incumplimiento del titular de las licencias ambientales y omisión de las autoridades ambientales, para asegurar el manejo eficaz de impactos ambientales.</t>
  </si>
  <si>
    <t>Remitir un oficio a Cortolima y a la ANLA, con una exhortación para la prevensión de este tipo de situaciones apoyada en una exposición legal que respalde el Análisis de Respuesta otorgado por la Contraloría en el hallazgo. Lo anterior, considerando que son las dos autoridades a las cuales la Contraloría atribuyó la omisión.</t>
  </si>
  <si>
    <t>Emisión de oficio a Cortolima y ANLA con el contenido descrito en la acción de mejora.</t>
  </si>
  <si>
    <t xml:space="preserve">SUBGERENCIA DE DESARROLLO DE PROYECTOS </t>
  </si>
  <si>
    <t>TOLIMAH13</t>
  </si>
  <si>
    <t>Recursos del 3% de la obra del proyecto Distrito de Riego
Triángulo del Tolima, para Adquisición de Áreas Estratégicas para la conservación de los recursos hídricos. En el Contrato 2082902 de 2008 se incumplió con la obligación de adquisición de predios, en su lugar se pagaron mejoras de 3 predios baldíos sin transferencia. Hallazgo Fiscal por $2.068,24 mill.</t>
  </si>
  <si>
    <t>Falta de gestión para dar cumplimiento a la obligación legal y contractual de invertir en la adquisición de áreas estratégicas ambientales, desconociendo que un pago de mejoras no es equivalente a una compra de predios, y que un proceso de adjudicación de baldíos tampoco puede obviarse como paso previo al pago de mejoras.</t>
  </si>
  <si>
    <t>Remitir oficio a la Agencia Nacional de Tierras y a la Agencia de Desarrollo Rural (antes Incoder), para que evalúe la viabilidad de traspaso de los predios a Cortolima, en el marco de sus competencias.</t>
  </si>
  <si>
    <t>Emisión de oficio a ANT y ADR</t>
  </si>
  <si>
    <t>TOLIMAH14</t>
  </si>
  <si>
    <t>Formulación y adopción de los Planes de Ordenación y Manejo de las cuencas de los ríos Cambrin, Hereje y sector Alto del río Saldaña con recursos del 1% (D14). Los POMCAS proyectados no fueron adoptados mediante acto aministrativo, por lo cual no se consolidó su formulación dentro del contrato 2082902 suscrito entre Fonade y Cortolima</t>
  </si>
  <si>
    <t xml:space="preserve">Los cambios normativos introducidos por el Decreto 1640 de agosto 2 de 2012 no fueron oportunamente incorporados en las especificaciones de los productos entregables, y no se adelantó el proceso administrativo para la adopción formal de los POMCAS. </t>
  </si>
  <si>
    <t xml:space="preserve">SUBGERENCIA DE OPERACIONES (Gerencia de Planeación Contractual)
</t>
  </si>
  <si>
    <t>DANE 1</t>
  </si>
  <si>
    <t>Legalización Gastos Convenio 2162332 - Convenio 036 de 2015 DANE a. Informe financiero no avalado por contador o revisor fiscal b. documentos no emitidos o suscritos por prestador final del servicio c. reconocen gastos no estipulados firmados por contratistas d. Informe técnico final no incluye participantes en eventos e. FONADE no aprobó - firmó los desembolsos 2 al 5.</t>
  </si>
  <si>
    <t xml:space="preserve">Deficiencias en el seguimiento y control de la supervisión del Convenio </t>
  </si>
  <si>
    <t xml:space="preserve">Sensibilizar y dar lineamientos a los supervisores de convenios en obligaciones, manuales, trazabilidad de actuaciones en la ejecución contractual, temas presupuestales que competen a los supervisores, formatos y uso de software que aplique. </t>
  </si>
  <si>
    <t>Sensibilizar y dar lineamientos a los supervisores de convenios/contratos vigentes</t>
  </si>
  <si>
    <t>Lista asistencia y presentación</t>
  </si>
  <si>
    <t>Enviar los soportes documentales de lo señalado en el hallazgo y que reposan en la Gerencia de Desarrollo Territorial a Control Interno Disciplinario</t>
  </si>
  <si>
    <t>Enviar soportes documentales del hallazgo a Control Interno Disciplinario</t>
  </si>
  <si>
    <t>Memorando</t>
  </si>
  <si>
    <t>DANE 2</t>
  </si>
  <si>
    <t>Registros del personal transportado – Operación Censal. En los contratos No. 2180707, 2180681 y 2180894 suscritos con diferentes operadores de transporte se evidencia la ausencia de la relación del personal movilizado por cada vehículo, obligación definida en el documento de Especificaciones Técnicas de Movilidad y estudios previos.</t>
  </si>
  <si>
    <t>Debilidades en la implementación de controles adecuados. 
Deficiencia en la coordinación para la ejecución integral de los diferentes componentes del operativo censal.</t>
  </si>
  <si>
    <t>DANE 3</t>
  </si>
  <si>
    <t>Transporte Rutas Policarpa Nariño - CNPV Consejo Comunitario Cordillera Occidental NARP - Convenio de Asociación No. 2180707. Las siete rutas programadas para recolectar la información en el área de ubicación de las comunidades negras del Consejo Comunitario COPDICONC no fueron realizadas, no obstante era parte del objeto y alcance de los compromisos y no se ejecutó plan de contingencia.</t>
  </si>
  <si>
    <t xml:space="preserve">Debilidades de supervisión en la medida que no tenía conocimiento de la existencia del Plan de Contingencia </t>
  </si>
  <si>
    <t>DANE 4</t>
  </si>
  <si>
    <t>Tiempos de espera adicional. Pago 5 del contrato 007 de 2018 suscrito entre DANE y la Union Temporal, con novedades por falta de información y tiempo de espera superior a 48 horas en 9 municipios. Pago 10 con novedades por pagos pendientes de operadores de personal contratados por FONADE que afectaron el proceso de logística inversa y tiempo de espera superior a 48 horas en 4 municipios.</t>
  </si>
  <si>
    <t xml:space="preserve">Deficiencias en los componentes alusivos al personal y transporte, contratos que fueron suscritos en el marco de la ejecución del contrato interadministrativo 042 -2017 entre DANE y FONADE </t>
  </si>
  <si>
    <t>No aplica, ver campo observaciones</t>
  </si>
  <si>
    <t>El contrato objeto del Hallazgo no hace parte del Contrato 217047 suscrito con FONADE, y no contempló el componente logístico, por lo que el servicio de almacenamiento, custodia, alistamiento, empaque, distribución, devolución y demas actividades propias a la logistica inversa del operativo del Censo fue asumido directamente por el DANE. La respuesta de CGR no atribuye falta a FONADE.</t>
  </si>
  <si>
    <t>DANE 5</t>
  </si>
  <si>
    <t>Acuerdos de Niveles del Servicio de Transporte – ANS. En 1.682 casos de incumplimientos presentados por los operadores de transporte, el DANE solamente autorizó la medida por el primer día, perdiéndose la posibilidad de realizar el descuento indicado por concepto de “cada día de retardo” contemplada en el contrato, desconociendo a su vez los retrasos en la prestación real del servicio.</t>
  </si>
  <si>
    <t xml:space="preserve">No se estableció protocolo específico y/o mecanismo de control para registrar la trazabilidad efectiva de las solicitudes de servicio
Debilidades en el ejercicio de la supervisión </t>
  </si>
  <si>
    <t>DANE 7</t>
  </si>
  <si>
    <t>Gestión Componente de personal Valle del Cauca. incumplimiento por parte del operador en la contratación oportuna del personal, inobservando lo preceptuado en las reglas de participación por aplicación de los ANS, para hacer efectivos los posibles descuentos por los días de retraso en la contratación del personal.</t>
  </si>
  <si>
    <t>No se evidencian documentos de conciliación realizada para determinar la aplicación o no de ANS al operador.</t>
  </si>
  <si>
    <t>CDEP H96</t>
  </si>
  <si>
    <t>FONADE se constituyó como único beneficiario de las garantías de los contratos derivados N° 2160836, 2162988, 2171440, 2186733, para la construcción de la piscina olímpica de alto rendimiento en Bogotá - Contrato interadministrativo 215119 de 2015, incumpliendo el numeral 31 del literal B de la cláusula quinta que establece que el beneficiario de las garantías debió ser Coldeportes.</t>
  </si>
  <si>
    <t>Deficiencias en la supervisión de los beneficiarios de las pólizas por parte de Coldeportes y de FONADE</t>
  </si>
  <si>
    <t>Remitir Circular a los Gerentes de Unidad, en la cual se recomendará que para la elaboración de los estudios previos, verifiquen las obligaciones que en materia de pólizas  adquirió Enterritorio con su cliente, para que, si se estipuló incluirlo como beneficiario, ésto se cumpla.</t>
  </si>
  <si>
    <t xml:space="preserve">Circular a los Gerentes de Unidad </t>
  </si>
  <si>
    <t>SUBGERENCIA DE DESARROLLO DE PROYECTOS</t>
  </si>
  <si>
    <t>CDEP H98</t>
  </si>
  <si>
    <t>Contrato interadministrativo 215119 de 2015. Adición. Se evidenciaron diversas situaciones que generaron alteraciones y atrasos en el desarrollo de los proyectos, y adiciones a la cuota de gerencia por parte de Coldeportes sin cuestionar la responsabilidad de FONADE como causante de los atrasos, y sin inicio de obras. Hallazgo fiscal por $440.088.533</t>
  </si>
  <si>
    <t>Ajuste de modalidades de contratación creando la modalidad convocatoria abierta abreviada</t>
  </si>
  <si>
    <t>Manual de contratación actualizado</t>
  </si>
  <si>
    <t xml:space="preserve">SUBGERENCIA DE OPERACIONES. 
En la actualización del Manual de Contratación, se crearon los procedimientos relativos a las Modalidades de Contratación y los Acuerdos de Niveles de Servicio, generando mayor eficiencia, celeridad, transparencia, seguridad jurídica y optimización. </t>
  </si>
  <si>
    <t>CDEP H103</t>
  </si>
  <si>
    <t>Desde octubre de 2015 Coldeportes y FONADE eran conscientes de la baja calidad de los estudios y diseños elaborados por la Gobernación del Chocó. La planeación del contrato evidencia debilidad y falencias. De 2 meses programados para la consultoría de revisión y ajuste de diseños, se pasó a una ejecución de más de 2 años.</t>
  </si>
  <si>
    <t>Debilidad en la evaluación de proyectos por Coldeportes
Debilidad en la planeación del contrato interadministrativo por FONADE y Coldeportes</t>
  </si>
  <si>
    <t xml:space="preserve">Remitir Circular, en la cual se brindarán recomendaciones en cuanto al seguimiento de contratos cuyos estudios y diseños sean entregados por un tercero, en materia de verificación de la necesidad real del diseño (ajuste o rediseño), seguimiento al plazo, y revisión de una suspensión en caso de que se dependa de la actuación previa del tercero </t>
  </si>
  <si>
    <t>CDEP H104</t>
  </si>
  <si>
    <t>Contrato de obra N°. 2171807 construcción de coliseo multideportivo Quibdó - Contrato interadministrativo 215081 de 2015. Se incluyó un costo indirecto  de pago al contratista por la fiducia y buen manejo de anticipo, que no estaba permitido en el estatuto de contratación vigente de FONADE.</t>
  </si>
  <si>
    <t>Proyección de presupuesto con un desagregado no ejecutable</t>
  </si>
  <si>
    <t>Expedir certificación del Gerente de Convenio y el Gerente de Unidad, donde indiquen que el monto asociado a la Fiducia y Buen Manejo del Anticipo, no ha sido, ni será, cobrado ni pagado.</t>
  </si>
  <si>
    <t>Certificación</t>
  </si>
  <si>
    <t xml:space="preserve">GERENCIA DE DESARROLLO DE PROYECTOS 1 (Gerente de Convenio con Coldeportes) Teniendo en cuenta que el Contratista en cada una de sus cuentas de cobro ha reclamado cero pesos ($0) por concepto de Fiducia y buen manejo de anticipo, se recomendará continuar bajo la misma línea, y por ende no efectuar pago alguno por este concepto </t>
  </si>
  <si>
    <t>CDEP H105</t>
  </si>
  <si>
    <t>Contrato interadministrativo 215081 de 2015. Reconocimiento del valor de la cuota de gerencia por parte de Coldeportes a FONADE por un proyecto que no se realizará, causando detrimento por $688.469.598, correspondiente al proyecto del coliseo menor. Hallazgo fiscal.</t>
  </si>
  <si>
    <t>Las actividades desarrolladas por FONADE y cubiertas por la cuota de gerencia no obedecen a construcción propiamente. Son trabajos indirectos relacionados con actividades de administración.
Debilidades en la planeación del contrato inicial, por asociar la cuota de gerencia al desarrollo de unos componentes del proyecto (# proyectos) y no a la ejecución del objeto del mismo.</t>
  </si>
  <si>
    <t>Actualizar el Manual de Política Negociación y Costeo (MMI 402) de Enterritorio, el cual regula la cuota de gerencia.</t>
  </si>
  <si>
    <t>Actualizar el Manual de Política Negociación y Costeo (MMI 402) de Enterritorio.</t>
  </si>
  <si>
    <t>Manual de Política Negociación y Costeo  actualizado. Su aprobación se obtuvo en Acuerdo No. 273 de la Junta Directiva del 31 de agosto de 2018</t>
  </si>
  <si>
    <t xml:space="preserve">SUBGERENCIA FINANCIERA. NÚM. 6.1 DEL MANUAL: "Se tendrán en cuenta las características particulares de cada línea de negocio de FONADE al momento de realizar los costeos de cuota de gerencia... Un esfuerzo operativo y administrativo que redunde en el consumo de recursos de funcionamiento deberá contar con una evaluación costeo de cuota de gerencia". </t>
  </si>
  <si>
    <t>CDEP H106</t>
  </si>
  <si>
    <t>Celebración de contratos de obra (2171807 y 2172264) en el marco del Contrato interadministrativo 215081 de 2015, sin la madurez
requerida en los diseños para su construcción; esto es, inicio de obras sin estudios y diseños completos y suficientes para construir.</t>
  </si>
  <si>
    <t>Deficiencias en la planeación contractual: los estudios y  diseños con que se realizó la contratación de los proyectos de este contrato interadministrativo afectaron al momento de contratar
las obras. Se evidenció que los estudios y diseños de dichas obras, estaban incompletos, eran inconsistentes con los proyectos a construir y presentaban ausencia de documentos técnicos requeridos</t>
  </si>
  <si>
    <t>Remitir Circular a los Gerentes de Unidad para que cuando evidencien fallas claras en los diseños recibidos de un contratista de la entidad, inicien cuanto antes el procedimiento de incumplimiento establecido en el sistema de gestión de calidad, y tomen las medidas preventivas que se requieran, entre las cuales deben verificar la procedencia de una suspensión del contrato</t>
  </si>
  <si>
    <t>CDEP H107</t>
  </si>
  <si>
    <t>La expedición de las garantías de los contratos contratos derivados N° 2171807, 2172264 y 2016661 del contrato interadministrativo 215081 de 2015, fue a favor de FONADE y no del Departamento del Chocó, tanto en la póliza original como en todas las modificaciones, incumpliendo el numeral 28 de la cláusula quinta.</t>
  </si>
  <si>
    <t>Deficiencias en la supervisión del convenio interadministrativo por parte de Coldeportes, dado que no realizó seguimiento a la contratación derivada y las condiciones establecidas por FONADE en los procesos
de contratación</t>
  </si>
  <si>
    <t>CDEP H108</t>
  </si>
  <si>
    <t>Adición del convenio 215081 de 2015. La firma consultora contratada por FONADE, contrariando su obligación de realizar y ajustar los estudios y diseños técnicos del proyecto, solicitó la realización de las modificaciones y ajustes a la firma diseñadora original; lo que generó  varias prórrogas y suspensiones, y una adición de $1.250 millones de cuota de gerencia, halllazgo fiscal.</t>
  </si>
  <si>
    <t>Deficiencias en la planeación,
ejecución, seguimiento y control del Convenio por parte de Coldeportes</t>
  </si>
  <si>
    <t>Emitir oficio solicitando a la Subgerencia de Operaciones tomar una decisión definitiva en el procedimiento de incumplimiento del contrato de consultoría No. 2016661 que se inició en Rad. 20172100242443 y cuya última actuación correspondió al Rad. 20195400224891.</t>
  </si>
  <si>
    <t xml:space="preserve">Emisión de oficio de la Gerencia de Unidad 1 a la Subgerencia de Operaciones con copia a la Subgerencia de Desarrollo de Proyectos. </t>
  </si>
  <si>
    <t>GERENCIA DE DESARROLLO DE PROYECTOS 1 (Gerente de Convenio Coldeportes)</t>
  </si>
  <si>
    <t>Gestionar y tramitar el incumplimiento del contrato de consultoría No. 2016661</t>
  </si>
  <si>
    <t xml:space="preserve">Presentar FAP900 y ficha de inicio de acción judicial a Oficina Jurídica por Subgerencia de Operaciones </t>
  </si>
  <si>
    <t>FAP900 y Ficha de inicio de acción judicial radicados</t>
  </si>
  <si>
    <t>SUBGERENCIA DE OPERACIONES (Gerencia Post-Contractual)</t>
  </si>
  <si>
    <t>CDEP H127</t>
  </si>
  <si>
    <t>Contrato 215080 de 2015. Inventario villa olímpica entregado por Fonade a Coldeportes. Continúan los faltantes en la dotación del alojamiento de la Villa Olímpica, del Centro de Alto Rendimiento de Coldeportes por $18.779.163,92 según cuadro 371 del informe (pág. 683)</t>
  </si>
  <si>
    <t xml:space="preserve">
No realizar un seguimiento eficiente y custodia a los bienes adquiridos</t>
  </si>
  <si>
    <t xml:space="preserve">Remitir un oficio a Coldeportes, recomendandole mejoras en sus procesos de detención y custodia de dotación. A dicho oficio se anexará el acta de entrega y recibo a satisfacción de la dotación. </t>
  </si>
  <si>
    <t>Oficio de la Gerencia del Contrato a Coldeportes.</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</si>
  <si>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</si>
  <si>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</si>
  <si>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</si>
  <si>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</si>
  <si>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</si>
  <si>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</si>
  <si>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</si>
  <si>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</si>
  <si>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</si>
  <si>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</si>
  <si>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</si>
  <si>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</si>
  <si>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</si>
  <si>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</si>
  <si>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</si>
  <si>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</si>
  <si>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</si>
  <si>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</si>
  <si>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</si>
  <si>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</si>
  <si>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</si>
  <si>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</si>
  <si>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</si>
  <si>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</si>
  <si>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</si>
  <si>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</si>
  <si>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</si>
  <si>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CASILLA RESPONSABLE</t>
  </si>
  <si>
    <t xml:space="preserve">Se adjunta soporte de requerimiento presentado el Grupo de Tecnologías de Información </t>
  </si>
  <si>
    <t>Se adjunta memorando con radicado No. 20192700179923 del 26 de septiembre de 2019, con el que se remite información al grupo de Control Interno Disciplinario.</t>
  </si>
  <si>
    <t xml:space="preserve">SUBGERENCIA DE OPERACIONES. 
En la última actualización del Manual de Contratación se crearon los procedimientos relativos a las Modalidades de Contratación y los Acuerdos de Niveles de Servicio, generando mayor eficiencia, celeridad, transparencia, seguridad jurídica y optimización. </t>
  </si>
  <si>
    <t xml:space="preserve">La Subgerencia de Operaciones envió a la oficina Asesora Jurídica el estudio jurídico para inicio de acción judicial del  8 de enero de 2020,  y el fap 900 en CD como consta en el radicado 20205400001943 </t>
  </si>
  <si>
    <t>Archivo con la estadística de pagos manuales con aplicación de descuentos de agosto a diciembre de 2019. No se registran pagos sobre los cuales se dejaran de aplicar descuentos. Se aclara que el valor de $265 mill. a que hace referencia el hallazgo se generó el 5/12/2018 y los recursos fueron reintegrados el 10/01/2019, generando un costo de oportunidad de 35 días, no de 7 meses.</t>
  </si>
  <si>
    <t>La dependencia envió el oficio radicado 20192000242441 al ANLA y el oficio radicado 20192000242411 a Cortolima</t>
  </si>
  <si>
    <t>La dependencia envió el oficio radicado 20192000242541 a ANT y ADR</t>
  </si>
  <si>
    <t xml:space="preserve">La dependencia envió circular con radicado 20192000213913 </t>
  </si>
  <si>
    <t>La dependencia envió circular con radicado 20192000213923</t>
  </si>
  <si>
    <t xml:space="preserve">El Gerente de Unidad emitió el oficio con radicado 20192200215113 </t>
  </si>
  <si>
    <t>La dependencia envió circular con radicado 20192000213933</t>
  </si>
  <si>
    <t>La dependencia envió oficio con radicado 20192200201923</t>
  </si>
  <si>
    <t>La dependencia envió oficio con radicado 20192200291661 al Ministerio del Deporte</t>
  </si>
  <si>
    <t>La Gerencia de Talento Humano envía soporte de adopción del procedimiento en el catálogo documental de la entidad el 11/04/2019.</t>
  </si>
  <si>
    <t>La dependencia envío documento con lineamientos con radicado 20192000185513</t>
  </si>
  <si>
    <t>La dependencia envía dos informes, del 30/06/2019 y el 24/09/2019, e informe de seguimiento al fllujo de caja de julio a septiembre de 2019 (páginas x a x del adjunto).</t>
  </si>
  <si>
    <t>La dependencia envía  certificación de pago.</t>
  </si>
  <si>
    <t>La dependencia entrega soporte de consignaciones referidas en excel y comprobantes asociados.</t>
  </si>
  <si>
    <t>SUBGERENCIA DE DESARROLLO DE PROYECTOS (Grupo de Desarrollo de Proyectos 2)
SUBGERENCIA DE OPERACIONES (Grupo de Procesos de Selección)</t>
  </si>
  <si>
    <t>Adelantar seguimiento al proceso de contratación de la interventoría</t>
  </si>
  <si>
    <t>Informe de seguimiento al proceso de contratación de la interventoría</t>
  </si>
  <si>
    <t>Adelantar un nuevo proceso de contratación para la interventoría técnica, administrativa, financiera, ambiental y de control presupuestal para la terminación de la extensión de redes de alcantarillado sanitario en el municipio de Puerto Libertador-Córdoba</t>
  </si>
  <si>
    <t>Revisión documental de la información que reposa en el expediente físico y digital del proyecto, que permita establecer un balance de las cantidades de obra evidenciadas por la Contraloría General de la República contra lo avalado por la interventoría y el municipio</t>
  </si>
  <si>
    <t>Informe</t>
  </si>
  <si>
    <t>Gestionar y conminar al Municipio de Baranoa para dar solución a las deficiencias de calidad y diferencias en cantidades encontradas por la Contraloría y la comisión de ENTerritorio.</t>
  </si>
  <si>
    <t>Mesas de trabajo con acuerdos y comunicaciones</t>
  </si>
  <si>
    <t>Gestionar concepto jurídico y presupuestal acerca de la posibilidad de aplicar la figura de la compensación y el mecanismo a implementar para tal fin, que permita realizar un cruce entre los saldos pendientes por el hallazgo de la CGR vs. el saldo ejecutado por cancelar del proyecto al contratista</t>
  </si>
  <si>
    <t>La dependencia envía notas a los estados financieros con corte a junio y con corte a septiembre.</t>
  </si>
  <si>
    <t>2016 H3</t>
  </si>
  <si>
    <t xml:space="preserve">H3 Calidad de Construcción Contrato Interadministrativo No. 2133553 Manta – Cundinamarca (D-F)
 $ 66.576.853,85 </t>
  </si>
  <si>
    <t>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t>
  </si>
  <si>
    <t>2016 H22</t>
  </si>
  <si>
    <t>H22   Acopio de Residuos Ordinarios.</t>
  </si>
  <si>
    <t>Faltas de control en el manejo de los residuos sólidos ordinarios, desencadenando en contaminación del suelo y el ambiente al no contar con las condiciones que requiere tener un centro de acopio temporal de este tipo de residuos como se indica en la GTC 24:2009. Ausencia de protocolos o instructivos de funcionamiento del equipo compactador y el no uso de elementos de protección personal</t>
  </si>
  <si>
    <t>SUBGERENCIA DE DESARROLLO DE PROYECTOS (Gerencia Desarrollo Territorial - Desarrollo de Proyectos 2)</t>
  </si>
  <si>
    <t>SUBGERENCIA ADMINISTRATIVA (Grupo Servicios Administrativos)</t>
  </si>
  <si>
    <t>FILA_66</t>
  </si>
  <si>
    <t>FILA_67</t>
  </si>
  <si>
    <t>FILA_68</t>
  </si>
  <si>
    <t>FILA_69</t>
  </si>
  <si>
    <t>FILA_70</t>
  </si>
  <si>
    <t>FILA_71</t>
  </si>
  <si>
    <t>FILA_72</t>
  </si>
  <si>
    <t>FILA_73</t>
  </si>
  <si>
    <t>FILA_74</t>
  </si>
  <si>
    <t>Coldeportes (CDEP)</t>
  </si>
  <si>
    <t>Catastro Multipropósito (Cmult)</t>
  </si>
  <si>
    <t>Censo DANE</t>
  </si>
  <si>
    <t>Denuncia Tolima</t>
  </si>
  <si>
    <t>Cumplido en 
plazos (%)</t>
  </si>
  <si>
    <t>Aclaraciones</t>
  </si>
  <si>
    <t>SUBGERENCIA DE DESARROLLO DE PROYECTOS (Gerencia Desarrollo de Proyectos 2)</t>
  </si>
  <si>
    <t>Establecer mediante circular las directrices que se deben seguir para tomar decisiones cuando un contratista informa del posible desequilibrio económico por el cambio de normatividad que afecta lo estipulado en el contrato</t>
  </si>
  <si>
    <t>Emitir circular interna</t>
  </si>
  <si>
    <t>Circular publicada en el catálogo documental</t>
  </si>
  <si>
    <t>Balance con propuesta de compensación, concepto de la subgerencia de operaciones y concepto del área de presupuesto</t>
  </si>
  <si>
    <t>Realizar visita por parte de la Supervisión para establecer el estado del proceso de siniestro del municipio contra el contratista de obra, en su calidad de contratante</t>
  </si>
  <si>
    <t>Realizar visita por parte de la Supervisión para establecer el estado del proceso de siniestro del municipio contra el contratista de obra</t>
  </si>
  <si>
    <t>Acta de visita</t>
  </si>
  <si>
    <t>Seguimiento a las acciones del municipio para garantizar las reparaciones de calidad o la declaratoria del siniestro.</t>
  </si>
  <si>
    <t>Declaratoria de siniestro y/o reporte de reparaciones</t>
  </si>
  <si>
    <t>Solicitar inicio de acción judicial en contra del municipio (en caso de no lograr los resultados proyectados a junio de 2020)</t>
  </si>
  <si>
    <t>Solicitar inicio de acción judicial en contra del municipio</t>
  </si>
  <si>
    <t>FAP900 radicado en el grupo de defensa jurídica</t>
  </si>
  <si>
    <t>La Subgerencia firmó compromiso de cumplimiento en nuevo plazo, al 28/02/2020 (Compromiso No. 2). La fecha inicial era 30/11/2019
Se adjunta acta de recibo a satisfacción firmada por las partes.</t>
  </si>
  <si>
    <t>Establecer las actividades necesarias para la implementación del punto de acopio de residuos sólidos exclusivo para ENTerritorio</t>
  </si>
  <si>
    <t>Realizar a nivel de toda la Entidad sensibilización respecto a la  implementación del punto de acopio y la separación adecuada de los residuos.</t>
  </si>
  <si>
    <t>Piezas de comunicación divulgadas</t>
  </si>
  <si>
    <t>Implementar integralmente el acopio de residuos sólidos de uso exclusivo de Enterritorio.</t>
  </si>
  <si>
    <t>Punto de acopio puesto en funcionamiento</t>
  </si>
  <si>
    <t>Documentar las actividades la utilización, manejo del punto de acopio y equipo compactador.</t>
  </si>
  <si>
    <t>Elaborar un procedimiento o instructivo para el manejo de los residuos sólidos, el cual incluirá el punto de acopio y equipo compactador, en donde se incluyan las actividades de separación y manejo de residuos generados en la Entidad.</t>
  </si>
  <si>
    <t>Procedimiento o instructivo para el manejo de los residuos sólidos</t>
  </si>
  <si>
    <t>Una acción registrada,relativa al H4, sustenta que no aplica ninguna formulación de plan para la entidad; por lo cual son realmente 6 acciones para seguimiento</t>
  </si>
  <si>
    <t>CPLAN 1</t>
  </si>
  <si>
    <t>Contrato No. 010 de 2017 Construcción y ampliación de redes de alcantarillado en la zona urbana del municipio de Tierralta Fase 1, derivado del contrato específico No. 003-2162698. Diferencia en cantidades de obra eiecutadas vs papadas. Se evidenciaron 884 conexiones domiciliarias en tubería PVC sanitaria 6” con su respectiva caja, frente a las 922 recibidas y pagadas por el municipio</t>
  </si>
  <si>
    <t>Tramitar el procedimiento de incumplimiento conforme a la solicitud radicada por parte de la Gerencia del Convenio en la Subgerencia de Operaciones</t>
  </si>
  <si>
    <t xml:space="preserve">Tramitar proceso de incumplimiento </t>
  </si>
  <si>
    <t>Documento de cierre del trámite de incumplimiento</t>
  </si>
  <si>
    <t>SUBGERENCIA DE OPERACIONES (Gestión Contractual)</t>
  </si>
  <si>
    <t>Contrato No. 010 de 2017 derivado del contrato específico No. 003-2162698. Tramos de red sanitaria de 8 pulgadas sin construir y manhol no utilizable. En los tramos 404 y 391 del Barrio Nuevo Oriente la tubería no se encuentra conectada al MH558 y al MH574. En los MH sin referenciar del Barrio Escolar no se encontraron empalmadas las tuberías de 8 pulgadas entre los tramos 547 al 548.</t>
  </si>
  <si>
    <t>Gestionar el proceso administrativo a que haya lugar por incumplimiento y solicitar al ente territorial la corrección de las deficiencias relativas a la obra</t>
  </si>
  <si>
    <t>Solicitar a la Gobernación el estado de corrección de lo señalado en el informe de CGR y el plan de acción para subsanar lo no corregido a la fecha</t>
  </si>
  <si>
    <t>SUBGERENCIA DE DESARROLLO DE PROYECTOS (Grupo Desarrollo de Proyectos 3)</t>
  </si>
  <si>
    <t>Contrato No. 010 de 2017 derivado del contrato específico No. 003-2162698. El contratista de obra no la ejecutó de acuerdo con las especificaciones de construcción, cantidades de obra y precios unitarios fijos contenidos en la propuesta, y la obra no se encuentra en funcionamiento.</t>
  </si>
  <si>
    <t>Elaborar balance de correciones respecto a lo señalado en el informe de la CGR con fundamento en la respuesta del ente territorial</t>
  </si>
  <si>
    <t>Informe de estado de correcciones</t>
  </si>
  <si>
    <t>CPLAN 2</t>
  </si>
  <si>
    <t>Contratos específicos No. 2162734 y 2171077, Gobernación de Córdoba — Mantenimiento vial. Falta de inspección y mantenimiento sobre la carretera, falta de rocería sobre defensas metálicas, sobre señalización vertical y robo de señales instaladas. Seis zonas presentan fisuras de borde.</t>
  </si>
  <si>
    <t>Gestionar con el ente territorial la corrección de las deficiencias relativas a la obra</t>
  </si>
  <si>
    <t>CPLAN 3</t>
  </si>
  <si>
    <t>Contrato No. 074 de 2017 Derivado del contrato Especifico No. 013-2162893 Municipio Necoclí- Antioquia. Separaciones en la junta entre la cuneta y el sobre ancho de la placa huella en los puntos 8, 3 y 2.</t>
  </si>
  <si>
    <t>Solicitar al municipio el estado de corrección de lo señalado en el informe de CGR y el plan de acción para subsanar lo no corregido a la fecha</t>
  </si>
  <si>
    <t>CPLAN 4</t>
  </si>
  <si>
    <t>Calibración de los modelos hidráulicos - Carmen de Atrato, Chocó. El laboratorio no contó con los elementos para control de calidad de agua tratada. Los modelos hidráulicos no fueron usados por la operadora del servicio y no se capacitaron los operarios de la planta. No se toman los registros de caudales. Luego los modelos no fueron calibrados con datos reales.</t>
  </si>
  <si>
    <t>El ente territorial no visualizó debilidades de estudios y diseños para optimización del proyecto.</t>
  </si>
  <si>
    <t>CPLAN 5</t>
  </si>
  <si>
    <t>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t>
  </si>
  <si>
    <t>FILA_75</t>
  </si>
  <si>
    <t>FILA_76</t>
  </si>
  <si>
    <t>FILA_77</t>
  </si>
  <si>
    <t>FILA_78</t>
  </si>
  <si>
    <t>FILA_79</t>
  </si>
  <si>
    <t>FILA_80</t>
  </si>
  <si>
    <t>FILA_81</t>
  </si>
  <si>
    <t>FILA_82</t>
  </si>
  <si>
    <t>FILA_83</t>
  </si>
  <si>
    <t>FILA_84</t>
  </si>
  <si>
    <t>FILA_85</t>
  </si>
  <si>
    <t>Falta de control y seguimiento al cumplimiento de las obligaciones por parte del supervisor de la entidad ejecutora y la interventoría, falta de gestión de la supervisión e interventoría del contrato de obra a cargo del Municipio de Tierralta
Inadecuado seguimiento del Municipio de Tierralta como ente ejecutor de los contratos derivados</t>
  </si>
  <si>
    <t xml:space="preserve">Deterioro normal de la obra
Inobservancia en la programación y ejecución de las actividades de mantenimiento y conservación de los bienes recibidos por parte la Gobernación como entidad ejecutora y responsable de la contratación y recibo de los bienes y servicios </t>
  </si>
  <si>
    <t>Falta de seguimiento a las obras recibidas por parte del municipio, a la  ejecución de las actividades de mantenimiento y conservación de los bienes recibidos por parte del municipio, y a la estabilidad y calidad de las obras.
El municipio no hizo uso de las garantías.
Asentamientos y actividad volcánica frecuente en la zona.</t>
  </si>
  <si>
    <t>Incumplimiento de obligaciones del contratista y el interventor contratados por el municipio de Tierralta, inadecuado seguimiento por parte de este municipio en su calidad de entidad ejecutora  y pasividad para establecer medidas técnicas, económicas y administrativas</t>
  </si>
  <si>
    <t>Gestionar el proceso administrativo a que haya lugar por incumplimiento del municipio de Tierralta en su calidad de entidad ejecutora y solicitar al ente territorial la corrección de las deficiencias relativas a la obra</t>
  </si>
  <si>
    <t>Remoción de la cobertura vegetal del área de inundación del embalse Zanja Honda (D4, P1). No se hizo el retiro de vegetación que establecía el PMA antes del llenado del Embalse Zanja Honda del proyecto del Distrito Triángulo del Tolima,  medida de manejo ambiental establecida en virtud  del Convenio 195040 de 2005 suscrito con INCODER.</t>
  </si>
  <si>
    <t>Con radicado 20202300026421 del 22-01-2020 la entidad solicitó al Alcalde del municipio de Tierra Alta el estado de corrección de los temas señalados en informe de la CGR.</t>
  </si>
  <si>
    <t>Con radicado 20202300027811 del 23-01-2020 la entidad solicitó a la Gobernación el estado de correción y el plan de mejoramiento respecto a las observaciones de la CGR. Realizó seguimiento con radicado 20202300069011 del 16-03-2020 y 20205400103461 del 13-05-2020</t>
  </si>
  <si>
    <t>Con radicado 20202300027881 del 23-01-2020 la entidad solicitó al Alcalde del municipio de Necoclí el estado de corrección de los temas señalados en informe de la CGR.</t>
  </si>
  <si>
    <t>Con radicado 20202300027541 del 23-01-2020 la entidad solicitó al Alcalde del municipio de El Carmen de Atrato el estado de corrección de los temas señalados en informe de la CGR.</t>
  </si>
  <si>
    <t>Elaborar balance de correcciones respecto a lo señalado en el informe de la CGR con fundamento en la respuesta del ente territorial</t>
  </si>
  <si>
    <t>Contratos Plan (DNP)</t>
  </si>
  <si>
    <t>(a junio de 2020)</t>
  </si>
  <si>
    <t>Por cumplir 
(desde julio 2020)</t>
  </si>
  <si>
    <t>SUBGERENCIA DE DESARROLLO DE PROYECTOS (Gerencia Desarrollo Territorial- Proyectos 2)
SUBGERENCIA DE OPERACIONES (Gerencia Planeación contractual y Gerencia Procesos de Selección)</t>
  </si>
  <si>
    <t>SUBGERENCIA DE DESARROLLO DE PROYECTOS (Gerencia Desarrollo Territorial) - Proyectos )
SUBGERENCIA DE OPERACIONES (Gerencia Planeación contractual)</t>
  </si>
  <si>
    <t>La Gerencia de Unidad envía los 11 informes de ejecución firmados por la supervisión de los contratos de prestación de servicios vigentes para el convenio (11) Acción cumplida</t>
  </si>
  <si>
    <t>Se establecieron dos sesiones una en noviembre de 2019 sobre items no previstos, tasación de perjuicios e inicio de trámites de incumplimientos y responsabilidad civil y disciplinaria de los Supervisores y la G. Presupuesto envió presentación y listas soporte de capacitación realizada en 1er trimestre. Hay programación por la Subg.  Operaciones para septiembre de la segunda actividad.</t>
  </si>
  <si>
    <t>Se establecieron dos sesiones de capacitación en noviembre se  ejecutó la primera sobre i responsabilidad civil y disciplinaria de los Supervisores. La Gerencia de Presupuesto envió  listas soporte de capacitación realizada en el primer trimestre. La Subgerencia de Operaciones envía programación para tercer trimestre</t>
  </si>
  <si>
    <t>CPLAN3</t>
  </si>
  <si>
    <t>Las acciones no cumplidas en plazos son: el reinicio del proyecto en Municipio de Baranoa, Atlántico, en convenio con DPS; y la compensación de saldos por diferencias en calidad de obra con valores no pagados al contratista.</t>
  </si>
  <si>
    <t>Las acciones no cumplidas en plazos son: Construcción del puente vehicular sobre el río Amoyá, Municipio de Chaparral, Tolima, en convenio con DPS: contratar interventoría, amortizar anticipo y finalizar el proyecto.</t>
  </si>
  <si>
    <t>En los soportes del hallazgo se hace trazabilidad de las actuaciones de la entidad hasta junio 2020. Con radicado 20202700011673 la Gerente General solicita modificar esta acción, cambios  registrados en este reporte del plan. Desarrollo de Proyectos 2 remite Informe con balance de las cantidades evidenciadas por la CGR y las gestiones realizadas por ENTerritorio y la interventoría .</t>
  </si>
  <si>
    <t>El 16 de mayo de 2019 se firmó Acta de Reinicio No.3- Fase II del  Contrato de Obra LP-02/02-2014</t>
  </si>
  <si>
    <t>La Subgerencia de Desarrollo de Proyectos presenta soporte del FAP900 proyectado respecto del Contrato de interventoría No. 2141015 Consorcio GC CA. Ficha que quedó como soporte de la solicitud de inicio de acción judicial.</t>
  </si>
  <si>
    <t>La Subgerencia de operaciones envía soporte de remisión de estudio jurídico para inicio de acción judicial del  9 de agosto de 2019.</t>
  </si>
  <si>
    <t>Se radicó la demanda contra la Interventoría Consorcio GC.CA, adjunta PDF del correo electrónico remitido por el sistema de demanda en línea habilitado por la Rama Judicial para la radicación de demandas judiciales.</t>
  </si>
  <si>
    <t>SUBGERENCIA DE DESARROLLO DE PROYECTOS (Gerencia Infraestructura y Competitividad)La Gerencia de Unidad envía informe de interventoría sobre correcciones que hará en acta parcial de obra No. 8.</t>
  </si>
  <si>
    <t xml:space="preserve">La gerencia de Unidad remite el acta parcial de obra no. 8, con el registro de compensación de actividades y la memoria de cantidades de obra; y el acta parcial No. 9 con la memoria de cantidades de obra. </t>
  </si>
  <si>
    <t>Con radicado 20202700011673 la Gerente General solicita modificar esta acción, cambios que quedan registrados en este reporte del plan. Se adjunta  soportes de mesas de trabajo, comunicaciones y acuerdos logrados. (Tres: del 6 de febrero, el 20 de febrero y el 29 de mayo de 2020).</t>
  </si>
  <si>
    <t>La acción inicial fue reformuada con radicado 20202700066933 del 6 de mayo de 2020 de la Gerente General. Acción en plazo de ejecución.</t>
  </si>
  <si>
    <t xml:space="preserve">La acción inicial fue reformuladada con radicado 20204300066323 del 5 de mayo de 2020 de la Gerente General.
La Gerencia de Servicios Administrativos envía soporte de piezas enviadas el: Feb 28 Conoce cómo puedes separar correctamente los residuos, Marzo 24 - ENTerritorio recicla y Junio 2 - Ahora nuestras instalaciones son más ecológicas
</t>
  </si>
  <si>
    <t>Mediante Comunicaciones de ENTerritorio  solicitó al municipio información del plan de mejoramiento de la CGR. Se han realizado 5 reuniones de seguimiento, pero no hay resultados para el cierre de la acción.El Subgerente de Desarrollo de Proyectos firmó Compromiso No. 8 para modificar el plazo de ejecución de esta acción que estaba inicialmente definido para marzo de 2020.</t>
  </si>
  <si>
    <t>Lla Gobernación de Córdoba presentó informe a Enterritorio del estado del proyecto. Para la entrega de los trabajos debe apropiar el recurso de 22 millones y terminar las obras, lo cual se ha imposibilitado debido a la pandemia. 
El Subg. de Dllo de Proyectos firmó Compromiso No. 8 para modificar el plazo de ejecución de la acción que estaba inicialmente definido para marzo de 2020.</t>
  </si>
  <si>
    <t>El Municipio de Necoclí  envía como evidencias del cumplimiento del plan de mejora de la CGR, registro fotográfico. No se ha realizado verificación ocular debido a las medidas restrictivas de movilidad, por la pandemia.
El Subgerente de Desarrollo de Proyectos firmó Compromiso No. 8 para modificar el plazo de ejecución de esta acción que estaba inicialmente definido para marzo de 2020.</t>
  </si>
  <si>
    <t>Enterritorio solicitó mediante 4 comunicados al municipio de El Carmen de Atrato la remisión de un cronograma detallado de actividades para el cierre del plan de mejora sin recibir pronunciamiento al respecto. El Subgerente de Desarrollo de Proyectos firmó Compromiso No. 8 para modificar el plazo de ejecución de esta acción, inicialmente definida para marzo de 2020.</t>
  </si>
  <si>
    <t>La audiencia de procedimiento para hacer efectiva la cláusula penal pecuniaria se realizó el 31 de marzo de 2020 para los Contratos Específicos No. 003-2162698 y 006-2162702. Con radicado no. 20202300077461 del 31 de marzo de 2020 se formalizaron los compromisos asumidos por el Municipio de Tierralta, por lo que se da cierre al trámite de incumplimiento con esta audiencia.</t>
  </si>
  <si>
    <t>ENTerritorio envió 3 comunicados y  realizó 5 reuniones de seguimiento,  pero el municipio  de Tierralta  con los informes enviados sobre el  estado de correcciones  no acredita el cumplimiento de las acciones. El Subgerente de Desarrollo de Proyectos firmó Compromiso No. 8 para modificar el plazo de ejecución de esta acción que estaba inicialmente definido para marzo de 2020.</t>
  </si>
  <si>
    <t>Con radicado 20201100010233 la Gerente General solicita modifcar esta acción de mejora, cambios que quedan registrados en este reporte del plan. Se celebra contrato de interventoria entre Consorcio Intrredes y Enterritorio, adjunta acta selección de la convocatoria meritoria CME 001-2020 Y pantallazo Secop  II contrato de interventoria,.</t>
  </si>
  <si>
    <t xml:space="preserve"> Tecnologías de Información informa que se radicaron los formatos de solictud de desarrollo No. 367 y 368, cuyo desarrollo se encuentra así: ell 367 en el 25% y el 368 en el 15%.
El Subg Financiero, el Subg Adtivo y el Gte de Tecnologías de Información firmaron Compromiso No. 9 para modificar el plazo de ejecución de esta acción que estaba inicialmente definido para junio de 2020.</t>
  </si>
  <si>
    <t>La Gerente General con radicado 20205000059363 modifica la acción, actividad, plazo y unidad de medida. Se actualiza con este reporte la acción completa.
Se expidió ciruclar 002-  Lineamientos a adoptar cuando ocurren cambios de normatividad durante la etapa precontractual y la ejecución del negocio jurídico, adjunta y pieza de socialización.</t>
  </si>
  <si>
    <r>
      <rPr>
        <b/>
        <sz val="9"/>
        <rFont val="Arial"/>
        <family val="2"/>
      </rPr>
      <t>SUBGERENCIA DE DESARROLLO DE PROYECTOS</t>
    </r>
    <r>
      <rPr>
        <sz val="9"/>
        <rFont val="Arial"/>
        <family val="2"/>
      </rPr>
      <t xml:space="preserve"> (Gerencias de Unidad)
</t>
    </r>
    <r>
      <rPr>
        <b/>
        <sz val="9"/>
        <rFont val="Arial"/>
        <family val="2"/>
      </rPr>
      <t>SUBGERENCIA DE OPERACIONES</t>
    </r>
    <r>
      <rPr>
        <sz val="9"/>
        <rFont val="Arial"/>
        <family val="2"/>
      </rPr>
      <t xml:space="preserve"> (Gerencia de Planeación y Gerencia de Gestión Contractual)
</t>
    </r>
    <r>
      <rPr>
        <b/>
        <sz val="9"/>
        <rFont val="Arial"/>
        <family val="2"/>
      </rPr>
      <t>SUBGERENCIA FINANCIERA</t>
    </r>
    <r>
      <rPr>
        <sz val="9"/>
        <rFont val="Arial"/>
        <family val="2"/>
      </rPr>
      <t xml:space="preserve"> (Gerencia de Presupuesto)</t>
    </r>
  </si>
  <si>
    <r>
      <rPr>
        <b/>
        <sz val="9"/>
        <rFont val="Arial"/>
        <family val="2"/>
      </rPr>
      <t xml:space="preserve">SUBGERENCIA DE DESARROLLO DE PROYECTOS </t>
    </r>
    <r>
      <rPr>
        <sz val="9"/>
        <rFont val="Arial"/>
        <family val="2"/>
      </rPr>
      <t>(Gerencia de Desarrollo Territorial)</t>
    </r>
  </si>
  <si>
    <t>Deficiencias en la planeación, ejecución, seguimiento y control del Contrato, pese a lo advertido por la supervisión
Demoras de Enterritorio en la contratación derivada por causa de procesos de selección fallidos</t>
  </si>
  <si>
    <t xml:space="preserve">Con radicado 20201100010233 la Gerente General solicita modificar esta acción, cambios registrados en este reporte del plan. La Oficina Jurídica informade la apertura del proceso de selección CME 01-2020 desde el 14/04/2020 para la contratación de la interventoria de Puerto Libertador. Se realizó contrato de interventoría en Puerto Libertador.evidencia en  PDF adjunto del SECOPII. </t>
  </si>
  <si>
    <t>La acción inicial fue reformuada con radicado 20202700066933 del 6 de mayo de 2020 de la Gerente General. Se adjunta informe de visita de Carlos Coy  y Jose E. Guzman del 12 y 13 de marzo de 2020, comunicación del municipio del 21 de abril de 2020  con estado del proceso</t>
  </si>
  <si>
    <t xml:space="preserve">La acción inicial fue reformuada con radicado 20202700066933 del 6 de mayo de 2020 de la Gerente General. Se adjuntan 7 comunicaciones enviadas al municipio, un informe de visita y una mesa de trabajo.
</t>
  </si>
  <si>
    <t>La acción inicial fue reformuladada con radicado 20204300066323 del 5 de mayo de 2020 de la Gerente General. Soporte de adquisición de contenedores y de presentación de implementación del punto de acopio en el parqueadero sótano 2 - S2-39. En el nuevo punto los contenedores se  pusieron en funcionamiento  con señalización para la correcta separación de los residuos.</t>
  </si>
  <si>
    <t>La acción inicial fue reformuladada con radicado 20204300066323 del 5 de mayo de 2020 de la Gerente General. Para el manejo de los residuos sólidos y equipo compactador, Servicios Administrativos elaboró los siguientes documentos: IAP303 Instructivo de Seguridad; PLAP305 Plan Institucional de Gestión Ambiental; PLAP307 Plan Integral de Residuos Peligros.</t>
  </si>
  <si>
    <t xml:space="preserve">Las  certificaciones laborales aportadas por el candidato presentaban varias inconsistencias tales como la firma de los documentos, empresa sin NIT, no señalar las responsabilidades específicas para poder establecer la experiencia relacionada y una de ellas fue aportada con fecha posterior a la verificación de requisitos realizadas por Talento Humano.   </t>
  </si>
  <si>
    <t>El Grupo de Planeación Contractual estandarizó un modelo de estudios previos, documento no controlado, ya que cada solicitud maneja una especialidad única. Incluye capitulo 4. IMPUESTOS, establece que el oferente debe considerar en su oferta todos los costos correspondientes a impuestos, tasas, contribuciones o gravámenes con la suscripción y legalización del contrato</t>
  </si>
  <si>
    <t>En los soportes del hallazgo se hace trazabilidad de las actuaciones de la entidad hasta junio de 2020. No se ha logrado a la fecha el reinicio de la obra. El Subgerente de Desarrollo de Proyectos suscribió compromiso No. 10 de cumplimiento en nuevo plazo, estaba para marzo de 2020,</t>
  </si>
  <si>
    <t>Con radicado 20202700011673 la Gerente General solicita modificar esta acción de mejora, cambios que quedan registrados en este reporte del plan. Desarrollo de proyectos 2 ha realizado reuiniones para  la compensación de anticipos sin amortizar, no presenta el balance descrito. El Sub. Dllo. Proyectos suscribió compromiso No. 11 de cumplimiento en nuevo plazo, estaba para junio de 2020.</t>
  </si>
  <si>
    <t>Gestionar el inicio de acción judicial en contra del municipio de Chaparral - Tolima</t>
  </si>
  <si>
    <t>Solicitar al Grupo de Gestión Post-contractual el inicio de acción judicial en contra del municipio de Chaparral - Tolima con el propósito de recuperar la suma pendiente por amortizar del anticipo, y de que se liquide el convenio interadministrativo 2170717 suscrito con la mencionada entidad territorial</t>
  </si>
  <si>
    <t>FAP900 radicado en el Grupo de Gestión Post-contractual.</t>
  </si>
  <si>
    <t>Realizar las gestiones para la contratación de la interventoría</t>
  </si>
  <si>
    <t xml:space="preserve">Realizar las gestiones para la contratación de la interventoría </t>
  </si>
  <si>
    <t>Acción incumplida y la Gerencia de Desarrollo de Proyectos 2 no solicitó modificación de fecha de ejecución.
 Con radicado 20202700106543 la Gerente solicitó modificar la acción.</t>
  </si>
  <si>
    <t>La Subgerencia solicitó modificar el plazo de la acción al 30/06/2020, fecha que se actualiza en este reporte. Compromiso No.4
El municipio solicitó la contratación de la interventoria y Enterritorio expresó que no es posible para un proyecto en  liquidación. Con radicado 20202700106543 la Gerente solicitó modificar la acción.</t>
  </si>
  <si>
    <t>Ejecutar convenio con Municipio para terminar el proyecto</t>
  </si>
  <si>
    <t>Gestionar la finalización del proyecto</t>
  </si>
  <si>
    <t xml:space="preserve">
Con corte a junio esta acción está incumplida. El grupo envía soporte de radicado No. 20204300190772 del 23 de junio de 2020 y radicado No. 20202700139251 del 13 de julio de 2020 con respuesta al municipio.
 Con radicado 20202700106543 la Gerente solicitó modificar la acción.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</si>
</sst>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dd/mm/yyyy;@"/>
    <numFmt numFmtId="166" formatCode="0.0%"/>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_-* #,##0.0_-;\-* #,##0.0_-;_-* &quot;-&quot;_-;_-@_-"/>
    <numFmt numFmtId="173" formatCode="[$-240A]dddd\,\ d\ &quot;de&quot;\ mmmm\ &quot;de&quot;\ yyyy"/>
    <numFmt numFmtId="174" formatCode="[$-240A]h:mm:ss\ AM/PM"/>
  </numFmts>
  <fonts count="58">
    <font>
      <sz val="11"/>
      <color indexed="8"/>
      <name val="Calibri"/>
      <family val="2"/>
    </font>
    <font>
      <b/>
      <sz val="11"/>
      <color indexed="9"/>
      <name val="Calibri"/>
      <family val="2"/>
    </font>
    <font>
      <b/>
      <sz val="11"/>
      <color indexed="8"/>
      <name val="Calibri"/>
      <family val="2"/>
    </font>
    <font>
      <sz val="10"/>
      <name val="Arial"/>
      <family val="2"/>
    </font>
    <font>
      <sz val="9"/>
      <name val="Arial"/>
      <family val="2"/>
    </font>
    <font>
      <sz val="8"/>
      <name val="Calibri"/>
      <family val="2"/>
    </font>
    <font>
      <sz val="18"/>
      <name val="Arial"/>
      <family val="2"/>
    </font>
    <font>
      <sz val="12"/>
      <name val="Arial"/>
      <family val="2"/>
    </font>
    <font>
      <b/>
      <sz val="9"/>
      <name val="Arial"/>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4"/>
      <color indexed="9"/>
      <name val="Helvetica"/>
      <family val="0"/>
    </font>
    <font>
      <sz val="14"/>
      <color indexed="8"/>
      <name val="Helvetica"/>
      <family val="0"/>
    </font>
    <font>
      <b/>
      <sz val="14"/>
      <color indexed="8"/>
      <name val="Helvetica"/>
      <family val="0"/>
    </font>
    <font>
      <sz val="12"/>
      <color indexed="8"/>
      <name val="Helvetica"/>
      <family val="0"/>
    </font>
    <font>
      <sz val="9"/>
      <color indexed="10"/>
      <name val="Arial"/>
      <family val="2"/>
    </font>
    <font>
      <sz val="10"/>
      <name val="Calibri"/>
      <family val="2"/>
    </font>
    <font>
      <b/>
      <sz val="9"/>
      <color indexed="9"/>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rgb="FFFFFFFF"/>
      <name val="Helvetica"/>
      <family val="0"/>
    </font>
    <font>
      <sz val="14"/>
      <color rgb="FF000000"/>
      <name val="Helvetica"/>
      <family val="0"/>
    </font>
    <font>
      <b/>
      <sz val="14"/>
      <color rgb="FF000000"/>
      <name val="Helvetica"/>
      <family val="0"/>
    </font>
    <font>
      <sz val="12"/>
      <color rgb="FF000000"/>
      <name val="Helvetica"/>
      <family val="0"/>
    </font>
    <font>
      <sz val="9"/>
      <color rgb="FFFF0000"/>
      <name val="Arial"/>
      <family val="2"/>
    </font>
    <font>
      <b/>
      <sz val="9"/>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00B0F0"/>
        <bgColor indexed="64"/>
      </patternFill>
    </fill>
    <fill>
      <patternFill patternType="solid">
        <fgColor rgb="FFBDD7EE"/>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color indexed="63"/>
      </top>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style="thin">
        <color rgb="FF999999"/>
      </top>
      <bottom style="thin">
        <color rgb="FF999999"/>
      </bottom>
    </border>
    <border>
      <left>
        <color indexed="63"/>
      </left>
      <right>
        <color indexed="63"/>
      </right>
      <top style="thin">
        <color rgb="FF999999"/>
      </top>
      <bottom>
        <color indexed="63"/>
      </bottom>
    </border>
    <border>
      <left>
        <color indexed="63"/>
      </left>
      <right>
        <color indexed="63"/>
      </right>
      <top style="thin">
        <color rgb="FF999999"/>
      </top>
      <bottom style="thin">
        <color rgb="FF999999"/>
      </botto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thick">
        <color rgb="FFFFFFFF"/>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thick">
        <color rgb="FFFFFFFF"/>
      </top>
      <bottom>
        <color indexed="63"/>
      </bottom>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96">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4" fillId="35" borderId="11"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4" fillId="0" borderId="11" xfId="0" applyFont="1" applyFill="1" applyBorder="1" applyAlignment="1">
      <alignment horizontal="center" vertical="center" wrapText="1"/>
    </xf>
    <xf numFmtId="164" fontId="4" fillId="0" borderId="11" xfId="55" applyNumberFormat="1" applyFont="1" applyFill="1" applyBorder="1" applyAlignment="1">
      <alignment horizontal="center" vertical="center"/>
      <protection/>
    </xf>
    <xf numFmtId="164" fontId="4" fillId="35" borderId="11" xfId="55" applyNumberFormat="1" applyFont="1" applyFill="1" applyBorder="1" applyAlignment="1">
      <alignment horizontal="center" vertical="center"/>
      <protection/>
    </xf>
    <xf numFmtId="0" fontId="4" fillId="35" borderId="11" xfId="0" applyFont="1" applyFill="1" applyBorder="1" applyAlignment="1">
      <alignment horizontal="center" vertical="center" wrapText="1"/>
    </xf>
    <xf numFmtId="0" fontId="4" fillId="0" borderId="11" xfId="0" applyFont="1" applyBorder="1" applyAlignment="1">
      <alignment horizontal="justify" vertical="top" wrapText="1"/>
    </xf>
    <xf numFmtId="0" fontId="4" fillId="36" borderId="11" xfId="0" applyFont="1" applyFill="1" applyBorder="1" applyAlignment="1">
      <alignment horizontal="justify" vertical="top" wrapText="1"/>
    </xf>
    <xf numFmtId="0" fontId="4" fillId="36" borderId="11" xfId="0" applyFont="1" applyFill="1" applyBorder="1" applyAlignment="1">
      <alignment horizontal="center" vertical="center" wrapText="1"/>
    </xf>
    <xf numFmtId="1" fontId="4" fillId="35" borderId="11" xfId="0" applyNumberFormat="1" applyFont="1" applyFill="1" applyBorder="1" applyAlignment="1">
      <alignment horizontal="center" vertical="center" wrapText="1"/>
    </xf>
    <xf numFmtId="0" fontId="4" fillId="0" borderId="11" xfId="0" applyFont="1" applyBorder="1" applyAlignment="1">
      <alignment vertical="center" wrapText="1"/>
    </xf>
    <xf numFmtId="0" fontId="4" fillId="34" borderId="11" xfId="0" applyFont="1" applyFill="1" applyBorder="1" applyAlignment="1" applyProtection="1">
      <alignment vertical="center" wrapText="1"/>
      <protection locked="0"/>
    </xf>
    <xf numFmtId="0" fontId="4" fillId="0" borderId="11" xfId="0" applyFont="1" applyBorder="1" applyAlignment="1">
      <alignment horizontal="center" vertical="center"/>
    </xf>
    <xf numFmtId="0" fontId="0" fillId="0" borderId="0" xfId="0" applyAlignment="1">
      <alignment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2" xfId="0" applyFont="1" applyFill="1" applyBorder="1" applyAlignment="1">
      <alignment horizontal="center" vertical="center" wrapText="1"/>
    </xf>
    <xf numFmtId="1" fontId="4" fillId="35" borderId="11" xfId="57" applyNumberFormat="1" applyFont="1" applyFill="1" applyBorder="1" applyAlignment="1">
      <alignment horizontal="center" vertical="center"/>
      <protection/>
    </xf>
    <xf numFmtId="0" fontId="4" fillId="35" borderId="11" xfId="0" applyFont="1" applyFill="1" applyBorder="1" applyAlignment="1">
      <alignment horizontal="center" vertical="center"/>
    </xf>
    <xf numFmtId="0" fontId="0" fillId="0" borderId="0" xfId="0"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xf>
    <xf numFmtId="0" fontId="0" fillId="0" borderId="20" xfId="0" applyBorder="1" applyAlignment="1">
      <alignment/>
    </xf>
    <xf numFmtId="0" fontId="0" fillId="0" borderId="14"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9" fontId="0" fillId="0" borderId="20" xfId="0" applyNumberFormat="1" applyBorder="1" applyAlignment="1">
      <alignment/>
    </xf>
    <xf numFmtId="9" fontId="0" fillId="0" borderId="21" xfId="0" applyNumberFormat="1" applyBorder="1" applyAlignment="1">
      <alignment/>
    </xf>
    <xf numFmtId="9" fontId="0" fillId="0" borderId="22" xfId="0" applyNumberFormat="1" applyBorder="1" applyAlignment="1">
      <alignment/>
    </xf>
    <xf numFmtId="0" fontId="0" fillId="0" borderId="23" xfId="0" applyBorder="1" applyAlignment="1">
      <alignment/>
    </xf>
    <xf numFmtId="0" fontId="0" fillId="0" borderId="23" xfId="0" applyNumberFormat="1" applyBorder="1" applyAlignment="1">
      <alignment/>
    </xf>
    <xf numFmtId="0" fontId="0" fillId="0" borderId="0" xfId="0" applyNumberFormat="1" applyAlignment="1">
      <alignment/>
    </xf>
    <xf numFmtId="0" fontId="0" fillId="0" borderId="24" xfId="0" applyNumberFormat="1" applyBorder="1" applyAlignment="1">
      <alignment/>
    </xf>
    <xf numFmtId="0" fontId="52" fillId="37" borderId="25" xfId="0" applyFont="1" applyFill="1" applyBorder="1" applyAlignment="1">
      <alignment horizontal="center" vertical="center" wrapText="1" readingOrder="1"/>
    </xf>
    <xf numFmtId="0" fontId="52" fillId="37" borderId="26" xfId="0" applyFont="1" applyFill="1" applyBorder="1" applyAlignment="1">
      <alignment horizontal="center" vertical="center" wrapText="1" readingOrder="1"/>
    </xf>
    <xf numFmtId="0" fontId="52" fillId="37" borderId="27" xfId="0" applyFont="1" applyFill="1" applyBorder="1" applyAlignment="1">
      <alignment horizontal="center" vertical="center" wrapText="1" readingOrder="1"/>
    </xf>
    <xf numFmtId="0" fontId="53" fillId="38" borderId="27" xfId="0" applyFont="1" applyFill="1" applyBorder="1" applyAlignment="1">
      <alignment horizontal="center" vertical="center" wrapText="1" readingOrder="1"/>
    </xf>
    <xf numFmtId="9" fontId="53" fillId="38" borderId="27" xfId="0" applyNumberFormat="1" applyFont="1" applyFill="1" applyBorder="1" applyAlignment="1">
      <alignment horizontal="center" vertical="center" wrapText="1" readingOrder="1"/>
    </xf>
    <xf numFmtId="0" fontId="6" fillId="38" borderId="27" xfId="0" applyFont="1" applyFill="1" applyBorder="1" applyAlignment="1">
      <alignment horizontal="center" vertical="top" wrapText="1"/>
    </xf>
    <xf numFmtId="0" fontId="54" fillId="38" borderId="27" xfId="0" applyFont="1" applyFill="1" applyBorder="1" applyAlignment="1">
      <alignment horizontal="center" vertical="center" wrapText="1" readingOrder="1"/>
    </xf>
    <xf numFmtId="9" fontId="54" fillId="38" borderId="27" xfId="0" applyNumberFormat="1" applyFont="1" applyFill="1" applyBorder="1" applyAlignment="1">
      <alignment horizontal="center" vertical="center" wrapText="1" readingOrder="1"/>
    </xf>
    <xf numFmtId="9" fontId="0" fillId="0" borderId="0" xfId="59" applyNumberFormat="1" applyFont="1" applyAlignment="1">
      <alignment/>
    </xf>
    <xf numFmtId="0" fontId="0" fillId="35" borderId="0" xfId="0" applyFill="1" applyAlignment="1">
      <alignment/>
    </xf>
    <xf numFmtId="0" fontId="53" fillId="35" borderId="0" xfId="0" applyFont="1" applyFill="1" applyBorder="1" applyAlignment="1">
      <alignment horizontal="center" vertical="center" wrapText="1" readingOrder="1"/>
    </xf>
    <xf numFmtId="9" fontId="53" fillId="38" borderId="28" xfId="0" applyNumberFormat="1" applyFont="1" applyFill="1" applyBorder="1" applyAlignment="1">
      <alignment horizontal="center" vertical="center" wrapText="1" readingOrder="1"/>
    </xf>
    <xf numFmtId="0" fontId="52" fillId="37" borderId="28" xfId="0" applyFont="1" applyFill="1" applyBorder="1" applyAlignment="1">
      <alignment horizontal="center" vertical="center" wrapText="1" readingOrder="1"/>
    </xf>
    <xf numFmtId="0" fontId="53" fillId="38" borderId="28" xfId="0" applyFont="1" applyFill="1" applyBorder="1" applyAlignment="1">
      <alignment horizontal="center" vertical="center" wrapText="1" readingOrder="1"/>
    </xf>
    <xf numFmtId="9" fontId="54" fillId="38" borderId="28" xfId="0" applyNumberFormat="1" applyFont="1" applyFill="1" applyBorder="1" applyAlignment="1">
      <alignment horizontal="center" vertical="center" wrapText="1" readingOrder="1"/>
    </xf>
    <xf numFmtId="0" fontId="55" fillId="38" borderId="28" xfId="0" applyFont="1" applyFill="1" applyBorder="1" applyAlignment="1">
      <alignment horizontal="center" vertical="center" wrapText="1" readingOrder="1"/>
    </xf>
    <xf numFmtId="0" fontId="55" fillId="38" borderId="27" xfId="0" applyFont="1" applyFill="1" applyBorder="1" applyAlignment="1">
      <alignment horizontal="center" vertical="center" wrapText="1" readingOrder="1"/>
    </xf>
    <xf numFmtId="0" fontId="1" fillId="33" borderId="13" xfId="0" applyFont="1" applyFill="1" applyBorder="1" applyAlignment="1">
      <alignment horizontal="center" vertical="center" wrapText="1"/>
    </xf>
    <xf numFmtId="0" fontId="0" fillId="0" borderId="0" xfId="0" applyAlignment="1">
      <alignment/>
    </xf>
    <xf numFmtId="0" fontId="4" fillId="35" borderId="29" xfId="0" applyFont="1" applyFill="1" applyBorder="1" applyAlignment="1">
      <alignment vertical="center" wrapText="1"/>
    </xf>
    <xf numFmtId="0" fontId="7" fillId="38" borderId="27" xfId="0" applyFont="1" applyFill="1" applyBorder="1" applyAlignment="1">
      <alignment horizontal="center" vertical="top" wrapText="1"/>
    </xf>
    <xf numFmtId="0" fontId="0" fillId="0" borderId="0" xfId="0" applyAlignment="1">
      <alignment/>
    </xf>
    <xf numFmtId="0" fontId="0" fillId="0" borderId="0" xfId="0" applyAlignment="1">
      <alignment/>
    </xf>
    <xf numFmtId="9" fontId="4" fillId="35" borderId="29" xfId="59" applyFont="1" applyFill="1" applyBorder="1" applyAlignment="1">
      <alignment vertical="center" wrapText="1"/>
    </xf>
    <xf numFmtId="0" fontId="4" fillId="35" borderId="11" xfId="0" applyFont="1" applyFill="1" applyBorder="1" applyAlignment="1">
      <alignment horizontal="left" vertical="center" wrapText="1"/>
    </xf>
    <xf numFmtId="0" fontId="4" fillId="0" borderId="11" xfId="0" applyFont="1" applyBorder="1" applyAlignment="1">
      <alignment horizontal="center" vertical="center" wrapText="1"/>
    </xf>
    <xf numFmtId="164" fontId="4" fillId="0" borderId="11" xfId="55" applyNumberFormat="1" applyFont="1" applyBorder="1" applyAlignment="1">
      <alignment horizontal="center" vertical="center"/>
      <protection/>
    </xf>
    <xf numFmtId="0" fontId="4" fillId="34" borderId="11" xfId="0" applyFont="1" applyFill="1" applyBorder="1" applyAlignment="1" applyProtection="1">
      <alignment vertical="center"/>
      <protection locked="0"/>
    </xf>
    <xf numFmtId="0" fontId="4" fillId="35" borderId="11" xfId="0" applyFont="1" applyFill="1" applyBorder="1" applyAlignment="1" applyProtection="1">
      <alignment vertical="center" wrapText="1"/>
      <protection locked="0"/>
    </xf>
    <xf numFmtId="0" fontId="4" fillId="35" borderId="11" xfId="0" applyFont="1" applyFill="1" applyBorder="1" applyAlignment="1" applyProtection="1">
      <alignment horizontal="center" vertical="center"/>
      <protection locked="0"/>
    </xf>
    <xf numFmtId="164" fontId="4" fillId="35" borderId="11" xfId="0" applyNumberFormat="1"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164" fontId="4" fillId="34" borderId="11" xfId="0" applyNumberFormat="1" applyFont="1" applyFill="1" applyBorder="1" applyAlignment="1" applyProtection="1">
      <alignment horizontal="center" vertical="center"/>
      <protection locked="0"/>
    </xf>
    <xf numFmtId="9" fontId="4" fillId="35" borderId="11" xfId="59" applyFont="1" applyFill="1" applyBorder="1" applyAlignment="1">
      <alignment vertical="center" wrapText="1"/>
    </xf>
    <xf numFmtId="0" fontId="56" fillId="35" borderId="29" xfId="59" applyNumberFormat="1" applyFont="1" applyFill="1" applyBorder="1" applyAlignment="1">
      <alignment vertical="center" wrapText="1"/>
    </xf>
    <xf numFmtId="0" fontId="47" fillId="35" borderId="0" xfId="0" applyFont="1" applyFill="1" applyAlignment="1">
      <alignment/>
    </xf>
    <xf numFmtId="0" fontId="0" fillId="35" borderId="0" xfId="0" applyFill="1" applyAlignment="1">
      <alignment horizontal="center" wrapText="1"/>
    </xf>
    <xf numFmtId="0" fontId="0" fillId="35" borderId="0" xfId="0" applyFill="1" applyAlignment="1">
      <alignment wrapText="1"/>
    </xf>
    <xf numFmtId="0" fontId="0" fillId="0" borderId="0" xfId="0" applyAlignment="1">
      <alignment horizontal="left"/>
    </xf>
    <xf numFmtId="0" fontId="4" fillId="35" borderId="11" xfId="0" applyFont="1" applyFill="1" applyBorder="1" applyAlignment="1">
      <alignment/>
    </xf>
    <xf numFmtId="9" fontId="4" fillId="0" borderId="11" xfId="59" applyFont="1" applyBorder="1" applyAlignment="1">
      <alignment horizontal="center" vertical="center"/>
    </xf>
    <xf numFmtId="0" fontId="4" fillId="39" borderId="11" xfId="0" applyFont="1" applyFill="1" applyBorder="1" applyAlignment="1">
      <alignment horizontal="justify" vertical="center" wrapText="1"/>
    </xf>
    <xf numFmtId="0" fontId="4" fillId="39" borderId="11" xfId="0" applyFont="1" applyFill="1" applyBorder="1" applyAlignment="1">
      <alignment horizontal="justify" vertical="center"/>
    </xf>
    <xf numFmtId="0" fontId="4" fillId="34" borderId="11" xfId="0" applyFont="1" applyFill="1" applyBorder="1" applyAlignment="1" applyProtection="1">
      <alignment horizontal="justify" vertical="top" wrapText="1"/>
      <protection locked="0"/>
    </xf>
    <xf numFmtId="0" fontId="4" fillId="34" borderId="11" xfId="0" applyFont="1" applyFill="1" applyBorder="1" applyAlignment="1" applyProtection="1">
      <alignment horizontal="left" vertical="center" wrapText="1"/>
      <protection locked="0"/>
    </xf>
    <xf numFmtId="9" fontId="4" fillId="35" borderId="29" xfId="59" applyFont="1" applyFill="1" applyBorder="1" applyAlignment="1">
      <alignment vertical="center"/>
    </xf>
    <xf numFmtId="0" fontId="30" fillId="0" borderId="0" xfId="0" applyFont="1" applyAlignment="1">
      <alignment wrapText="1"/>
    </xf>
    <xf numFmtId="0" fontId="4" fillId="35" borderId="11" xfId="0" applyFont="1" applyFill="1" applyBorder="1" applyAlignment="1">
      <alignment vertical="center" wrapText="1"/>
    </xf>
    <xf numFmtId="0" fontId="4" fillId="35" borderId="29" xfId="0" applyFont="1" applyFill="1" applyBorder="1" applyAlignment="1">
      <alignment vertical="center"/>
    </xf>
    <xf numFmtId="0" fontId="57" fillId="33" borderId="11" xfId="0" applyFont="1" applyFill="1" applyBorder="1" applyAlignment="1">
      <alignment horizontal="center" vertical="center"/>
    </xf>
    <xf numFmtId="0" fontId="1" fillId="33" borderId="10" xfId="0" applyFont="1" applyFill="1" applyBorder="1" applyAlignment="1">
      <alignment horizontal="center" vertical="center"/>
    </xf>
    <xf numFmtId="0" fontId="0" fillId="0" borderId="0" xfId="0" applyAlignment="1">
      <alignment/>
    </xf>
    <xf numFmtId="0" fontId="52" fillId="37" borderId="25" xfId="0" applyFont="1" applyFill="1" applyBorder="1" applyAlignment="1">
      <alignment horizontal="center" vertical="center" wrapText="1" readingOrder="1"/>
    </xf>
    <xf numFmtId="0" fontId="52" fillId="37" borderId="26" xfId="0" applyFont="1" applyFill="1" applyBorder="1" applyAlignment="1">
      <alignment horizontal="center" vertical="center"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3 2" xfId="54"/>
    <cellStyle name="Normal 2" xfId="55"/>
    <cellStyle name="Normal 2 10"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numFmt numFmtId="13" formatCode="#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19125" cy="5715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10:P47" sheet="F14.1  PLANES DE MEJORAMIENT..."/>
  </cacheSource>
  <cacheFields count="15">
    <cacheField name="C?DIGO HALLAZGO">
      <sharedItems containsMixedTypes="0"/>
    </cacheField>
    <cacheField name="DESCRIPCI?N DEL HALLAZGO">
      <sharedItems containsMixedTypes="0"/>
    </cacheField>
    <cacheField name="CAUSA DEL HALLAZGO">
      <sharedItems containsMixedTypes="0"/>
    </cacheField>
    <cacheField name="ACCI?N DE MEJORA">
      <sharedItems containsMixedTypes="0"/>
    </cacheField>
    <cacheField name="ACTIVIDADES / DESCRIPCI?N">
      <sharedItems containsMixedTypes="0"/>
    </cacheField>
    <cacheField name="ACTIVIDADES / UNIDAD DE MEDIDA">
      <sharedItems containsMixedTypes="0"/>
    </cacheField>
    <cacheField name="ACTIVIDADES / CANTIDADES UNIDAD DE MEDIDA">
      <sharedItems containsSemiMixedTypes="0" containsString="0" containsMixedTypes="0" containsNumber="1" containsInteger="1"/>
    </cacheField>
    <cacheField name="ACTIVIDADES / FECHA DE INICIO">
      <sharedItems containsSemiMixedTypes="0" containsNonDate="0" containsDate="1" containsString="0" containsMixedTypes="0"/>
    </cacheField>
    <cacheField name="ACTIVIDADES / FECHA DE TERMINACI?N">
      <sharedItems containsSemiMixedTypes="0" containsNonDate="0" containsDate="1" containsString="0" containsMixedTypes="0" count="18">
        <d v="2019-04-30T00:00:00.000"/>
        <d v="2018-12-15T00:00:00.000"/>
        <d v="2019-03-30T00:00:00.000"/>
        <d v="2019-08-31T00:00:00.000"/>
        <d v="2019-10-31T00:00:00.000"/>
        <d v="2019-01-31T00:00:00.000"/>
        <d v="2019-03-29T00:00:00.000"/>
        <d v="2019-06-30T00:00:00.000"/>
        <d v="2019-05-31T00:00:00.000"/>
        <d v="2019-08-30T00:00:00.000"/>
        <d v="2019-07-31T00:00:00.000"/>
        <d v="2019-07-15T00:00:00.000"/>
        <d v="2019-08-15T00:00:00.000"/>
        <d v="2019-11-15T00:00:00.000"/>
        <d v="2019-11-30T00:00:00.000"/>
        <d v="2019-09-30T00:00:00.000"/>
        <d v="2020-06-30T00:00:00.000"/>
        <d v="2019-09-15T00:00:00.000"/>
      </sharedItems>
    </cacheField>
    <cacheField name="ACTIVIDADES / PLAZO EN SEMANAS">
      <sharedItems containsSemiMixedTypes="0" containsString="0" containsMixedTypes="0" containsNumber="1" containsInteger="1"/>
    </cacheField>
    <cacheField name="ACTIVIDADES / AVANCE F?SICO DE EJECUCI?N">
      <sharedItems containsSemiMixedTypes="0" containsString="0" containsMixedTypes="0" containsNumber="1"/>
    </cacheField>
    <cacheField name="OBSERVACIONES">
      <sharedItems containsMixedTypes="0"/>
    </cacheField>
    <cacheField name="DESCRIPCI?N AVANCE Y SOPORTES ASOCIADOS">
      <sharedItems containsMixedTypes="0"/>
    </cacheField>
    <cacheField name="estado">
      <sharedItems containsSemiMixedTypes="0" containsString="0" containsMixedTypes="0" containsNumber="1"/>
    </cacheField>
    <cacheField name="VIGENCIA">
      <sharedItems containsMixedTypes="0" count="4">
        <s v="ANTIC 2016"/>
        <s v="FONTIC"/>
        <s v="Denuncia ICBF"/>
        <s v="AF2018"/>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D9" firstHeaderRow="1" firstDataRow="2" firstDataCol="1" rowPageCount="1" colPageCount="1"/>
  <pivotFields count="15">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numFmtId="164"/>
    <pivotField axis="axisPage" compact="0" outline="0" showAll="0" numFmtId="164">
      <items count="19">
        <item x="1"/>
        <item x="5"/>
        <item x="6"/>
        <item x="2"/>
        <item x="0"/>
        <item x="8"/>
        <item x="7"/>
        <item x="11"/>
        <item x="10"/>
        <item x="12"/>
        <item x="9"/>
        <item x="3"/>
        <item h="1" m="1" x="17"/>
        <item x="15"/>
        <item x="14"/>
        <item x="16"/>
        <item x="4"/>
        <item x="13"/>
        <item t="default"/>
      </items>
    </pivotField>
    <pivotField compact="0" outline="0" showAll="0" numFmtId="1"/>
    <pivotField dataField="1" compact="0" outline="0" showAll="0"/>
    <pivotField compact="0" outline="0" showAll="0"/>
    <pivotField compact="0" outline="0" showAll="0"/>
    <pivotField dataField="1" compact="0" outline="0" showAll="0" numFmtId="9"/>
    <pivotField axis="axisRow" compact="0" outline="0" showAll="0">
      <items count="5">
        <item x="3"/>
        <item x="0"/>
        <item x="2"/>
        <item x="1"/>
        <item t="default"/>
      </items>
    </pivotField>
  </pivotFields>
  <rowFields count="1">
    <field x="14"/>
  </rowFields>
  <rowItems count="5">
    <i>
      <x/>
    </i>
    <i>
      <x v="1"/>
    </i>
    <i>
      <x v="2"/>
    </i>
    <i>
      <x v="3"/>
    </i>
    <i t="grand">
      <x/>
    </i>
  </rowItems>
  <colFields count="1">
    <field x="-2"/>
  </colFields>
  <colItems count="3">
    <i>
      <x/>
    </i>
    <i i="1">
      <x v="1"/>
    </i>
    <i i="2">
      <x v="2"/>
    </i>
  </colItems>
  <pageFields count="1">
    <pageField fld="8" hier="0"/>
  </pageFields>
  <dataFields count="3">
    <dataField name="Cuenta de ACTIVIDADES / DESCRIPCI?N" fld="4" subtotal="count" baseField="0" baseItem="0"/>
    <dataField name="Suma de ACTIVIDADES / AVANCE F?SICO DE EJECUCI?N" fld="10" baseField="0" baseItem="0"/>
    <dataField name="Promedio de estado" fld="13" subtotal="average" baseField="14" baseItem="0" numFmtId="9"/>
  </dataFields>
  <formats count="1">
    <format dxfId="0">
      <pivotArea outline="0" fieldPosition="0">
        <references count="1">
          <reference field="4294967294" count="1">
            <x v="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V125"/>
  <sheetViews>
    <sheetView tabSelected="1" zoomScale="80" zoomScaleNormal="80" zoomScalePageLayoutView="0" workbookViewId="0" topLeftCell="A1">
      <pane xSplit="4" ySplit="10" topLeftCell="E53" activePane="bottomRight" state="frozen"/>
      <selection pane="topLeft" activeCell="D5" sqref="D5"/>
      <selection pane="topRight" activeCell="E5" sqref="E5"/>
      <selection pane="bottomLeft" activeCell="D11" sqref="D11"/>
      <selection pane="bottomRight" activeCell="A11" sqref="A11:B95"/>
    </sheetView>
  </sheetViews>
  <sheetFormatPr defaultColWidth="8.0039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15.28125" style="0" customWidth="1"/>
    <col min="10" max="10" width="19.7109375" style="0" customWidth="1"/>
    <col min="11" max="11" width="15.28125" style="0" customWidth="1"/>
    <col min="12" max="12" width="15.57421875" style="0" customWidth="1"/>
    <col min="13" max="13" width="20.00390625" style="0" customWidth="1"/>
    <col min="14" max="14" width="16.140625" style="0" customWidth="1"/>
    <col min="15" max="15" width="80.7109375" style="0" customWidth="1"/>
    <col min="16" max="16" width="33.7109375" style="0" customWidth="1"/>
    <col min="17" max="17" width="40.421875" style="0" customWidth="1"/>
    <col min="18" max="18" width="9.8515625" style="0" bestFit="1" customWidth="1"/>
    <col min="19" max="19" width="8.00390625" style="0" customWidth="1"/>
    <col min="20" max="20" width="24.28125" style="0" customWidth="1"/>
    <col min="21" max="21" width="15.7109375" style="0" customWidth="1"/>
  </cols>
  <sheetData>
    <row r="1" spans="2:4" ht="15">
      <c r="B1" s="1" t="s">
        <v>0</v>
      </c>
      <c r="C1" s="1">
        <v>53</v>
      </c>
      <c r="D1" s="1" t="s">
        <v>1</v>
      </c>
    </row>
    <row r="2" spans="2:15" ht="15">
      <c r="B2" s="1" t="s">
        <v>2</v>
      </c>
      <c r="C2" s="1">
        <v>400</v>
      </c>
      <c r="D2" s="1" t="s">
        <v>3</v>
      </c>
      <c r="O2" s="80"/>
    </row>
    <row r="3" spans="2:3" ht="15">
      <c r="B3" s="1" t="s">
        <v>4</v>
      </c>
      <c r="C3" s="1">
        <v>1</v>
      </c>
    </row>
    <row r="4" spans="2:3" ht="15">
      <c r="B4" s="1" t="s">
        <v>5</v>
      </c>
      <c r="C4" s="1">
        <v>190</v>
      </c>
    </row>
    <row r="5" spans="2:3" ht="15">
      <c r="B5" s="1" t="s">
        <v>6</v>
      </c>
      <c r="C5" s="2">
        <v>44012</v>
      </c>
    </row>
    <row r="6" spans="2:4" ht="15">
      <c r="B6" s="1" t="s">
        <v>7</v>
      </c>
      <c r="C6" s="1">
        <v>6</v>
      </c>
      <c r="D6" s="1" t="s">
        <v>8</v>
      </c>
    </row>
    <row r="8" spans="1:15" ht="15">
      <c r="A8" s="1" t="s">
        <v>9</v>
      </c>
      <c r="B8" s="92" t="s">
        <v>10</v>
      </c>
      <c r="C8" s="93"/>
      <c r="D8" s="93"/>
      <c r="E8" s="93"/>
      <c r="F8" s="93"/>
      <c r="G8" s="93"/>
      <c r="H8" s="93"/>
      <c r="I8" s="93"/>
      <c r="J8" s="93"/>
      <c r="K8" s="93"/>
      <c r="L8" s="93"/>
      <c r="M8" s="93"/>
      <c r="N8" s="93"/>
      <c r="O8" s="93"/>
    </row>
    <row r="9" spans="3:15" ht="15">
      <c r="C9" s="1">
        <v>4</v>
      </c>
      <c r="D9" s="1">
        <v>8</v>
      </c>
      <c r="E9" s="1">
        <v>12</v>
      </c>
      <c r="F9" s="1">
        <v>16</v>
      </c>
      <c r="G9" s="1">
        <v>20</v>
      </c>
      <c r="H9" s="1">
        <v>24</v>
      </c>
      <c r="I9" s="1">
        <v>28</v>
      </c>
      <c r="J9" s="1">
        <v>31</v>
      </c>
      <c r="K9" s="1">
        <v>32</v>
      </c>
      <c r="L9" s="1">
        <v>36</v>
      </c>
      <c r="M9" s="1">
        <v>40</v>
      </c>
      <c r="N9" s="1">
        <v>44</v>
      </c>
      <c r="O9" s="1">
        <v>48</v>
      </c>
    </row>
    <row r="10" spans="3:17" s="16" customFormat="1" ht="45">
      <c r="C10" s="17" t="s">
        <v>11</v>
      </c>
      <c r="D10" s="17" t="s">
        <v>12</v>
      </c>
      <c r="E10" s="17" t="s">
        <v>13</v>
      </c>
      <c r="F10" s="17" t="s">
        <v>14</v>
      </c>
      <c r="G10" s="17" t="s">
        <v>15</v>
      </c>
      <c r="H10" s="17" t="s">
        <v>16</v>
      </c>
      <c r="I10" s="19" t="s">
        <v>17</v>
      </c>
      <c r="J10" s="17" t="s">
        <v>18</v>
      </c>
      <c r="K10" s="17" t="s">
        <v>19</v>
      </c>
      <c r="L10" s="17" t="s">
        <v>20</v>
      </c>
      <c r="M10" s="17" t="s">
        <v>21</v>
      </c>
      <c r="N10" s="19" t="s">
        <v>22</v>
      </c>
      <c r="O10" s="17" t="s">
        <v>23</v>
      </c>
      <c r="P10" s="18" t="s">
        <v>207</v>
      </c>
      <c r="Q10" s="59" t="s">
        <v>391</v>
      </c>
    </row>
    <row r="11" spans="1:22" ht="168">
      <c r="A11" s="91">
        <v>1</v>
      </c>
      <c r="B11" s="81" t="s">
        <v>24</v>
      </c>
      <c r="C11" s="14" t="s">
        <v>25</v>
      </c>
      <c r="D11" s="8" t="s">
        <v>28</v>
      </c>
      <c r="E11" s="9" t="s">
        <v>31</v>
      </c>
      <c r="F11" s="4" t="s">
        <v>32</v>
      </c>
      <c r="G11" s="4" t="s">
        <v>33</v>
      </c>
      <c r="H11" s="4" t="s">
        <v>34</v>
      </c>
      <c r="I11" s="14" t="s">
        <v>35</v>
      </c>
      <c r="J11" s="5">
        <v>1</v>
      </c>
      <c r="K11" s="6">
        <v>43266</v>
      </c>
      <c r="L11" s="7">
        <v>44166</v>
      </c>
      <c r="M11" s="12">
        <f>ROUND((+L11-K11)/7,0)</f>
        <v>129</v>
      </c>
      <c r="N11" s="20">
        <v>0</v>
      </c>
      <c r="O11" s="65" t="s">
        <v>552</v>
      </c>
      <c r="P11" s="82">
        <f aca="true" t="shared" si="0" ref="P11:P74">+N11/J11</f>
        <v>0</v>
      </c>
      <c r="Q11" s="83" t="s">
        <v>443</v>
      </c>
      <c r="R11" s="51"/>
      <c r="S11" s="51"/>
      <c r="T11" s="78"/>
      <c r="U11" s="77"/>
      <c r="V11" s="51"/>
    </row>
    <row r="12" spans="1:22" ht="168">
      <c r="A12" s="91">
        <v>2</v>
      </c>
      <c r="B12" s="81" t="s">
        <v>97</v>
      </c>
      <c r="C12" s="14" t="s">
        <v>25</v>
      </c>
      <c r="D12" s="8" t="s">
        <v>28</v>
      </c>
      <c r="E12" s="9" t="s">
        <v>36</v>
      </c>
      <c r="F12" s="4" t="s">
        <v>37</v>
      </c>
      <c r="G12" s="4" t="s">
        <v>38</v>
      </c>
      <c r="H12" s="3" t="s">
        <v>414</v>
      </c>
      <c r="I12" s="14" t="s">
        <v>415</v>
      </c>
      <c r="J12" s="5">
        <v>1</v>
      </c>
      <c r="K12" s="6">
        <v>43847</v>
      </c>
      <c r="L12" s="7">
        <v>43920</v>
      </c>
      <c r="M12" s="12">
        <f aca="true" t="shared" si="1" ref="M12:M74">ROUND((+L12-K12)/7,0)</f>
        <v>10</v>
      </c>
      <c r="N12" s="20">
        <v>1</v>
      </c>
      <c r="O12" s="65" t="s">
        <v>523</v>
      </c>
      <c r="P12" s="82">
        <f t="shared" si="0"/>
        <v>1</v>
      </c>
      <c r="Q12" s="83" t="s">
        <v>443</v>
      </c>
      <c r="R12" s="51"/>
      <c r="S12" s="51"/>
      <c r="T12" s="51"/>
      <c r="U12" s="51"/>
      <c r="V12" s="51"/>
    </row>
    <row r="13" spans="1:22" ht="108">
      <c r="A13" s="91">
        <v>3</v>
      </c>
      <c r="B13" s="81" t="s">
        <v>98</v>
      </c>
      <c r="C13" s="14" t="s">
        <v>25</v>
      </c>
      <c r="D13" s="8" t="s">
        <v>28</v>
      </c>
      <c r="E13" s="3" t="s">
        <v>39</v>
      </c>
      <c r="F13" s="9" t="s">
        <v>40</v>
      </c>
      <c r="G13" s="4" t="s">
        <v>41</v>
      </c>
      <c r="H13" s="4" t="s">
        <v>42</v>
      </c>
      <c r="I13" s="14" t="s">
        <v>30</v>
      </c>
      <c r="J13" s="5">
        <v>1</v>
      </c>
      <c r="K13" s="6">
        <v>43115</v>
      </c>
      <c r="L13" s="7">
        <v>43585</v>
      </c>
      <c r="M13" s="12">
        <f t="shared" si="1"/>
        <v>67</v>
      </c>
      <c r="N13" s="5">
        <v>1</v>
      </c>
      <c r="O13" s="65" t="s">
        <v>524</v>
      </c>
      <c r="P13" s="82">
        <f t="shared" si="0"/>
        <v>1</v>
      </c>
      <c r="Q13" s="83" t="s">
        <v>157</v>
      </c>
      <c r="R13" s="51"/>
      <c r="S13" s="51"/>
      <c r="T13" s="51"/>
      <c r="U13" s="51"/>
      <c r="V13" s="51"/>
    </row>
    <row r="14" spans="1:22" ht="204">
      <c r="A14" s="91">
        <v>4</v>
      </c>
      <c r="B14" s="81" t="s">
        <v>99</v>
      </c>
      <c r="C14" s="14" t="s">
        <v>25</v>
      </c>
      <c r="D14" s="8" t="s">
        <v>43</v>
      </c>
      <c r="E14" s="3" t="s">
        <v>44</v>
      </c>
      <c r="F14" s="9" t="s">
        <v>45</v>
      </c>
      <c r="G14" s="4" t="s">
        <v>46</v>
      </c>
      <c r="H14" s="4" t="s">
        <v>46</v>
      </c>
      <c r="I14" s="14" t="s">
        <v>47</v>
      </c>
      <c r="J14" s="5">
        <v>10</v>
      </c>
      <c r="K14" s="6">
        <v>43480</v>
      </c>
      <c r="L14" s="7">
        <v>43554</v>
      </c>
      <c r="M14" s="12">
        <f t="shared" si="1"/>
        <v>11</v>
      </c>
      <c r="N14" s="20">
        <v>10</v>
      </c>
      <c r="O14" s="65" t="s">
        <v>517</v>
      </c>
      <c r="P14" s="82">
        <f>+N14/J14</f>
        <v>1</v>
      </c>
      <c r="Q14" s="84" t="s">
        <v>195</v>
      </c>
      <c r="R14" s="51"/>
      <c r="S14" s="51"/>
      <c r="T14" s="51"/>
      <c r="U14" s="51"/>
      <c r="V14" s="51"/>
    </row>
    <row r="15" spans="1:22" ht="204">
      <c r="A15" s="91">
        <v>5</v>
      </c>
      <c r="B15" s="81" t="s">
        <v>100</v>
      </c>
      <c r="C15" s="14" t="s">
        <v>25</v>
      </c>
      <c r="D15" s="8" t="s">
        <v>48</v>
      </c>
      <c r="E15" s="3" t="s">
        <v>49</v>
      </c>
      <c r="F15" s="9" t="s">
        <v>50</v>
      </c>
      <c r="G15" s="4" t="s">
        <v>46</v>
      </c>
      <c r="H15" s="4" t="s">
        <v>46</v>
      </c>
      <c r="I15" s="14" t="s">
        <v>47</v>
      </c>
      <c r="J15" s="5">
        <v>10</v>
      </c>
      <c r="K15" s="6">
        <v>43480</v>
      </c>
      <c r="L15" s="7">
        <v>43554</v>
      </c>
      <c r="M15" s="12">
        <f t="shared" si="1"/>
        <v>11</v>
      </c>
      <c r="N15" s="20">
        <v>10</v>
      </c>
      <c r="O15" s="65" t="s">
        <v>216</v>
      </c>
      <c r="P15" s="82">
        <f t="shared" si="0"/>
        <v>1</v>
      </c>
      <c r="Q15" s="84" t="s">
        <v>195</v>
      </c>
      <c r="R15" s="51"/>
      <c r="S15" s="51"/>
      <c r="T15" s="51"/>
      <c r="U15" s="51"/>
      <c r="V15" s="51"/>
    </row>
    <row r="16" spans="1:22" ht="204">
      <c r="A16" s="91">
        <v>6</v>
      </c>
      <c r="B16" s="81" t="s">
        <v>101</v>
      </c>
      <c r="C16" s="14" t="s">
        <v>25</v>
      </c>
      <c r="D16" s="8" t="s">
        <v>51</v>
      </c>
      <c r="E16" s="3" t="s">
        <v>52</v>
      </c>
      <c r="F16" s="9" t="s">
        <v>53</v>
      </c>
      <c r="G16" s="4" t="s">
        <v>46</v>
      </c>
      <c r="H16" s="4" t="s">
        <v>46</v>
      </c>
      <c r="I16" s="14" t="s">
        <v>47</v>
      </c>
      <c r="J16" s="5">
        <v>10</v>
      </c>
      <c r="K16" s="6">
        <v>43480</v>
      </c>
      <c r="L16" s="7">
        <v>43554</v>
      </c>
      <c r="M16" s="12">
        <f t="shared" si="1"/>
        <v>11</v>
      </c>
      <c r="N16" s="20">
        <v>10</v>
      </c>
      <c r="O16" s="65" t="s">
        <v>216</v>
      </c>
      <c r="P16" s="82">
        <f t="shared" si="0"/>
        <v>1</v>
      </c>
      <c r="Q16" s="84" t="s">
        <v>195</v>
      </c>
      <c r="R16" s="51"/>
      <c r="S16" s="51"/>
      <c r="T16" s="51"/>
      <c r="U16" s="51"/>
      <c r="V16" s="51"/>
    </row>
    <row r="17" spans="1:22" ht="204">
      <c r="A17" s="91">
        <v>7</v>
      </c>
      <c r="B17" s="81" t="s">
        <v>102</v>
      </c>
      <c r="C17" s="14" t="s">
        <v>25</v>
      </c>
      <c r="D17" s="8" t="s">
        <v>54</v>
      </c>
      <c r="E17" s="3" t="s">
        <v>55</v>
      </c>
      <c r="F17" s="9" t="s">
        <v>56</v>
      </c>
      <c r="G17" s="4" t="s">
        <v>46</v>
      </c>
      <c r="H17" s="4" t="s">
        <v>46</v>
      </c>
      <c r="I17" s="14" t="s">
        <v>47</v>
      </c>
      <c r="J17" s="5">
        <v>10</v>
      </c>
      <c r="K17" s="6">
        <v>43480</v>
      </c>
      <c r="L17" s="7">
        <v>43554</v>
      </c>
      <c r="M17" s="12">
        <f t="shared" si="1"/>
        <v>11</v>
      </c>
      <c r="N17" s="20">
        <v>10</v>
      </c>
      <c r="O17" s="65" t="s">
        <v>216</v>
      </c>
      <c r="P17" s="82">
        <f t="shared" si="0"/>
        <v>1</v>
      </c>
      <c r="Q17" s="84" t="s">
        <v>195</v>
      </c>
      <c r="R17" s="51"/>
      <c r="S17" s="51"/>
      <c r="T17" s="51"/>
      <c r="U17" s="51"/>
      <c r="V17" s="51"/>
    </row>
    <row r="18" spans="1:22" ht="204">
      <c r="A18" s="91">
        <v>8</v>
      </c>
      <c r="B18" s="81" t="s">
        <v>103</v>
      </c>
      <c r="C18" s="14" t="s">
        <v>25</v>
      </c>
      <c r="D18" s="8" t="s">
        <v>57</v>
      </c>
      <c r="E18" s="3" t="s">
        <v>58</v>
      </c>
      <c r="F18" s="9" t="s">
        <v>59</v>
      </c>
      <c r="G18" s="4" t="s">
        <v>46</v>
      </c>
      <c r="H18" s="4" t="s">
        <v>46</v>
      </c>
      <c r="I18" s="14" t="s">
        <v>47</v>
      </c>
      <c r="J18" s="5">
        <v>10</v>
      </c>
      <c r="K18" s="6">
        <v>43480</v>
      </c>
      <c r="L18" s="7">
        <v>43554</v>
      </c>
      <c r="M18" s="12">
        <f t="shared" si="1"/>
        <v>11</v>
      </c>
      <c r="N18" s="20">
        <v>10</v>
      </c>
      <c r="O18" s="65" t="s">
        <v>216</v>
      </c>
      <c r="P18" s="82">
        <f t="shared" si="0"/>
        <v>1</v>
      </c>
      <c r="Q18" s="84" t="s">
        <v>195</v>
      </c>
      <c r="R18" s="51"/>
      <c r="S18" s="51"/>
      <c r="T18" s="51"/>
      <c r="U18" s="51"/>
      <c r="V18" s="51"/>
    </row>
    <row r="19" spans="1:22" ht="204">
      <c r="A19" s="91">
        <v>9</v>
      </c>
      <c r="B19" s="81" t="s">
        <v>104</v>
      </c>
      <c r="C19" s="14" t="s">
        <v>25</v>
      </c>
      <c r="D19" s="8" t="s">
        <v>60</v>
      </c>
      <c r="E19" s="3" t="s">
        <v>61</v>
      </c>
      <c r="F19" s="9" t="s">
        <v>62</v>
      </c>
      <c r="G19" s="4" t="s">
        <v>46</v>
      </c>
      <c r="H19" s="4" t="s">
        <v>46</v>
      </c>
      <c r="I19" s="14" t="s">
        <v>47</v>
      </c>
      <c r="J19" s="5">
        <v>10</v>
      </c>
      <c r="K19" s="6">
        <v>43480</v>
      </c>
      <c r="L19" s="7">
        <v>43554</v>
      </c>
      <c r="M19" s="12">
        <f t="shared" si="1"/>
        <v>11</v>
      </c>
      <c r="N19" s="20">
        <v>10</v>
      </c>
      <c r="O19" s="65" t="s">
        <v>216</v>
      </c>
      <c r="P19" s="82">
        <f t="shared" si="0"/>
        <v>1</v>
      </c>
      <c r="Q19" s="84" t="s">
        <v>195</v>
      </c>
      <c r="R19" s="51"/>
      <c r="S19" s="51"/>
      <c r="T19" s="51"/>
      <c r="U19" s="51"/>
      <c r="V19" s="51"/>
    </row>
    <row r="20" spans="1:22" ht="204">
      <c r="A20" s="91">
        <v>10</v>
      </c>
      <c r="B20" s="81" t="s">
        <v>105</v>
      </c>
      <c r="C20" s="14" t="s">
        <v>25</v>
      </c>
      <c r="D20" s="8" t="s">
        <v>63</v>
      </c>
      <c r="E20" s="3" t="s">
        <v>64</v>
      </c>
      <c r="F20" s="9" t="s">
        <v>65</v>
      </c>
      <c r="G20" s="4" t="s">
        <v>46</v>
      </c>
      <c r="H20" s="4" t="s">
        <v>46</v>
      </c>
      <c r="I20" s="14" t="s">
        <v>47</v>
      </c>
      <c r="J20" s="5">
        <v>10</v>
      </c>
      <c r="K20" s="6">
        <v>43480</v>
      </c>
      <c r="L20" s="7">
        <v>43554</v>
      </c>
      <c r="M20" s="12">
        <f t="shared" si="1"/>
        <v>11</v>
      </c>
      <c r="N20" s="20">
        <v>10</v>
      </c>
      <c r="O20" s="65" t="s">
        <v>216</v>
      </c>
      <c r="P20" s="82">
        <f t="shared" si="0"/>
        <v>1</v>
      </c>
      <c r="Q20" s="84" t="s">
        <v>195</v>
      </c>
      <c r="R20" s="51"/>
      <c r="S20" s="51"/>
      <c r="T20" s="51"/>
      <c r="U20" s="51"/>
      <c r="V20" s="51"/>
    </row>
    <row r="21" spans="1:22" ht="180">
      <c r="A21" s="91">
        <v>11</v>
      </c>
      <c r="B21" s="81" t="s">
        <v>106</v>
      </c>
      <c r="C21" s="14" t="s">
        <v>25</v>
      </c>
      <c r="D21" s="8" t="s">
        <v>66</v>
      </c>
      <c r="E21" s="3" t="s">
        <v>67</v>
      </c>
      <c r="F21" s="9" t="s">
        <v>550</v>
      </c>
      <c r="G21" s="10" t="s">
        <v>68</v>
      </c>
      <c r="H21" s="10" t="s">
        <v>69</v>
      </c>
      <c r="I21" s="14" t="s">
        <v>70</v>
      </c>
      <c r="J21" s="11">
        <v>1</v>
      </c>
      <c r="K21" s="6">
        <v>43479</v>
      </c>
      <c r="L21" s="7">
        <v>43708</v>
      </c>
      <c r="M21" s="12">
        <f t="shared" si="1"/>
        <v>33</v>
      </c>
      <c r="N21" s="20">
        <v>1</v>
      </c>
      <c r="O21" s="65" t="s">
        <v>405</v>
      </c>
      <c r="P21" s="82">
        <f t="shared" si="0"/>
        <v>1</v>
      </c>
      <c r="Q21" s="83" t="s">
        <v>196</v>
      </c>
      <c r="R21" s="51"/>
      <c r="S21" s="51"/>
      <c r="T21" s="51"/>
      <c r="U21" s="51"/>
      <c r="V21" s="51"/>
    </row>
    <row r="22" spans="1:22" ht="156">
      <c r="A22" s="91">
        <v>12</v>
      </c>
      <c r="B22" s="81" t="s">
        <v>107</v>
      </c>
      <c r="C22" s="14" t="s">
        <v>25</v>
      </c>
      <c r="D22" s="8" t="s">
        <v>71</v>
      </c>
      <c r="E22" s="3" t="s">
        <v>72</v>
      </c>
      <c r="F22" s="9" t="s">
        <v>73</v>
      </c>
      <c r="G22" s="4" t="s">
        <v>74</v>
      </c>
      <c r="H22" s="4" t="s">
        <v>74</v>
      </c>
      <c r="I22" s="14" t="s">
        <v>75</v>
      </c>
      <c r="J22" s="5">
        <v>1</v>
      </c>
      <c r="K22" s="6">
        <v>43480</v>
      </c>
      <c r="L22" s="7">
        <v>43769</v>
      </c>
      <c r="M22" s="12">
        <f t="shared" si="1"/>
        <v>41</v>
      </c>
      <c r="N22" s="20">
        <v>1</v>
      </c>
      <c r="O22" s="65" t="s">
        <v>406</v>
      </c>
      <c r="P22" s="82">
        <f t="shared" si="0"/>
        <v>1</v>
      </c>
      <c r="Q22" s="85" t="s">
        <v>204</v>
      </c>
      <c r="R22" s="51"/>
      <c r="S22" s="51"/>
      <c r="T22" s="51"/>
      <c r="U22" s="51"/>
      <c r="V22" s="51"/>
    </row>
    <row r="23" spans="1:22" ht="144">
      <c r="A23" s="91">
        <v>13</v>
      </c>
      <c r="B23" s="81" t="s">
        <v>108</v>
      </c>
      <c r="C23" s="14" t="s">
        <v>25</v>
      </c>
      <c r="D23" s="8" t="s">
        <v>76</v>
      </c>
      <c r="E23" s="3" t="s">
        <v>77</v>
      </c>
      <c r="F23" s="9" t="s">
        <v>78</v>
      </c>
      <c r="G23" s="4" t="s">
        <v>79</v>
      </c>
      <c r="H23" s="4" t="s">
        <v>79</v>
      </c>
      <c r="I23" s="14" t="s">
        <v>202</v>
      </c>
      <c r="J23" s="8">
        <v>2</v>
      </c>
      <c r="K23" s="6">
        <v>43466</v>
      </c>
      <c r="L23" s="7">
        <v>43496</v>
      </c>
      <c r="M23" s="12">
        <f t="shared" si="1"/>
        <v>4</v>
      </c>
      <c r="N23" s="20">
        <v>2</v>
      </c>
      <c r="O23" s="65" t="s">
        <v>206</v>
      </c>
      <c r="P23" s="82">
        <f t="shared" si="0"/>
        <v>1</v>
      </c>
      <c r="Q23" s="86" t="s">
        <v>203</v>
      </c>
      <c r="R23" s="51"/>
      <c r="S23" s="51"/>
      <c r="T23" s="51"/>
      <c r="U23" s="51"/>
      <c r="V23" s="51"/>
    </row>
    <row r="24" spans="1:22" ht="156">
      <c r="A24" s="91">
        <v>14</v>
      </c>
      <c r="B24" s="81" t="s">
        <v>109</v>
      </c>
      <c r="C24" s="14" t="s">
        <v>25</v>
      </c>
      <c r="D24" s="8" t="s">
        <v>80</v>
      </c>
      <c r="E24" s="3" t="s">
        <v>81</v>
      </c>
      <c r="F24" s="9" t="s">
        <v>82</v>
      </c>
      <c r="G24" s="3" t="s">
        <v>83</v>
      </c>
      <c r="H24" s="3" t="s">
        <v>84</v>
      </c>
      <c r="I24" s="14" t="s">
        <v>84</v>
      </c>
      <c r="J24" s="5">
        <v>5</v>
      </c>
      <c r="K24" s="6">
        <v>43480</v>
      </c>
      <c r="L24" s="7">
        <v>43554</v>
      </c>
      <c r="M24" s="12">
        <f t="shared" si="1"/>
        <v>11</v>
      </c>
      <c r="N24" s="20">
        <v>5</v>
      </c>
      <c r="O24" s="87" t="s">
        <v>214</v>
      </c>
      <c r="P24" s="82">
        <f t="shared" si="0"/>
        <v>1</v>
      </c>
      <c r="Q24" s="84" t="s">
        <v>195</v>
      </c>
      <c r="R24" s="51"/>
      <c r="S24" s="51"/>
      <c r="T24" s="51"/>
      <c r="U24" s="51"/>
      <c r="V24" s="51"/>
    </row>
    <row r="25" spans="1:22" s="22" customFormat="1" ht="156">
      <c r="A25" s="91">
        <v>15</v>
      </c>
      <c r="B25" s="81" t="s">
        <v>110</v>
      </c>
      <c r="C25" s="14" t="s">
        <v>25</v>
      </c>
      <c r="D25" s="8" t="s">
        <v>85</v>
      </c>
      <c r="E25" s="3" t="s">
        <v>86</v>
      </c>
      <c r="F25" s="9" t="s">
        <v>87</v>
      </c>
      <c r="G25" s="9" t="s">
        <v>199</v>
      </c>
      <c r="H25" s="9" t="s">
        <v>199</v>
      </c>
      <c r="I25" s="66" t="s">
        <v>96</v>
      </c>
      <c r="J25" s="67">
        <v>1</v>
      </c>
      <c r="K25" s="6">
        <v>43497</v>
      </c>
      <c r="L25" s="68">
        <v>43553</v>
      </c>
      <c r="M25" s="12">
        <f t="shared" si="1"/>
        <v>8</v>
      </c>
      <c r="N25" s="20">
        <v>1</v>
      </c>
      <c r="O25" s="65" t="s">
        <v>200</v>
      </c>
      <c r="P25" s="82">
        <f t="shared" si="0"/>
        <v>1</v>
      </c>
      <c r="Q25" s="83" t="s">
        <v>198</v>
      </c>
      <c r="R25" s="51"/>
      <c r="S25" s="51"/>
      <c r="T25" s="51"/>
      <c r="U25" s="51"/>
      <c r="V25" s="51"/>
    </row>
    <row r="26" spans="1:22" ht="156">
      <c r="A26" s="91">
        <v>16</v>
      </c>
      <c r="B26" s="81" t="s">
        <v>111</v>
      </c>
      <c r="C26" s="14" t="s">
        <v>25</v>
      </c>
      <c r="D26" s="8" t="s">
        <v>85</v>
      </c>
      <c r="E26" s="3" t="s">
        <v>86</v>
      </c>
      <c r="F26" s="9" t="s">
        <v>87</v>
      </c>
      <c r="G26" s="4" t="s">
        <v>88</v>
      </c>
      <c r="H26" s="4" t="s">
        <v>88</v>
      </c>
      <c r="I26" s="14" t="s">
        <v>89</v>
      </c>
      <c r="J26" s="5">
        <v>1</v>
      </c>
      <c r="K26" s="6">
        <v>43497</v>
      </c>
      <c r="L26" s="7">
        <v>43496</v>
      </c>
      <c r="M26" s="12">
        <f t="shared" si="1"/>
        <v>0</v>
      </c>
      <c r="N26" s="20">
        <v>1</v>
      </c>
      <c r="O26" s="65" t="s">
        <v>551</v>
      </c>
      <c r="P26" s="82">
        <f t="shared" si="0"/>
        <v>1</v>
      </c>
      <c r="Q26" s="83" t="s">
        <v>197</v>
      </c>
      <c r="R26" s="51"/>
      <c r="S26" s="51"/>
      <c r="T26" s="51"/>
      <c r="U26" s="51"/>
      <c r="V26" s="51"/>
    </row>
    <row r="27" spans="1:22" ht="180">
      <c r="A27" s="91">
        <v>17</v>
      </c>
      <c r="B27" s="81" t="s">
        <v>112</v>
      </c>
      <c r="C27" s="14" t="s">
        <v>25</v>
      </c>
      <c r="D27" s="8" t="s">
        <v>92</v>
      </c>
      <c r="E27" s="3" t="s">
        <v>93</v>
      </c>
      <c r="F27" s="9" t="s">
        <v>94</v>
      </c>
      <c r="G27" s="4" t="s">
        <v>91</v>
      </c>
      <c r="H27" s="4" t="s">
        <v>91</v>
      </c>
      <c r="I27" s="14" t="s">
        <v>29</v>
      </c>
      <c r="J27" s="5">
        <v>1</v>
      </c>
      <c r="K27" s="6">
        <v>43465</v>
      </c>
      <c r="L27" s="7">
        <v>43496</v>
      </c>
      <c r="M27" s="12">
        <f t="shared" si="1"/>
        <v>4</v>
      </c>
      <c r="N27" s="20">
        <v>1</v>
      </c>
      <c r="O27" s="65" t="s">
        <v>205</v>
      </c>
      <c r="P27" s="82">
        <f t="shared" si="0"/>
        <v>1</v>
      </c>
      <c r="Q27" s="83" t="s">
        <v>153</v>
      </c>
      <c r="R27" s="51"/>
      <c r="S27" s="51"/>
      <c r="T27" s="51"/>
      <c r="U27" s="51"/>
      <c r="V27" s="51"/>
    </row>
    <row r="28" spans="1:22" ht="144">
      <c r="A28" s="91">
        <v>18</v>
      </c>
      <c r="B28" s="81" t="s">
        <v>113</v>
      </c>
      <c r="C28" s="14" t="s">
        <v>25</v>
      </c>
      <c r="D28" s="8" t="s">
        <v>92</v>
      </c>
      <c r="E28" s="3" t="s">
        <v>93</v>
      </c>
      <c r="F28" s="9" t="s">
        <v>90</v>
      </c>
      <c r="G28" s="4" t="s">
        <v>95</v>
      </c>
      <c r="H28" s="4" t="s">
        <v>215</v>
      </c>
      <c r="I28" s="14" t="s">
        <v>96</v>
      </c>
      <c r="J28" s="5">
        <v>1</v>
      </c>
      <c r="K28" s="6">
        <v>43465</v>
      </c>
      <c r="L28" s="7">
        <v>43646</v>
      </c>
      <c r="M28" s="12">
        <f t="shared" si="1"/>
        <v>26</v>
      </c>
      <c r="N28" s="20">
        <v>1</v>
      </c>
      <c r="O28" s="65" t="s">
        <v>217</v>
      </c>
      <c r="P28" s="82">
        <f t="shared" si="0"/>
        <v>1</v>
      </c>
      <c r="Q28" s="13" t="s">
        <v>201</v>
      </c>
      <c r="R28" s="51"/>
      <c r="S28" s="51"/>
      <c r="T28" s="51"/>
      <c r="U28" s="51"/>
      <c r="V28" s="51"/>
    </row>
    <row r="29" spans="1:22" ht="144">
      <c r="A29" s="91">
        <v>19</v>
      </c>
      <c r="B29" s="81" t="s">
        <v>114</v>
      </c>
      <c r="C29" s="14" t="s">
        <v>25</v>
      </c>
      <c r="D29" s="8" t="s">
        <v>134</v>
      </c>
      <c r="E29" s="14" t="s">
        <v>135</v>
      </c>
      <c r="F29" s="14" t="s">
        <v>136</v>
      </c>
      <c r="G29" s="14" t="s">
        <v>137</v>
      </c>
      <c r="H29" s="14" t="s">
        <v>138</v>
      </c>
      <c r="I29" s="14" t="s">
        <v>27</v>
      </c>
      <c r="J29" s="73">
        <v>1</v>
      </c>
      <c r="K29" s="6">
        <v>43602</v>
      </c>
      <c r="L29" s="7">
        <v>43616</v>
      </c>
      <c r="M29" s="12">
        <f t="shared" si="1"/>
        <v>2</v>
      </c>
      <c r="N29" s="73">
        <v>1</v>
      </c>
      <c r="O29" s="61" t="s">
        <v>213</v>
      </c>
      <c r="P29" s="82">
        <f t="shared" si="0"/>
        <v>1</v>
      </c>
      <c r="Q29" s="13" t="s">
        <v>139</v>
      </c>
      <c r="R29" s="51"/>
      <c r="S29" s="51"/>
      <c r="T29" s="51"/>
      <c r="U29" s="51"/>
      <c r="V29" s="51"/>
    </row>
    <row r="30" spans="1:22" ht="144">
      <c r="A30" s="91">
        <v>20</v>
      </c>
      <c r="B30" s="81" t="s">
        <v>115</v>
      </c>
      <c r="C30" s="14" t="s">
        <v>25</v>
      </c>
      <c r="D30" s="8" t="s">
        <v>134</v>
      </c>
      <c r="E30" s="14" t="s">
        <v>135</v>
      </c>
      <c r="F30" s="14" t="s">
        <v>136</v>
      </c>
      <c r="G30" s="14" t="s">
        <v>140</v>
      </c>
      <c r="H30" s="14" t="s">
        <v>141</v>
      </c>
      <c r="I30" s="14" t="s">
        <v>142</v>
      </c>
      <c r="J30" s="73">
        <v>1</v>
      </c>
      <c r="K30" s="6">
        <v>43602</v>
      </c>
      <c r="L30" s="7">
        <v>43707</v>
      </c>
      <c r="M30" s="12">
        <f t="shared" si="1"/>
        <v>15</v>
      </c>
      <c r="N30" s="21">
        <v>1</v>
      </c>
      <c r="O30" s="61" t="s">
        <v>235</v>
      </c>
      <c r="P30" s="82">
        <f t="shared" si="0"/>
        <v>1</v>
      </c>
      <c r="Q30" s="13" t="s">
        <v>201</v>
      </c>
      <c r="R30" s="51"/>
      <c r="S30" s="51"/>
      <c r="T30" s="51"/>
      <c r="U30" s="51"/>
      <c r="V30" s="51"/>
    </row>
    <row r="31" spans="1:22" ht="144">
      <c r="A31" s="91">
        <v>21</v>
      </c>
      <c r="B31" s="81" t="s">
        <v>116</v>
      </c>
      <c r="C31" s="14" t="s">
        <v>25</v>
      </c>
      <c r="D31" s="8" t="s">
        <v>134</v>
      </c>
      <c r="E31" s="14" t="s">
        <v>135</v>
      </c>
      <c r="F31" s="14" t="s">
        <v>136</v>
      </c>
      <c r="G31" s="14" t="s">
        <v>143</v>
      </c>
      <c r="H31" s="14" t="s">
        <v>144</v>
      </c>
      <c r="I31" s="14" t="s">
        <v>145</v>
      </c>
      <c r="J31" s="73">
        <v>1</v>
      </c>
      <c r="K31" s="6">
        <v>43602</v>
      </c>
      <c r="L31" s="7">
        <v>43677</v>
      </c>
      <c r="M31" s="12">
        <f t="shared" si="1"/>
        <v>11</v>
      </c>
      <c r="N31" s="73">
        <v>1</v>
      </c>
      <c r="O31" s="61" t="s">
        <v>208</v>
      </c>
      <c r="P31" s="82">
        <f t="shared" si="0"/>
        <v>1</v>
      </c>
      <c r="Q31" s="13" t="s">
        <v>146</v>
      </c>
      <c r="R31" s="51"/>
      <c r="S31" s="51"/>
      <c r="T31" s="51"/>
      <c r="U31" s="51"/>
      <c r="V31" s="51"/>
    </row>
    <row r="32" spans="1:22" ht="216">
      <c r="A32" s="91">
        <v>22</v>
      </c>
      <c r="B32" s="81" t="s">
        <v>117</v>
      </c>
      <c r="C32" s="14" t="s">
        <v>25</v>
      </c>
      <c r="D32" s="8" t="s">
        <v>147</v>
      </c>
      <c r="E32" s="14" t="s">
        <v>148</v>
      </c>
      <c r="F32" s="14" t="s">
        <v>149</v>
      </c>
      <c r="G32" s="13" t="s">
        <v>150</v>
      </c>
      <c r="H32" s="13" t="s">
        <v>151</v>
      </c>
      <c r="I32" s="14" t="s">
        <v>26</v>
      </c>
      <c r="J32" s="15">
        <v>1</v>
      </c>
      <c r="K32" s="6">
        <v>43634</v>
      </c>
      <c r="L32" s="7">
        <v>43677</v>
      </c>
      <c r="M32" s="12">
        <f t="shared" si="1"/>
        <v>6</v>
      </c>
      <c r="N32" s="15">
        <v>1</v>
      </c>
      <c r="O32" s="61" t="s">
        <v>236</v>
      </c>
      <c r="P32" s="82">
        <f t="shared" si="0"/>
        <v>1</v>
      </c>
      <c r="Q32" s="13" t="s">
        <v>152</v>
      </c>
      <c r="R32" s="51"/>
      <c r="S32" s="51"/>
      <c r="T32" s="51"/>
      <c r="U32" s="51"/>
      <c r="V32" s="51"/>
    </row>
    <row r="33" spans="1:22" ht="216">
      <c r="A33" s="91">
        <v>23</v>
      </c>
      <c r="B33" s="81" t="s">
        <v>118</v>
      </c>
      <c r="C33" s="14" t="s">
        <v>25</v>
      </c>
      <c r="D33" s="8" t="s">
        <v>147</v>
      </c>
      <c r="E33" s="14" t="s">
        <v>148</v>
      </c>
      <c r="F33" s="14" t="s">
        <v>149</v>
      </c>
      <c r="G33" s="13" t="s">
        <v>413</v>
      </c>
      <c r="H33" s="13" t="s">
        <v>193</v>
      </c>
      <c r="I33" s="14" t="s">
        <v>194</v>
      </c>
      <c r="J33" s="15">
        <v>1</v>
      </c>
      <c r="K33" s="6">
        <v>43846</v>
      </c>
      <c r="L33" s="7">
        <v>44043</v>
      </c>
      <c r="M33" s="12">
        <f t="shared" si="1"/>
        <v>28</v>
      </c>
      <c r="N33" s="21">
        <v>1</v>
      </c>
      <c r="O33" s="61" t="s">
        <v>539</v>
      </c>
      <c r="P33" s="82">
        <f t="shared" si="0"/>
        <v>1</v>
      </c>
      <c r="Q33" s="83" t="s">
        <v>410</v>
      </c>
      <c r="R33" s="51"/>
      <c r="S33" s="51"/>
      <c r="T33" s="51"/>
      <c r="U33" s="51"/>
      <c r="V33" s="51"/>
    </row>
    <row r="34" spans="1:22" ht="216">
      <c r="A34" s="91">
        <v>24</v>
      </c>
      <c r="B34" s="81" t="s">
        <v>119</v>
      </c>
      <c r="C34" s="14" t="s">
        <v>25</v>
      </c>
      <c r="D34" s="8" t="s">
        <v>147</v>
      </c>
      <c r="E34" s="14" t="s">
        <v>148</v>
      </c>
      <c r="F34" s="14" t="s">
        <v>149</v>
      </c>
      <c r="G34" s="13" t="s">
        <v>154</v>
      </c>
      <c r="H34" s="14" t="s">
        <v>155</v>
      </c>
      <c r="I34" s="14" t="s">
        <v>156</v>
      </c>
      <c r="J34" s="15">
        <v>1</v>
      </c>
      <c r="K34" s="6">
        <v>43634</v>
      </c>
      <c r="L34" s="7">
        <v>43661</v>
      </c>
      <c r="M34" s="12">
        <f t="shared" si="1"/>
        <v>4</v>
      </c>
      <c r="N34" s="15">
        <v>1</v>
      </c>
      <c r="O34" s="88" t="s">
        <v>525</v>
      </c>
      <c r="P34" s="82">
        <f t="shared" si="0"/>
        <v>1</v>
      </c>
      <c r="Q34" s="13" t="s">
        <v>157</v>
      </c>
      <c r="R34" s="51"/>
      <c r="S34" s="51"/>
      <c r="T34" s="51"/>
      <c r="U34" s="51"/>
      <c r="V34" s="51"/>
    </row>
    <row r="35" spans="1:22" ht="216">
      <c r="A35" s="91">
        <v>25</v>
      </c>
      <c r="B35" s="81" t="s">
        <v>120</v>
      </c>
      <c r="C35" s="14" t="s">
        <v>25</v>
      </c>
      <c r="D35" s="8" t="s">
        <v>147</v>
      </c>
      <c r="E35" s="14" t="s">
        <v>148</v>
      </c>
      <c r="F35" s="14" t="s">
        <v>149</v>
      </c>
      <c r="G35" s="13" t="s">
        <v>154</v>
      </c>
      <c r="H35" s="14" t="s">
        <v>158</v>
      </c>
      <c r="I35" s="13" t="s">
        <v>159</v>
      </c>
      <c r="J35" s="15">
        <v>1</v>
      </c>
      <c r="K35" s="6">
        <v>43634</v>
      </c>
      <c r="L35" s="7">
        <v>43692</v>
      </c>
      <c r="M35" s="12">
        <f t="shared" si="1"/>
        <v>8</v>
      </c>
      <c r="N35" s="21">
        <v>1</v>
      </c>
      <c r="O35" s="61" t="s">
        <v>526</v>
      </c>
      <c r="P35" s="82">
        <f t="shared" si="0"/>
        <v>1</v>
      </c>
      <c r="Q35" s="13" t="s">
        <v>160</v>
      </c>
      <c r="R35" s="51"/>
      <c r="S35" s="51"/>
      <c r="T35" s="51"/>
      <c r="U35" s="51"/>
      <c r="V35" s="51"/>
    </row>
    <row r="36" spans="1:22" ht="216">
      <c r="A36" s="91">
        <v>26</v>
      </c>
      <c r="B36" s="81" t="s">
        <v>121</v>
      </c>
      <c r="C36" s="14" t="s">
        <v>25</v>
      </c>
      <c r="D36" s="8" t="s">
        <v>147</v>
      </c>
      <c r="E36" s="14" t="s">
        <v>148</v>
      </c>
      <c r="F36" s="14" t="s">
        <v>149</v>
      </c>
      <c r="G36" s="13" t="s">
        <v>154</v>
      </c>
      <c r="H36" s="13" t="s">
        <v>161</v>
      </c>
      <c r="I36" s="14" t="s">
        <v>162</v>
      </c>
      <c r="J36" s="15">
        <v>1</v>
      </c>
      <c r="K36" s="6">
        <v>43634</v>
      </c>
      <c r="L36" s="7">
        <v>43951</v>
      </c>
      <c r="M36" s="12">
        <f t="shared" si="1"/>
        <v>45</v>
      </c>
      <c r="N36" s="21">
        <v>1</v>
      </c>
      <c r="O36" s="61" t="s">
        <v>527</v>
      </c>
      <c r="P36" s="82">
        <f t="shared" si="0"/>
        <v>1</v>
      </c>
      <c r="Q36" s="13" t="s">
        <v>163</v>
      </c>
      <c r="R36" s="51"/>
      <c r="S36" s="51"/>
      <c r="T36" s="51"/>
      <c r="U36" s="51"/>
      <c r="V36" s="51"/>
    </row>
    <row r="37" spans="1:22" ht="144">
      <c r="A37" s="91">
        <v>27</v>
      </c>
      <c r="B37" s="81" t="s">
        <v>122</v>
      </c>
      <c r="C37" s="14" t="s">
        <v>25</v>
      </c>
      <c r="D37" s="8" t="s">
        <v>164</v>
      </c>
      <c r="E37" s="13" t="s">
        <v>165</v>
      </c>
      <c r="F37" s="14" t="s">
        <v>166</v>
      </c>
      <c r="G37" s="13" t="s">
        <v>167</v>
      </c>
      <c r="H37" s="89" t="s">
        <v>168</v>
      </c>
      <c r="I37" s="13" t="s">
        <v>169</v>
      </c>
      <c r="J37" s="15">
        <v>1</v>
      </c>
      <c r="K37" s="6">
        <v>43634</v>
      </c>
      <c r="L37" s="7">
        <v>43646</v>
      </c>
      <c r="M37" s="12">
        <f t="shared" si="1"/>
        <v>2</v>
      </c>
      <c r="N37" s="21">
        <v>1</v>
      </c>
      <c r="O37" s="88" t="s">
        <v>528</v>
      </c>
      <c r="P37" s="82">
        <f t="shared" si="0"/>
        <v>1</v>
      </c>
      <c r="Q37" s="13" t="s">
        <v>170</v>
      </c>
      <c r="R37" s="51"/>
      <c r="S37" s="51"/>
      <c r="T37" s="51"/>
      <c r="U37" s="51"/>
      <c r="V37" s="51"/>
    </row>
    <row r="38" spans="1:22" ht="144">
      <c r="A38" s="91">
        <v>28</v>
      </c>
      <c r="B38" s="81" t="s">
        <v>123</v>
      </c>
      <c r="C38" s="14" t="s">
        <v>25</v>
      </c>
      <c r="D38" s="8" t="s">
        <v>164</v>
      </c>
      <c r="E38" s="13" t="s">
        <v>165</v>
      </c>
      <c r="F38" s="14" t="s">
        <v>166</v>
      </c>
      <c r="G38" s="13" t="s">
        <v>167</v>
      </c>
      <c r="H38" s="89" t="s">
        <v>171</v>
      </c>
      <c r="I38" s="14" t="s">
        <v>172</v>
      </c>
      <c r="J38" s="15">
        <v>1</v>
      </c>
      <c r="K38" s="6">
        <v>43634</v>
      </c>
      <c r="L38" s="7">
        <v>43646</v>
      </c>
      <c r="M38" s="12">
        <f t="shared" si="1"/>
        <v>2</v>
      </c>
      <c r="N38" s="21">
        <v>1</v>
      </c>
      <c r="O38" s="61" t="s">
        <v>529</v>
      </c>
      <c r="P38" s="82">
        <f t="shared" si="0"/>
        <v>1</v>
      </c>
      <c r="Q38" s="13" t="s">
        <v>170</v>
      </c>
      <c r="R38" s="51"/>
      <c r="S38" s="51"/>
      <c r="T38" s="51"/>
      <c r="U38" s="51"/>
      <c r="V38" s="51"/>
    </row>
    <row r="39" spans="1:22" ht="144">
      <c r="A39" s="91">
        <v>29</v>
      </c>
      <c r="B39" s="81" t="s">
        <v>124</v>
      </c>
      <c r="C39" s="14" t="s">
        <v>25</v>
      </c>
      <c r="D39" s="8" t="s">
        <v>164</v>
      </c>
      <c r="E39" s="13" t="s">
        <v>165</v>
      </c>
      <c r="F39" s="14" t="s">
        <v>166</v>
      </c>
      <c r="G39" s="13" t="s">
        <v>167</v>
      </c>
      <c r="H39" s="89" t="s">
        <v>173</v>
      </c>
      <c r="I39" s="13" t="s">
        <v>174</v>
      </c>
      <c r="J39" s="15">
        <v>1</v>
      </c>
      <c r="K39" s="6">
        <v>43634</v>
      </c>
      <c r="L39" s="7">
        <v>43889</v>
      </c>
      <c r="M39" s="12">
        <f t="shared" si="1"/>
        <v>36</v>
      </c>
      <c r="N39" s="21">
        <v>1</v>
      </c>
      <c r="O39" s="61" t="s">
        <v>456</v>
      </c>
      <c r="P39" s="82">
        <f t="shared" si="0"/>
        <v>1</v>
      </c>
      <c r="Q39" s="13" t="s">
        <v>170</v>
      </c>
      <c r="R39" s="51"/>
      <c r="S39" s="51"/>
      <c r="T39" s="51"/>
      <c r="U39" s="51"/>
      <c r="V39" s="51"/>
    </row>
    <row r="40" spans="1:22" ht="192">
      <c r="A40" s="91">
        <v>30</v>
      </c>
      <c r="B40" s="81" t="s">
        <v>125</v>
      </c>
      <c r="C40" s="14" t="s">
        <v>25</v>
      </c>
      <c r="D40" s="8" t="s">
        <v>175</v>
      </c>
      <c r="E40" s="13" t="s">
        <v>176</v>
      </c>
      <c r="F40" s="14" t="s">
        <v>177</v>
      </c>
      <c r="G40" s="13" t="s">
        <v>178</v>
      </c>
      <c r="H40" s="13" t="s">
        <v>179</v>
      </c>
      <c r="I40" s="70" t="s">
        <v>180</v>
      </c>
      <c r="J40" s="15">
        <v>1</v>
      </c>
      <c r="K40" s="6">
        <v>43634</v>
      </c>
      <c r="L40" s="7">
        <v>43646</v>
      </c>
      <c r="M40" s="12">
        <f t="shared" si="1"/>
        <v>2</v>
      </c>
      <c r="N40" s="21">
        <v>1</v>
      </c>
      <c r="O40" s="61" t="s">
        <v>211</v>
      </c>
      <c r="P40" s="82">
        <f t="shared" si="0"/>
        <v>1</v>
      </c>
      <c r="Q40" s="13" t="s">
        <v>163</v>
      </c>
      <c r="R40" s="51"/>
      <c r="S40" s="51"/>
      <c r="T40" s="51"/>
      <c r="U40" s="51"/>
      <c r="V40" s="51"/>
    </row>
    <row r="41" spans="1:22" ht="192">
      <c r="A41" s="91">
        <v>31</v>
      </c>
      <c r="B41" s="81" t="s">
        <v>126</v>
      </c>
      <c r="C41" s="14" t="s">
        <v>25</v>
      </c>
      <c r="D41" s="8" t="s">
        <v>175</v>
      </c>
      <c r="E41" s="13" t="s">
        <v>176</v>
      </c>
      <c r="F41" s="14" t="s">
        <v>177</v>
      </c>
      <c r="G41" s="13" t="s">
        <v>178</v>
      </c>
      <c r="H41" s="13" t="s">
        <v>181</v>
      </c>
      <c r="I41" s="70" t="s">
        <v>180</v>
      </c>
      <c r="J41" s="15">
        <v>1</v>
      </c>
      <c r="K41" s="6">
        <v>43634</v>
      </c>
      <c r="L41" s="7">
        <v>43646</v>
      </c>
      <c r="M41" s="12">
        <f t="shared" si="1"/>
        <v>2</v>
      </c>
      <c r="N41" s="21">
        <v>1</v>
      </c>
      <c r="O41" s="61" t="s">
        <v>211</v>
      </c>
      <c r="P41" s="82">
        <f t="shared" si="0"/>
        <v>1</v>
      </c>
      <c r="Q41" s="13" t="s">
        <v>163</v>
      </c>
      <c r="R41" s="51"/>
      <c r="S41" s="51"/>
      <c r="T41" s="51"/>
      <c r="U41" s="51"/>
      <c r="V41" s="51"/>
    </row>
    <row r="42" spans="1:22" ht="120">
      <c r="A42" s="91">
        <v>32</v>
      </c>
      <c r="B42" s="81" t="s">
        <v>127</v>
      </c>
      <c r="C42" s="14" t="s">
        <v>25</v>
      </c>
      <c r="D42" s="8" t="s">
        <v>182</v>
      </c>
      <c r="E42" s="13" t="s">
        <v>183</v>
      </c>
      <c r="F42" s="14" t="s">
        <v>184</v>
      </c>
      <c r="G42" s="89" t="s">
        <v>185</v>
      </c>
      <c r="H42" s="89" t="s">
        <v>185</v>
      </c>
      <c r="I42" s="70" t="s">
        <v>186</v>
      </c>
      <c r="J42" s="15">
        <v>1</v>
      </c>
      <c r="K42" s="6">
        <v>43634</v>
      </c>
      <c r="L42" s="7">
        <v>43646</v>
      </c>
      <c r="M42" s="12">
        <f t="shared" si="1"/>
        <v>2</v>
      </c>
      <c r="N42" s="21">
        <v>1</v>
      </c>
      <c r="O42" s="61" t="s">
        <v>212</v>
      </c>
      <c r="P42" s="82">
        <f t="shared" si="0"/>
        <v>1</v>
      </c>
      <c r="Q42" s="13" t="s">
        <v>170</v>
      </c>
      <c r="R42" s="51"/>
      <c r="S42" s="51"/>
      <c r="T42" s="51"/>
      <c r="U42" s="51"/>
      <c r="V42" s="51"/>
    </row>
    <row r="43" spans="1:22" ht="120">
      <c r="A43" s="91">
        <v>33</v>
      </c>
      <c r="B43" s="81" t="s">
        <v>128</v>
      </c>
      <c r="C43" s="14" t="s">
        <v>25</v>
      </c>
      <c r="D43" s="8" t="s">
        <v>182</v>
      </c>
      <c r="E43" s="13" t="s">
        <v>183</v>
      </c>
      <c r="F43" s="14" t="s">
        <v>184</v>
      </c>
      <c r="G43" s="89" t="s">
        <v>185</v>
      </c>
      <c r="H43" s="89" t="s">
        <v>185</v>
      </c>
      <c r="I43" s="70" t="s">
        <v>180</v>
      </c>
      <c r="J43" s="15">
        <v>1</v>
      </c>
      <c r="K43" s="6">
        <v>43634</v>
      </c>
      <c r="L43" s="7">
        <v>43646</v>
      </c>
      <c r="M43" s="12">
        <f t="shared" si="1"/>
        <v>2</v>
      </c>
      <c r="N43" s="21">
        <v>1</v>
      </c>
      <c r="O43" s="90" t="s">
        <v>210</v>
      </c>
      <c r="P43" s="82">
        <f t="shared" si="0"/>
        <v>1</v>
      </c>
      <c r="Q43" s="13" t="s">
        <v>163</v>
      </c>
      <c r="R43" s="51"/>
      <c r="S43" s="51"/>
      <c r="T43" s="51"/>
      <c r="U43" s="51"/>
      <c r="V43" s="51"/>
    </row>
    <row r="44" spans="1:22" ht="120">
      <c r="A44" s="91">
        <v>34</v>
      </c>
      <c r="B44" s="81" t="s">
        <v>129</v>
      </c>
      <c r="C44" s="14" t="s">
        <v>25</v>
      </c>
      <c r="D44" s="8" t="s">
        <v>187</v>
      </c>
      <c r="E44" s="13" t="s">
        <v>188</v>
      </c>
      <c r="F44" s="14" t="s">
        <v>189</v>
      </c>
      <c r="G44" s="13" t="s">
        <v>190</v>
      </c>
      <c r="H44" s="13" t="s">
        <v>191</v>
      </c>
      <c r="I44" s="14" t="s">
        <v>192</v>
      </c>
      <c r="J44" s="15">
        <v>1</v>
      </c>
      <c r="K44" s="6">
        <v>43634</v>
      </c>
      <c r="L44" s="7">
        <v>43646</v>
      </c>
      <c r="M44" s="12">
        <f t="shared" si="1"/>
        <v>2</v>
      </c>
      <c r="N44" s="15">
        <v>1</v>
      </c>
      <c r="O44" s="61" t="s">
        <v>209</v>
      </c>
      <c r="P44" s="82">
        <f t="shared" si="0"/>
        <v>1</v>
      </c>
      <c r="Q44" s="13" t="s">
        <v>516</v>
      </c>
      <c r="R44" s="51"/>
      <c r="S44" s="51"/>
      <c r="T44" s="51"/>
      <c r="U44" s="51"/>
      <c r="V44" s="51"/>
    </row>
    <row r="45" spans="1:22" ht="156">
      <c r="A45" s="91">
        <v>35</v>
      </c>
      <c r="B45" s="81" t="s">
        <v>130</v>
      </c>
      <c r="C45" s="14" t="s">
        <v>25</v>
      </c>
      <c r="D45" s="8" t="s">
        <v>187</v>
      </c>
      <c r="E45" s="13" t="s">
        <v>188</v>
      </c>
      <c r="F45" s="14" t="s">
        <v>189</v>
      </c>
      <c r="G45" s="13" t="s">
        <v>555</v>
      </c>
      <c r="H45" s="13" t="s">
        <v>554</v>
      </c>
      <c r="I45" s="13" t="s">
        <v>556</v>
      </c>
      <c r="J45" s="15">
        <v>1</v>
      </c>
      <c r="K45" s="6">
        <v>43634</v>
      </c>
      <c r="L45" s="7">
        <v>44104</v>
      </c>
      <c r="M45" s="12">
        <f t="shared" si="1"/>
        <v>67</v>
      </c>
      <c r="N45" s="21">
        <v>0</v>
      </c>
      <c r="O45" s="61" t="s">
        <v>560</v>
      </c>
      <c r="P45" s="82">
        <f t="shared" si="0"/>
        <v>0</v>
      </c>
      <c r="Q45" s="13" t="s">
        <v>515</v>
      </c>
      <c r="R45" s="51"/>
      <c r="S45" s="51"/>
      <c r="T45" s="79"/>
      <c r="U45" s="51"/>
      <c r="V45" s="51"/>
    </row>
    <row r="46" spans="1:22" ht="120">
      <c r="A46" s="91">
        <v>36</v>
      </c>
      <c r="B46" s="81" t="s">
        <v>131</v>
      </c>
      <c r="C46" s="14" t="s">
        <v>25</v>
      </c>
      <c r="D46" s="8" t="s">
        <v>187</v>
      </c>
      <c r="E46" s="13" t="s">
        <v>188</v>
      </c>
      <c r="F46" s="14" t="s">
        <v>189</v>
      </c>
      <c r="G46" s="13" t="s">
        <v>557</v>
      </c>
      <c r="H46" s="13" t="s">
        <v>558</v>
      </c>
      <c r="I46" s="13" t="s">
        <v>194</v>
      </c>
      <c r="J46" s="15">
        <v>1</v>
      </c>
      <c r="K46" s="6">
        <v>43634</v>
      </c>
      <c r="L46" s="7">
        <v>44196</v>
      </c>
      <c r="M46" s="12">
        <f t="shared" si="1"/>
        <v>80</v>
      </c>
      <c r="N46" s="21">
        <v>0</v>
      </c>
      <c r="O46" s="61" t="s">
        <v>559</v>
      </c>
      <c r="P46" s="82">
        <f t="shared" si="0"/>
        <v>0</v>
      </c>
      <c r="Q46" s="13" t="s">
        <v>157</v>
      </c>
      <c r="R46" s="51"/>
      <c r="S46" s="51"/>
      <c r="T46" s="51"/>
      <c r="U46" s="51"/>
      <c r="V46" s="51"/>
    </row>
    <row r="47" spans="1:22" ht="120">
      <c r="A47" s="91">
        <v>37</v>
      </c>
      <c r="B47" s="81" t="s">
        <v>132</v>
      </c>
      <c r="C47" s="14" t="s">
        <v>25</v>
      </c>
      <c r="D47" s="8" t="s">
        <v>187</v>
      </c>
      <c r="E47" s="13" t="s">
        <v>188</v>
      </c>
      <c r="F47" s="14" t="s">
        <v>189</v>
      </c>
      <c r="G47" s="13" t="s">
        <v>561</v>
      </c>
      <c r="H47" s="13" t="s">
        <v>562</v>
      </c>
      <c r="I47" s="14" t="s">
        <v>174</v>
      </c>
      <c r="J47" s="15">
        <v>1</v>
      </c>
      <c r="K47" s="6">
        <v>43634</v>
      </c>
      <c r="L47" s="7">
        <v>44377</v>
      </c>
      <c r="M47" s="12">
        <f t="shared" si="1"/>
        <v>106</v>
      </c>
      <c r="N47" s="21">
        <v>0</v>
      </c>
      <c r="O47" s="61" t="s">
        <v>563</v>
      </c>
      <c r="P47" s="82">
        <f t="shared" si="0"/>
        <v>0</v>
      </c>
      <c r="Q47" s="13" t="s">
        <v>157</v>
      </c>
      <c r="R47" s="51"/>
      <c r="S47" s="51"/>
      <c r="T47" s="51"/>
      <c r="U47" s="51"/>
      <c r="V47" s="51"/>
    </row>
    <row r="48" spans="1:22" ht="84">
      <c r="A48" s="91">
        <v>38</v>
      </c>
      <c r="B48" s="81" t="s">
        <v>133</v>
      </c>
      <c r="C48" s="14" t="s">
        <v>25</v>
      </c>
      <c r="D48" s="8" t="s">
        <v>239</v>
      </c>
      <c r="E48" s="13" t="s">
        <v>240</v>
      </c>
      <c r="F48" s="14" t="s">
        <v>241</v>
      </c>
      <c r="G48" s="13" t="s">
        <v>242</v>
      </c>
      <c r="H48" s="13" t="s">
        <v>243</v>
      </c>
      <c r="I48" s="14" t="s">
        <v>244</v>
      </c>
      <c r="J48" s="15">
        <v>1</v>
      </c>
      <c r="K48" s="6">
        <v>43647</v>
      </c>
      <c r="L48" s="7">
        <v>43708</v>
      </c>
      <c r="M48" s="12">
        <f t="shared" si="1"/>
        <v>9</v>
      </c>
      <c r="N48" s="21">
        <v>1</v>
      </c>
      <c r="O48" s="13" t="s">
        <v>409</v>
      </c>
      <c r="P48" s="82">
        <f t="shared" si="0"/>
        <v>1</v>
      </c>
      <c r="Q48" s="13" t="s">
        <v>245</v>
      </c>
      <c r="R48" s="51"/>
      <c r="S48" s="51"/>
      <c r="T48" s="51"/>
      <c r="U48" s="51"/>
      <c r="V48" s="51"/>
    </row>
    <row r="49" spans="1:22" ht="96">
      <c r="A49" s="91">
        <v>39</v>
      </c>
      <c r="B49" s="81" t="s">
        <v>364</v>
      </c>
      <c r="C49" s="14" t="s">
        <v>25</v>
      </c>
      <c r="D49" s="8" t="s">
        <v>246</v>
      </c>
      <c r="E49" s="13" t="s">
        <v>247</v>
      </c>
      <c r="F49" s="14" t="s">
        <v>248</v>
      </c>
      <c r="G49" s="13" t="s">
        <v>249</v>
      </c>
      <c r="H49" s="13" t="s">
        <v>250</v>
      </c>
      <c r="I49" s="14" t="s">
        <v>251</v>
      </c>
      <c r="J49" s="15">
        <v>2</v>
      </c>
      <c r="K49" s="6">
        <v>43647</v>
      </c>
      <c r="L49" s="7">
        <v>43769</v>
      </c>
      <c r="M49" s="12">
        <f t="shared" si="1"/>
        <v>17</v>
      </c>
      <c r="N49" s="21">
        <v>2</v>
      </c>
      <c r="O49" s="13" t="s">
        <v>407</v>
      </c>
      <c r="P49" s="82">
        <f t="shared" si="0"/>
        <v>1</v>
      </c>
      <c r="Q49" s="13" t="s">
        <v>245</v>
      </c>
      <c r="R49" s="51"/>
      <c r="S49" s="51"/>
      <c r="T49" s="51"/>
      <c r="U49" s="51"/>
      <c r="V49" s="51"/>
    </row>
    <row r="50" spans="1:22" ht="132">
      <c r="A50" s="91">
        <v>40</v>
      </c>
      <c r="B50" s="81" t="s">
        <v>365</v>
      </c>
      <c r="C50" s="14" t="s">
        <v>25</v>
      </c>
      <c r="D50" s="8" t="s">
        <v>252</v>
      </c>
      <c r="E50" s="13" t="s">
        <v>253</v>
      </c>
      <c r="F50" s="14" t="s">
        <v>254</v>
      </c>
      <c r="G50" s="13" t="s">
        <v>255</v>
      </c>
      <c r="H50" s="13" t="s">
        <v>256</v>
      </c>
      <c r="I50" s="14" t="s">
        <v>257</v>
      </c>
      <c r="J50" s="15">
        <v>5</v>
      </c>
      <c r="K50" s="6">
        <v>43678</v>
      </c>
      <c r="L50" s="7">
        <v>43830</v>
      </c>
      <c r="M50" s="12">
        <f t="shared" si="1"/>
        <v>22</v>
      </c>
      <c r="N50" s="21">
        <v>5</v>
      </c>
      <c r="O50" s="13" t="s">
        <v>396</v>
      </c>
      <c r="P50" s="82">
        <f t="shared" si="0"/>
        <v>1</v>
      </c>
      <c r="Q50" s="13" t="s">
        <v>258</v>
      </c>
      <c r="R50" s="51"/>
      <c r="S50" s="51"/>
      <c r="T50" s="51"/>
      <c r="U50" s="51"/>
      <c r="V50" s="51"/>
    </row>
    <row r="51" spans="1:22" ht="132">
      <c r="A51" s="91">
        <v>41</v>
      </c>
      <c r="B51" s="81" t="s">
        <v>366</v>
      </c>
      <c r="C51" s="14" t="s">
        <v>25</v>
      </c>
      <c r="D51" s="8" t="s">
        <v>252</v>
      </c>
      <c r="E51" s="13" t="s">
        <v>253</v>
      </c>
      <c r="F51" s="14" t="s">
        <v>254</v>
      </c>
      <c r="G51" s="13" t="s">
        <v>259</v>
      </c>
      <c r="H51" s="13" t="s">
        <v>260</v>
      </c>
      <c r="I51" s="14" t="s">
        <v>261</v>
      </c>
      <c r="J51" s="15">
        <v>1</v>
      </c>
      <c r="K51" s="6">
        <v>43678</v>
      </c>
      <c r="L51" s="7">
        <v>43830</v>
      </c>
      <c r="M51" s="12">
        <f t="shared" si="1"/>
        <v>22</v>
      </c>
      <c r="N51" s="21">
        <v>1</v>
      </c>
      <c r="O51" s="13" t="s">
        <v>392</v>
      </c>
      <c r="P51" s="82">
        <f t="shared" si="0"/>
        <v>1</v>
      </c>
      <c r="Q51" s="13" t="s">
        <v>262</v>
      </c>
      <c r="R51" s="51"/>
      <c r="S51" s="51"/>
      <c r="T51" s="51"/>
      <c r="U51" s="51"/>
      <c r="V51" s="51"/>
    </row>
    <row r="52" spans="1:22" ht="132">
      <c r="A52" s="91">
        <v>42</v>
      </c>
      <c r="B52" s="81" t="s">
        <v>367</v>
      </c>
      <c r="C52" s="14" t="s">
        <v>25</v>
      </c>
      <c r="D52" s="8" t="s">
        <v>252</v>
      </c>
      <c r="E52" s="13" t="s">
        <v>253</v>
      </c>
      <c r="F52" s="14" t="s">
        <v>254</v>
      </c>
      <c r="G52" s="13" t="s">
        <v>259</v>
      </c>
      <c r="H52" s="13" t="s">
        <v>263</v>
      </c>
      <c r="I52" s="14" t="s">
        <v>264</v>
      </c>
      <c r="J52" s="15">
        <v>2</v>
      </c>
      <c r="K52" s="6">
        <v>43678</v>
      </c>
      <c r="L52" s="7">
        <v>44104</v>
      </c>
      <c r="M52" s="12">
        <f t="shared" si="1"/>
        <v>61</v>
      </c>
      <c r="N52" s="21">
        <f>0.25+0.15</f>
        <v>0.4</v>
      </c>
      <c r="O52" s="61" t="s">
        <v>540</v>
      </c>
      <c r="P52" s="82">
        <f t="shared" si="0"/>
        <v>0.2</v>
      </c>
      <c r="Q52" s="13" t="s">
        <v>262</v>
      </c>
      <c r="R52" s="51"/>
      <c r="S52" s="51"/>
      <c r="T52" s="51"/>
      <c r="U52" s="51"/>
      <c r="V52" s="51"/>
    </row>
    <row r="53" spans="1:22" ht="132">
      <c r="A53" s="91">
        <v>43</v>
      </c>
      <c r="B53" s="81" t="s">
        <v>368</v>
      </c>
      <c r="C53" s="14" t="s">
        <v>25</v>
      </c>
      <c r="D53" s="8" t="s">
        <v>252</v>
      </c>
      <c r="E53" s="13" t="s">
        <v>253</v>
      </c>
      <c r="F53" s="14" t="s">
        <v>254</v>
      </c>
      <c r="G53" s="13" t="s">
        <v>265</v>
      </c>
      <c r="H53" s="13" t="s">
        <v>266</v>
      </c>
      <c r="I53" s="14" t="s">
        <v>267</v>
      </c>
      <c r="J53" s="15">
        <v>1</v>
      </c>
      <c r="K53" s="6">
        <v>43647</v>
      </c>
      <c r="L53" s="7">
        <v>44012</v>
      </c>
      <c r="M53" s="12">
        <f t="shared" si="1"/>
        <v>52</v>
      </c>
      <c r="N53" s="21">
        <v>1</v>
      </c>
      <c r="O53" s="13" t="s">
        <v>408</v>
      </c>
      <c r="P53" s="82">
        <f t="shared" si="0"/>
        <v>1</v>
      </c>
      <c r="Q53" s="13" t="s">
        <v>245</v>
      </c>
      <c r="R53" s="51"/>
      <c r="S53" s="51"/>
      <c r="T53" s="51"/>
      <c r="U53" s="51"/>
      <c r="V53" s="51"/>
    </row>
    <row r="54" spans="1:22" ht="96">
      <c r="A54" s="91">
        <v>44</v>
      </c>
      <c r="B54" s="81" t="s">
        <v>369</v>
      </c>
      <c r="C54" s="14" t="s">
        <v>25</v>
      </c>
      <c r="D54" s="8" t="s">
        <v>268</v>
      </c>
      <c r="E54" s="13" t="s">
        <v>269</v>
      </c>
      <c r="F54" s="14" t="s">
        <v>270</v>
      </c>
      <c r="G54" s="13" t="s">
        <v>271</v>
      </c>
      <c r="H54" s="13" t="s">
        <v>272</v>
      </c>
      <c r="I54" s="14" t="s">
        <v>273</v>
      </c>
      <c r="J54" s="15">
        <v>2</v>
      </c>
      <c r="K54" s="6">
        <v>43647</v>
      </c>
      <c r="L54" s="7">
        <v>43769</v>
      </c>
      <c r="M54" s="12">
        <f t="shared" si="1"/>
        <v>17</v>
      </c>
      <c r="N54" s="21">
        <v>2</v>
      </c>
      <c r="O54" s="13" t="s">
        <v>419</v>
      </c>
      <c r="P54" s="82">
        <f t="shared" si="0"/>
        <v>1</v>
      </c>
      <c r="Q54" s="13" t="s">
        <v>245</v>
      </c>
      <c r="R54" s="51"/>
      <c r="S54" s="51"/>
      <c r="T54" s="51"/>
      <c r="U54" s="51"/>
      <c r="V54" s="51"/>
    </row>
    <row r="55" spans="1:22" ht="168">
      <c r="A55" s="91">
        <v>45</v>
      </c>
      <c r="B55" s="81" t="s">
        <v>370</v>
      </c>
      <c r="C55" s="14" t="s">
        <v>25</v>
      </c>
      <c r="D55" s="8" t="s">
        <v>274</v>
      </c>
      <c r="E55" s="13" t="s">
        <v>506</v>
      </c>
      <c r="F55" s="14" t="s">
        <v>275</v>
      </c>
      <c r="G55" s="13" t="s">
        <v>276</v>
      </c>
      <c r="H55" s="13" t="s">
        <v>277</v>
      </c>
      <c r="I55" s="14" t="s">
        <v>26</v>
      </c>
      <c r="J55" s="15">
        <v>2</v>
      </c>
      <c r="K55" s="6">
        <v>43708</v>
      </c>
      <c r="L55" s="7">
        <v>43738</v>
      </c>
      <c r="M55" s="12">
        <f t="shared" si="1"/>
        <v>4</v>
      </c>
      <c r="N55" s="21">
        <v>2</v>
      </c>
      <c r="O55" s="13" t="s">
        <v>397</v>
      </c>
      <c r="P55" s="82">
        <f t="shared" si="0"/>
        <v>1</v>
      </c>
      <c r="Q55" s="13" t="s">
        <v>278</v>
      </c>
      <c r="R55" s="51"/>
      <c r="S55" s="51"/>
      <c r="T55" s="51"/>
      <c r="U55" s="51"/>
      <c r="V55" s="51"/>
    </row>
    <row r="56" spans="1:22" ht="156">
      <c r="A56" s="91">
        <v>46</v>
      </c>
      <c r="B56" s="81" t="s">
        <v>371</v>
      </c>
      <c r="C56" s="14" t="s">
        <v>25</v>
      </c>
      <c r="D56" s="8" t="s">
        <v>279</v>
      </c>
      <c r="E56" s="13" t="s">
        <v>280</v>
      </c>
      <c r="F56" s="14" t="s">
        <v>281</v>
      </c>
      <c r="G56" s="13" t="s">
        <v>282</v>
      </c>
      <c r="H56" s="13" t="s">
        <v>283</v>
      </c>
      <c r="I56" s="14" t="s">
        <v>26</v>
      </c>
      <c r="J56" s="15">
        <v>1</v>
      </c>
      <c r="K56" s="6">
        <v>43708</v>
      </c>
      <c r="L56" s="7">
        <v>43738</v>
      </c>
      <c r="M56" s="12">
        <f t="shared" si="1"/>
        <v>4</v>
      </c>
      <c r="N56" s="21">
        <v>1</v>
      </c>
      <c r="O56" s="13" t="s">
        <v>398</v>
      </c>
      <c r="P56" s="82">
        <f t="shared" si="0"/>
        <v>1</v>
      </c>
      <c r="Q56" s="13" t="s">
        <v>278</v>
      </c>
      <c r="R56" s="51"/>
      <c r="S56" s="51"/>
      <c r="T56" s="51"/>
      <c r="U56" s="51"/>
      <c r="V56" s="51"/>
    </row>
    <row r="57" spans="1:22" ht="132">
      <c r="A57" s="91">
        <v>47</v>
      </c>
      <c r="B57" s="81" t="s">
        <v>372</v>
      </c>
      <c r="C57" s="14" t="s">
        <v>25</v>
      </c>
      <c r="D57" s="8" t="s">
        <v>284</v>
      </c>
      <c r="E57" s="13" t="s">
        <v>285</v>
      </c>
      <c r="F57" s="14" t="s">
        <v>286</v>
      </c>
      <c r="G57" s="13" t="s">
        <v>444</v>
      </c>
      <c r="H57" s="13" t="s">
        <v>445</v>
      </c>
      <c r="I57" s="14" t="s">
        <v>446</v>
      </c>
      <c r="J57" s="15">
        <v>1</v>
      </c>
      <c r="K57" s="6">
        <v>43708</v>
      </c>
      <c r="L57" s="7">
        <v>43981</v>
      </c>
      <c r="M57" s="12">
        <f t="shared" si="1"/>
        <v>39</v>
      </c>
      <c r="N57" s="21">
        <v>1</v>
      </c>
      <c r="O57" s="13" t="s">
        <v>541</v>
      </c>
      <c r="P57" s="82">
        <f t="shared" si="0"/>
        <v>1</v>
      </c>
      <c r="Q57" s="13" t="s">
        <v>287</v>
      </c>
      <c r="R57" s="51"/>
      <c r="S57" s="51"/>
      <c r="T57" s="51"/>
      <c r="U57" s="51"/>
      <c r="V57" s="51"/>
    </row>
    <row r="58" spans="1:22" ht="156">
      <c r="A58" s="91">
        <v>48</v>
      </c>
      <c r="B58" s="81" t="s">
        <v>373</v>
      </c>
      <c r="C58" s="14" t="s">
        <v>25</v>
      </c>
      <c r="D58" s="8" t="s">
        <v>288</v>
      </c>
      <c r="E58" s="13" t="s">
        <v>289</v>
      </c>
      <c r="F58" s="14" t="s">
        <v>290</v>
      </c>
      <c r="G58" s="13" t="s">
        <v>291</v>
      </c>
      <c r="H58" s="13" t="s">
        <v>292</v>
      </c>
      <c r="I58" s="14" t="s">
        <v>293</v>
      </c>
      <c r="J58" s="15">
        <v>2</v>
      </c>
      <c r="K58" s="6">
        <v>43707</v>
      </c>
      <c r="L58" s="7">
        <v>44104</v>
      </c>
      <c r="M58" s="12">
        <f t="shared" si="1"/>
        <v>57</v>
      </c>
      <c r="N58" s="21">
        <v>1</v>
      </c>
      <c r="O58" s="13" t="s">
        <v>518</v>
      </c>
      <c r="P58" s="82">
        <f t="shared" si="0"/>
        <v>0.5</v>
      </c>
      <c r="Q58" s="13" t="s">
        <v>542</v>
      </c>
      <c r="R58" s="51"/>
      <c r="S58" s="51"/>
      <c r="T58" s="51"/>
      <c r="U58" s="51"/>
      <c r="V58" s="51"/>
    </row>
    <row r="59" spans="1:22" ht="144">
      <c r="A59" s="91">
        <v>49</v>
      </c>
      <c r="B59" s="81" t="s">
        <v>374</v>
      </c>
      <c r="C59" s="14" t="s">
        <v>25</v>
      </c>
      <c r="D59" s="8" t="s">
        <v>288</v>
      </c>
      <c r="E59" s="13" t="s">
        <v>289</v>
      </c>
      <c r="F59" s="14" t="s">
        <v>290</v>
      </c>
      <c r="G59" s="13" t="s">
        <v>294</v>
      </c>
      <c r="H59" s="13" t="s">
        <v>295</v>
      </c>
      <c r="I59" s="14" t="s">
        <v>296</v>
      </c>
      <c r="J59" s="15">
        <v>1</v>
      </c>
      <c r="K59" s="6">
        <v>43707</v>
      </c>
      <c r="L59" s="7">
        <v>43738</v>
      </c>
      <c r="M59" s="12">
        <f t="shared" si="1"/>
        <v>4</v>
      </c>
      <c r="N59" s="21">
        <v>1</v>
      </c>
      <c r="O59" s="13" t="s">
        <v>393</v>
      </c>
      <c r="P59" s="82">
        <f t="shared" si="0"/>
        <v>1</v>
      </c>
      <c r="Q59" s="13" t="s">
        <v>543</v>
      </c>
      <c r="R59" s="51"/>
      <c r="S59" s="51"/>
      <c r="T59" s="51"/>
      <c r="U59" s="51"/>
      <c r="V59" s="51"/>
    </row>
    <row r="60" spans="1:22" ht="156">
      <c r="A60" s="91">
        <v>50</v>
      </c>
      <c r="B60" s="81" t="s">
        <v>375</v>
      </c>
      <c r="C60" s="14" t="s">
        <v>25</v>
      </c>
      <c r="D60" s="8" t="s">
        <v>297</v>
      </c>
      <c r="E60" s="13" t="s">
        <v>298</v>
      </c>
      <c r="F60" s="14" t="s">
        <v>299</v>
      </c>
      <c r="G60" s="13" t="s">
        <v>291</v>
      </c>
      <c r="H60" s="13" t="s">
        <v>292</v>
      </c>
      <c r="I60" s="14" t="s">
        <v>293</v>
      </c>
      <c r="J60" s="15">
        <v>2</v>
      </c>
      <c r="K60" s="6">
        <v>43707</v>
      </c>
      <c r="L60" s="7">
        <v>44104</v>
      </c>
      <c r="M60" s="12">
        <f t="shared" si="1"/>
        <v>57</v>
      </c>
      <c r="N60" s="21">
        <v>1</v>
      </c>
      <c r="O60" s="13" t="s">
        <v>518</v>
      </c>
      <c r="P60" s="82">
        <f t="shared" si="0"/>
        <v>0.5</v>
      </c>
      <c r="Q60" s="13" t="s">
        <v>542</v>
      </c>
      <c r="R60" s="51"/>
      <c r="S60" s="51"/>
      <c r="T60" s="51"/>
      <c r="U60" s="51"/>
      <c r="V60" s="51"/>
    </row>
    <row r="61" spans="1:22" ht="156">
      <c r="A61" s="91">
        <v>51</v>
      </c>
      <c r="B61" s="81" t="s">
        <v>376</v>
      </c>
      <c r="C61" s="14" t="s">
        <v>25</v>
      </c>
      <c r="D61" s="8" t="s">
        <v>300</v>
      </c>
      <c r="E61" s="13" t="s">
        <v>301</v>
      </c>
      <c r="F61" s="14" t="s">
        <v>302</v>
      </c>
      <c r="G61" s="13" t="s">
        <v>291</v>
      </c>
      <c r="H61" s="13" t="s">
        <v>292</v>
      </c>
      <c r="I61" s="14" t="s">
        <v>293</v>
      </c>
      <c r="J61" s="15">
        <v>2</v>
      </c>
      <c r="K61" s="6">
        <v>43707</v>
      </c>
      <c r="L61" s="7">
        <v>44104</v>
      </c>
      <c r="M61" s="12">
        <f t="shared" si="1"/>
        <v>57</v>
      </c>
      <c r="N61" s="21">
        <v>1</v>
      </c>
      <c r="O61" s="13" t="s">
        <v>518</v>
      </c>
      <c r="P61" s="82">
        <f t="shared" si="0"/>
        <v>0.5</v>
      </c>
      <c r="Q61" s="13" t="s">
        <v>542</v>
      </c>
      <c r="R61" s="51"/>
      <c r="S61" s="51"/>
      <c r="T61" s="51"/>
      <c r="U61" s="51"/>
      <c r="V61" s="51"/>
    </row>
    <row r="62" spans="1:22" ht="156">
      <c r="A62" s="91">
        <v>52</v>
      </c>
      <c r="B62" s="81" t="s">
        <v>377</v>
      </c>
      <c r="C62" s="14" t="s">
        <v>25</v>
      </c>
      <c r="D62" s="8" t="s">
        <v>303</v>
      </c>
      <c r="E62" s="13" t="s">
        <v>304</v>
      </c>
      <c r="F62" s="14" t="s">
        <v>305</v>
      </c>
      <c r="G62" s="13" t="s">
        <v>306</v>
      </c>
      <c r="H62" s="13" t="s">
        <v>306</v>
      </c>
      <c r="I62" s="14" t="s">
        <v>306</v>
      </c>
      <c r="J62" s="15">
        <v>0</v>
      </c>
      <c r="K62" s="6">
        <v>1</v>
      </c>
      <c r="L62" s="7">
        <v>1</v>
      </c>
      <c r="M62" s="12">
        <f t="shared" si="1"/>
        <v>0</v>
      </c>
      <c r="N62" s="21">
        <v>0</v>
      </c>
      <c r="O62" s="13" t="s">
        <v>307</v>
      </c>
      <c r="P62" s="82">
        <v>0</v>
      </c>
      <c r="Q62" s="13" t="s">
        <v>307</v>
      </c>
      <c r="R62" s="51"/>
      <c r="S62" s="51"/>
      <c r="T62" s="51"/>
      <c r="U62" s="51"/>
      <c r="V62" s="51"/>
    </row>
    <row r="63" spans="1:22" ht="156">
      <c r="A63" s="91">
        <v>53</v>
      </c>
      <c r="B63" s="81" t="s">
        <v>378</v>
      </c>
      <c r="C63" s="14" t="s">
        <v>25</v>
      </c>
      <c r="D63" s="8" t="s">
        <v>308</v>
      </c>
      <c r="E63" s="13" t="s">
        <v>309</v>
      </c>
      <c r="F63" s="14" t="s">
        <v>310</v>
      </c>
      <c r="G63" s="13" t="s">
        <v>291</v>
      </c>
      <c r="H63" s="13" t="s">
        <v>292</v>
      </c>
      <c r="I63" s="14" t="s">
        <v>293</v>
      </c>
      <c r="J63" s="15">
        <v>2</v>
      </c>
      <c r="K63" s="6">
        <v>43707</v>
      </c>
      <c r="L63" s="7">
        <v>44104</v>
      </c>
      <c r="M63" s="12">
        <f t="shared" si="1"/>
        <v>57</v>
      </c>
      <c r="N63" s="21">
        <v>1</v>
      </c>
      <c r="O63" s="89" t="s">
        <v>519</v>
      </c>
      <c r="P63" s="82">
        <f t="shared" si="0"/>
        <v>0.5</v>
      </c>
      <c r="Q63" s="13" t="s">
        <v>542</v>
      </c>
      <c r="R63" s="51"/>
      <c r="S63" s="51"/>
      <c r="T63" s="51"/>
      <c r="U63" s="51"/>
      <c r="V63" s="51"/>
    </row>
    <row r="64" spans="1:22" ht="156">
      <c r="A64" s="91">
        <v>54</v>
      </c>
      <c r="B64" s="81" t="s">
        <v>379</v>
      </c>
      <c r="C64" s="14" t="s">
        <v>25</v>
      </c>
      <c r="D64" s="8" t="s">
        <v>311</v>
      </c>
      <c r="E64" s="13" t="s">
        <v>312</v>
      </c>
      <c r="F64" s="14" t="s">
        <v>313</v>
      </c>
      <c r="G64" s="13" t="s">
        <v>291</v>
      </c>
      <c r="H64" s="13" t="s">
        <v>292</v>
      </c>
      <c r="I64" s="14" t="s">
        <v>293</v>
      </c>
      <c r="J64" s="15">
        <v>2</v>
      </c>
      <c r="K64" s="6">
        <v>43707</v>
      </c>
      <c r="L64" s="7">
        <v>44104</v>
      </c>
      <c r="M64" s="12">
        <f t="shared" si="1"/>
        <v>57</v>
      </c>
      <c r="N64" s="21">
        <v>1</v>
      </c>
      <c r="O64" s="89" t="s">
        <v>519</v>
      </c>
      <c r="P64" s="82">
        <f t="shared" si="0"/>
        <v>0.5</v>
      </c>
      <c r="Q64" s="13" t="s">
        <v>542</v>
      </c>
      <c r="R64" s="51"/>
      <c r="S64" s="51"/>
      <c r="T64" s="51"/>
      <c r="U64" s="51"/>
      <c r="V64" s="51"/>
    </row>
    <row r="65" spans="1:22" ht="156">
      <c r="A65" s="91">
        <v>55</v>
      </c>
      <c r="B65" s="81" t="s">
        <v>380</v>
      </c>
      <c r="C65" s="14" t="s">
        <v>25</v>
      </c>
      <c r="D65" s="8" t="s">
        <v>314</v>
      </c>
      <c r="E65" s="13" t="s">
        <v>315</v>
      </c>
      <c r="F65" s="14" t="s">
        <v>316</v>
      </c>
      <c r="G65" s="13" t="s">
        <v>317</v>
      </c>
      <c r="H65" s="13" t="s">
        <v>318</v>
      </c>
      <c r="I65" s="14" t="s">
        <v>27</v>
      </c>
      <c r="J65" s="15">
        <v>1</v>
      </c>
      <c r="K65" s="6">
        <v>43745</v>
      </c>
      <c r="L65" s="7">
        <v>43799</v>
      </c>
      <c r="M65" s="12">
        <f t="shared" si="1"/>
        <v>8</v>
      </c>
      <c r="N65" s="21">
        <v>1</v>
      </c>
      <c r="O65" s="13" t="s">
        <v>399</v>
      </c>
      <c r="P65" s="82">
        <f t="shared" si="0"/>
        <v>1</v>
      </c>
      <c r="Q65" s="13" t="s">
        <v>319</v>
      </c>
      <c r="R65" s="51"/>
      <c r="S65" s="51"/>
      <c r="T65" s="51"/>
      <c r="U65" s="51"/>
      <c r="V65" s="51"/>
    </row>
    <row r="66" spans="1:22" ht="132">
      <c r="A66" s="91">
        <v>56</v>
      </c>
      <c r="B66" s="81" t="s">
        <v>381</v>
      </c>
      <c r="C66" s="14" t="s">
        <v>25</v>
      </c>
      <c r="D66" s="8" t="s">
        <v>320</v>
      </c>
      <c r="E66" s="13" t="s">
        <v>321</v>
      </c>
      <c r="F66" s="14" t="s">
        <v>544</v>
      </c>
      <c r="G66" s="13" t="s">
        <v>322</v>
      </c>
      <c r="H66" s="13" t="s">
        <v>322</v>
      </c>
      <c r="I66" s="14" t="s">
        <v>323</v>
      </c>
      <c r="J66" s="15">
        <v>1</v>
      </c>
      <c r="K66" s="6">
        <v>43745</v>
      </c>
      <c r="L66" s="7">
        <v>43769</v>
      </c>
      <c r="M66" s="12">
        <f t="shared" si="1"/>
        <v>3</v>
      </c>
      <c r="N66" s="21">
        <v>1</v>
      </c>
      <c r="O66" s="13" t="s">
        <v>394</v>
      </c>
      <c r="P66" s="82">
        <f t="shared" si="0"/>
        <v>1</v>
      </c>
      <c r="Q66" s="13" t="s">
        <v>324</v>
      </c>
      <c r="R66" s="51"/>
      <c r="S66" s="51"/>
      <c r="T66" s="51"/>
      <c r="U66" s="51"/>
      <c r="V66" s="51"/>
    </row>
    <row r="67" spans="1:22" ht="192">
      <c r="A67" s="91">
        <v>57</v>
      </c>
      <c r="B67" s="81" t="s">
        <v>382</v>
      </c>
      <c r="C67" s="14" t="s">
        <v>25</v>
      </c>
      <c r="D67" s="8" t="s">
        <v>325</v>
      </c>
      <c r="E67" s="13" t="s">
        <v>326</v>
      </c>
      <c r="F67" s="14" t="s">
        <v>327</v>
      </c>
      <c r="G67" s="13" t="s">
        <v>328</v>
      </c>
      <c r="H67" s="13" t="s">
        <v>318</v>
      </c>
      <c r="I67" s="14" t="s">
        <v>27</v>
      </c>
      <c r="J67" s="15">
        <v>1</v>
      </c>
      <c r="K67" s="6">
        <v>43745</v>
      </c>
      <c r="L67" s="7">
        <v>43799</v>
      </c>
      <c r="M67" s="12">
        <f t="shared" si="1"/>
        <v>8</v>
      </c>
      <c r="N67" s="21">
        <v>1</v>
      </c>
      <c r="O67" s="13" t="s">
        <v>400</v>
      </c>
      <c r="P67" s="82">
        <f t="shared" si="0"/>
        <v>1</v>
      </c>
      <c r="Q67" s="13" t="s">
        <v>319</v>
      </c>
      <c r="R67" s="51"/>
      <c r="S67" s="51"/>
      <c r="T67" s="51"/>
      <c r="U67" s="51"/>
      <c r="V67" s="51"/>
    </row>
    <row r="68" spans="1:22" ht="108">
      <c r="A68" s="91">
        <v>58</v>
      </c>
      <c r="B68" s="81" t="s">
        <v>383</v>
      </c>
      <c r="C68" s="14" t="s">
        <v>25</v>
      </c>
      <c r="D68" s="8" t="s">
        <v>329</v>
      </c>
      <c r="E68" s="13" t="s">
        <v>330</v>
      </c>
      <c r="F68" s="14" t="s">
        <v>331</v>
      </c>
      <c r="G68" s="13" t="s">
        <v>332</v>
      </c>
      <c r="H68" s="13" t="s">
        <v>332</v>
      </c>
      <c r="I68" s="14" t="s">
        <v>333</v>
      </c>
      <c r="J68" s="15">
        <v>1</v>
      </c>
      <c r="K68" s="6">
        <v>43745</v>
      </c>
      <c r="L68" s="7">
        <v>43799</v>
      </c>
      <c r="M68" s="12">
        <f t="shared" si="1"/>
        <v>8</v>
      </c>
      <c r="N68" s="21">
        <v>1</v>
      </c>
      <c r="O68" s="13" t="s">
        <v>401</v>
      </c>
      <c r="P68" s="82">
        <f t="shared" si="0"/>
        <v>1</v>
      </c>
      <c r="Q68" s="13" t="s">
        <v>334</v>
      </c>
      <c r="R68" s="51"/>
      <c r="S68" s="51"/>
      <c r="T68" s="51"/>
      <c r="U68" s="51"/>
      <c r="V68" s="51"/>
    </row>
    <row r="69" spans="1:22" ht="204">
      <c r="A69" s="91">
        <v>59</v>
      </c>
      <c r="B69" s="81" t="s">
        <v>384</v>
      </c>
      <c r="C69" s="14" t="s">
        <v>25</v>
      </c>
      <c r="D69" s="8" t="s">
        <v>335</v>
      </c>
      <c r="E69" s="13" t="s">
        <v>336</v>
      </c>
      <c r="F69" s="14" t="s">
        <v>337</v>
      </c>
      <c r="G69" s="13" t="s">
        <v>338</v>
      </c>
      <c r="H69" s="13" t="s">
        <v>339</v>
      </c>
      <c r="I69" s="14" t="s">
        <v>340</v>
      </c>
      <c r="J69" s="15">
        <v>1</v>
      </c>
      <c r="K69" s="6">
        <v>43745</v>
      </c>
      <c r="L69" s="7">
        <v>43769</v>
      </c>
      <c r="M69" s="12">
        <f t="shared" si="1"/>
        <v>3</v>
      </c>
      <c r="N69" s="21">
        <v>1</v>
      </c>
      <c r="O69" s="13" t="s">
        <v>341</v>
      </c>
      <c r="P69" s="82">
        <f t="shared" si="0"/>
        <v>1</v>
      </c>
      <c r="Q69" s="13" t="s">
        <v>341</v>
      </c>
      <c r="R69" s="51"/>
      <c r="S69" s="51"/>
      <c r="T69" s="51"/>
      <c r="U69" s="51"/>
      <c r="V69" s="51"/>
    </row>
    <row r="70" spans="1:22" ht="204">
      <c r="A70" s="91">
        <v>60</v>
      </c>
      <c r="B70" s="81" t="s">
        <v>385</v>
      </c>
      <c r="C70" s="14" t="s">
        <v>25</v>
      </c>
      <c r="D70" s="8" t="s">
        <v>342</v>
      </c>
      <c r="E70" s="13" t="s">
        <v>343</v>
      </c>
      <c r="F70" s="14" t="s">
        <v>344</v>
      </c>
      <c r="G70" s="13" t="s">
        <v>345</v>
      </c>
      <c r="H70" s="13" t="s">
        <v>345</v>
      </c>
      <c r="I70" s="14" t="s">
        <v>27</v>
      </c>
      <c r="J70" s="15">
        <v>1</v>
      </c>
      <c r="K70" s="6">
        <v>43745</v>
      </c>
      <c r="L70" s="7">
        <v>43799</v>
      </c>
      <c r="M70" s="12">
        <f t="shared" si="1"/>
        <v>8</v>
      </c>
      <c r="N70" s="21">
        <v>1</v>
      </c>
      <c r="O70" s="13" t="s">
        <v>402</v>
      </c>
      <c r="P70" s="82">
        <f t="shared" si="0"/>
        <v>1</v>
      </c>
      <c r="Q70" s="13" t="s">
        <v>319</v>
      </c>
      <c r="R70" s="51"/>
      <c r="S70" s="51"/>
      <c r="T70" s="51"/>
      <c r="U70" s="51"/>
      <c r="V70" s="51"/>
    </row>
    <row r="71" spans="1:22" ht="156">
      <c r="A71" s="91">
        <v>61</v>
      </c>
      <c r="B71" s="81" t="s">
        <v>386</v>
      </c>
      <c r="C71" s="14" t="s">
        <v>25</v>
      </c>
      <c r="D71" s="8" t="s">
        <v>346</v>
      </c>
      <c r="E71" s="13" t="s">
        <v>347</v>
      </c>
      <c r="F71" s="14" t="s">
        <v>348</v>
      </c>
      <c r="G71" s="13" t="s">
        <v>317</v>
      </c>
      <c r="H71" s="13" t="s">
        <v>317</v>
      </c>
      <c r="I71" s="14" t="s">
        <v>27</v>
      </c>
      <c r="J71" s="15">
        <v>1</v>
      </c>
      <c r="K71" s="6">
        <v>43745</v>
      </c>
      <c r="L71" s="7">
        <v>43799</v>
      </c>
      <c r="M71" s="12">
        <f t="shared" si="1"/>
        <v>8</v>
      </c>
      <c r="N71" s="21">
        <v>1</v>
      </c>
      <c r="O71" s="13" t="s">
        <v>399</v>
      </c>
      <c r="P71" s="82">
        <f t="shared" si="0"/>
        <v>1</v>
      </c>
      <c r="Q71" s="13" t="s">
        <v>319</v>
      </c>
      <c r="R71" s="51"/>
      <c r="S71" s="51"/>
      <c r="T71" s="51"/>
      <c r="U71" s="51"/>
      <c r="V71" s="51"/>
    </row>
    <row r="72" spans="1:22" ht="144">
      <c r="A72" s="91">
        <v>62</v>
      </c>
      <c r="B72" s="81" t="s">
        <v>387</v>
      </c>
      <c r="C72" s="14" t="s">
        <v>25</v>
      </c>
      <c r="D72" s="8" t="s">
        <v>349</v>
      </c>
      <c r="E72" s="13" t="s">
        <v>350</v>
      </c>
      <c r="F72" s="14" t="s">
        <v>351</v>
      </c>
      <c r="G72" s="13" t="s">
        <v>352</v>
      </c>
      <c r="H72" s="13" t="s">
        <v>353</v>
      </c>
      <c r="I72" s="14" t="s">
        <v>26</v>
      </c>
      <c r="J72" s="15">
        <v>1</v>
      </c>
      <c r="K72" s="6">
        <v>43745</v>
      </c>
      <c r="L72" s="7">
        <v>43799</v>
      </c>
      <c r="M72" s="12">
        <f t="shared" si="1"/>
        <v>8</v>
      </c>
      <c r="N72" s="21">
        <v>1</v>
      </c>
      <c r="O72" s="13" t="s">
        <v>403</v>
      </c>
      <c r="P72" s="82">
        <f t="shared" si="0"/>
        <v>1</v>
      </c>
      <c r="Q72" s="13" t="s">
        <v>354</v>
      </c>
      <c r="R72" s="51"/>
      <c r="S72" s="51"/>
      <c r="T72" s="51"/>
      <c r="U72" s="51"/>
      <c r="V72" s="51"/>
    </row>
    <row r="73" spans="1:22" ht="144">
      <c r="A73" s="91">
        <v>63</v>
      </c>
      <c r="B73" s="81" t="s">
        <v>388</v>
      </c>
      <c r="C73" s="14" t="s">
        <v>25</v>
      </c>
      <c r="D73" s="8" t="s">
        <v>349</v>
      </c>
      <c r="E73" s="13" t="s">
        <v>350</v>
      </c>
      <c r="F73" s="14" t="s">
        <v>351</v>
      </c>
      <c r="G73" s="13" t="s">
        <v>355</v>
      </c>
      <c r="H73" s="13" t="s">
        <v>356</v>
      </c>
      <c r="I73" s="14" t="s">
        <v>357</v>
      </c>
      <c r="J73" s="15">
        <v>1</v>
      </c>
      <c r="K73" s="6">
        <v>43745</v>
      </c>
      <c r="L73" s="7">
        <v>43889</v>
      </c>
      <c r="M73" s="12">
        <f t="shared" si="1"/>
        <v>21</v>
      </c>
      <c r="N73" s="21">
        <v>1</v>
      </c>
      <c r="O73" s="13" t="s">
        <v>395</v>
      </c>
      <c r="P73" s="82">
        <f t="shared" si="0"/>
        <v>1</v>
      </c>
      <c r="Q73" s="13" t="s">
        <v>358</v>
      </c>
      <c r="R73" s="51"/>
      <c r="S73" s="51"/>
      <c r="T73" s="51"/>
      <c r="U73" s="51"/>
      <c r="V73" s="51"/>
    </row>
    <row r="74" spans="1:22" ht="108">
      <c r="A74" s="91">
        <v>64</v>
      </c>
      <c r="B74" s="81" t="s">
        <v>389</v>
      </c>
      <c r="C74" s="14" t="s">
        <v>25</v>
      </c>
      <c r="D74" s="8" t="s">
        <v>359</v>
      </c>
      <c r="E74" s="13" t="s">
        <v>360</v>
      </c>
      <c r="F74" s="14" t="s">
        <v>361</v>
      </c>
      <c r="G74" s="13" t="s">
        <v>362</v>
      </c>
      <c r="H74" s="13" t="s">
        <v>363</v>
      </c>
      <c r="I74" s="14" t="s">
        <v>26</v>
      </c>
      <c r="J74" s="15">
        <v>1</v>
      </c>
      <c r="K74" s="6">
        <v>43745</v>
      </c>
      <c r="L74" s="7">
        <v>43799</v>
      </c>
      <c r="M74" s="12">
        <f t="shared" si="1"/>
        <v>8</v>
      </c>
      <c r="N74" s="21">
        <v>1</v>
      </c>
      <c r="O74" s="13" t="s">
        <v>404</v>
      </c>
      <c r="P74" s="82">
        <f t="shared" si="0"/>
        <v>1</v>
      </c>
      <c r="Q74" s="13" t="s">
        <v>354</v>
      </c>
      <c r="R74" s="51"/>
      <c r="S74" s="51"/>
      <c r="T74" s="51"/>
      <c r="U74" s="51"/>
      <c r="V74" s="51"/>
    </row>
    <row r="75" spans="1:22" s="60" customFormat="1" ht="216">
      <c r="A75" s="91">
        <v>65</v>
      </c>
      <c r="B75" s="81" t="s">
        <v>390</v>
      </c>
      <c r="C75" s="14" t="s">
        <v>25</v>
      </c>
      <c r="D75" s="8" t="s">
        <v>147</v>
      </c>
      <c r="E75" s="14" t="s">
        <v>148</v>
      </c>
      <c r="F75" s="14" t="s">
        <v>149</v>
      </c>
      <c r="G75" s="13" t="s">
        <v>413</v>
      </c>
      <c r="H75" s="14" t="s">
        <v>411</v>
      </c>
      <c r="I75" s="14" t="s">
        <v>412</v>
      </c>
      <c r="J75" s="15">
        <v>1</v>
      </c>
      <c r="K75" s="6">
        <v>43846</v>
      </c>
      <c r="L75" s="7">
        <v>44043</v>
      </c>
      <c r="M75" s="12">
        <f aca="true" t="shared" si="2" ref="M75:M83">ROUND((+L75-K75)/7,0)</f>
        <v>28</v>
      </c>
      <c r="N75" s="21">
        <v>1</v>
      </c>
      <c r="O75" s="61" t="s">
        <v>545</v>
      </c>
      <c r="P75" s="82">
        <f aca="true" t="shared" si="3" ref="P75:P95">+N75/J75</f>
        <v>1</v>
      </c>
      <c r="Q75" s="13" t="s">
        <v>153</v>
      </c>
      <c r="R75" s="51"/>
      <c r="S75" s="51"/>
      <c r="T75" s="51"/>
      <c r="U75" s="51"/>
      <c r="V75" s="51"/>
    </row>
    <row r="76" spans="1:22" s="60" customFormat="1" ht="168">
      <c r="A76" s="91">
        <v>66</v>
      </c>
      <c r="B76" s="81" t="s">
        <v>428</v>
      </c>
      <c r="C76" s="14" t="s">
        <v>25</v>
      </c>
      <c r="D76" s="8" t="s">
        <v>28</v>
      </c>
      <c r="E76" s="9" t="s">
        <v>36</v>
      </c>
      <c r="F76" s="4" t="s">
        <v>37</v>
      </c>
      <c r="G76" s="4" t="s">
        <v>38</v>
      </c>
      <c r="H76" s="3" t="s">
        <v>416</v>
      </c>
      <c r="I76" s="14" t="s">
        <v>417</v>
      </c>
      <c r="J76" s="5">
        <v>3</v>
      </c>
      <c r="K76" s="6">
        <v>43847</v>
      </c>
      <c r="L76" s="7">
        <v>44012</v>
      </c>
      <c r="M76" s="12">
        <f t="shared" si="2"/>
        <v>24</v>
      </c>
      <c r="N76" s="20">
        <v>3</v>
      </c>
      <c r="O76" s="65" t="s">
        <v>530</v>
      </c>
      <c r="P76" s="82">
        <f t="shared" si="3"/>
        <v>1</v>
      </c>
      <c r="Q76" s="83" t="s">
        <v>157</v>
      </c>
      <c r="R76" s="51"/>
      <c r="S76" s="51"/>
      <c r="T76" s="51"/>
      <c r="U76" s="51"/>
      <c r="V76" s="51"/>
    </row>
    <row r="77" spans="1:22" s="60" customFormat="1" ht="168">
      <c r="A77" s="91">
        <v>67</v>
      </c>
      <c r="B77" s="81" t="s">
        <v>429</v>
      </c>
      <c r="C77" s="14" t="s">
        <v>25</v>
      </c>
      <c r="D77" s="8" t="s">
        <v>28</v>
      </c>
      <c r="E77" s="9" t="s">
        <v>36</v>
      </c>
      <c r="F77" s="4" t="s">
        <v>37</v>
      </c>
      <c r="G77" s="4" t="s">
        <v>38</v>
      </c>
      <c r="H77" s="3" t="s">
        <v>418</v>
      </c>
      <c r="I77" s="14" t="s">
        <v>447</v>
      </c>
      <c r="J77" s="5">
        <v>3</v>
      </c>
      <c r="K77" s="6">
        <v>43847</v>
      </c>
      <c r="L77" s="7">
        <v>44165</v>
      </c>
      <c r="M77" s="12">
        <f t="shared" si="2"/>
        <v>45</v>
      </c>
      <c r="N77" s="20">
        <v>0</v>
      </c>
      <c r="O77" s="65" t="s">
        <v>553</v>
      </c>
      <c r="P77" s="82">
        <f t="shared" si="3"/>
        <v>0</v>
      </c>
      <c r="Q77" s="83" t="s">
        <v>157</v>
      </c>
      <c r="R77" s="51"/>
      <c r="S77" s="51"/>
      <c r="T77" s="51"/>
      <c r="U77" s="51"/>
      <c r="V77" s="51"/>
    </row>
    <row r="78" spans="1:22" s="60" customFormat="1" ht="180">
      <c r="A78" s="91">
        <v>68</v>
      </c>
      <c r="B78" s="81" t="s">
        <v>430</v>
      </c>
      <c r="C78" s="14" t="s">
        <v>25</v>
      </c>
      <c r="D78" s="8" t="s">
        <v>420</v>
      </c>
      <c r="E78" s="9" t="s">
        <v>421</v>
      </c>
      <c r="F78" s="4" t="s">
        <v>422</v>
      </c>
      <c r="G78" s="9" t="s">
        <v>448</v>
      </c>
      <c r="H78" s="3" t="s">
        <v>449</v>
      </c>
      <c r="I78" s="14" t="s">
        <v>450</v>
      </c>
      <c r="J78" s="5">
        <v>1</v>
      </c>
      <c r="K78" s="6">
        <v>43230</v>
      </c>
      <c r="L78" s="7">
        <v>43982</v>
      </c>
      <c r="M78" s="12">
        <f t="shared" si="2"/>
        <v>107</v>
      </c>
      <c r="N78" s="5">
        <v>1</v>
      </c>
      <c r="O78" s="65" t="s">
        <v>546</v>
      </c>
      <c r="P78" s="82">
        <f t="shared" si="3"/>
        <v>1</v>
      </c>
      <c r="Q78" s="83" t="s">
        <v>426</v>
      </c>
      <c r="R78" s="51"/>
      <c r="S78" s="51"/>
      <c r="T78" s="51"/>
      <c r="U78" s="51"/>
      <c r="V78" s="51"/>
    </row>
    <row r="79" spans="1:22" s="60" customFormat="1" ht="180">
      <c r="A79" s="91">
        <v>69</v>
      </c>
      <c r="B79" s="81" t="s">
        <v>431</v>
      </c>
      <c r="C79" s="14" t="s">
        <v>25</v>
      </c>
      <c r="D79" s="8" t="s">
        <v>420</v>
      </c>
      <c r="E79" s="9" t="s">
        <v>421</v>
      </c>
      <c r="F79" s="4" t="s">
        <v>422</v>
      </c>
      <c r="G79" s="4" t="s">
        <v>451</v>
      </c>
      <c r="H79" s="4" t="s">
        <v>451</v>
      </c>
      <c r="I79" s="14" t="s">
        <v>452</v>
      </c>
      <c r="J79" s="5">
        <v>1</v>
      </c>
      <c r="K79" s="6">
        <v>43230</v>
      </c>
      <c r="L79" s="7">
        <v>44073</v>
      </c>
      <c r="M79" s="12">
        <f t="shared" si="2"/>
        <v>120</v>
      </c>
      <c r="N79" s="5">
        <v>0</v>
      </c>
      <c r="O79" s="65" t="s">
        <v>547</v>
      </c>
      <c r="P79" s="82">
        <f t="shared" si="3"/>
        <v>0</v>
      </c>
      <c r="Q79" s="83" t="s">
        <v>426</v>
      </c>
      <c r="R79" s="51"/>
      <c r="S79" s="51"/>
      <c r="T79" s="51"/>
      <c r="U79" s="51"/>
      <c r="V79" s="51"/>
    </row>
    <row r="80" spans="1:22" s="60" customFormat="1" ht="180">
      <c r="A80" s="91">
        <v>70</v>
      </c>
      <c r="B80" s="81" t="s">
        <v>432</v>
      </c>
      <c r="C80" s="14" t="s">
        <v>25</v>
      </c>
      <c r="D80" s="8" t="s">
        <v>420</v>
      </c>
      <c r="E80" s="9" t="s">
        <v>421</v>
      </c>
      <c r="F80" s="4" t="s">
        <v>422</v>
      </c>
      <c r="G80" s="4" t="s">
        <v>453</v>
      </c>
      <c r="H80" s="3" t="s">
        <v>454</v>
      </c>
      <c r="I80" s="14" t="s">
        <v>455</v>
      </c>
      <c r="J80" s="5">
        <v>1</v>
      </c>
      <c r="K80" s="6">
        <v>43230</v>
      </c>
      <c r="L80" s="7">
        <v>44104</v>
      </c>
      <c r="M80" s="12">
        <f t="shared" si="2"/>
        <v>125</v>
      </c>
      <c r="N80" s="5">
        <v>0</v>
      </c>
      <c r="O80" s="65" t="s">
        <v>531</v>
      </c>
      <c r="P80" s="82">
        <f t="shared" si="3"/>
        <v>0</v>
      </c>
      <c r="Q80" s="83" t="s">
        <v>426</v>
      </c>
      <c r="R80" s="51"/>
      <c r="S80" s="51"/>
      <c r="T80" s="51"/>
      <c r="U80" s="51"/>
      <c r="V80" s="51"/>
    </row>
    <row r="81" spans="1:22" s="63" customFormat="1" ht="204">
      <c r="A81" s="91">
        <v>71</v>
      </c>
      <c r="B81" s="81" t="s">
        <v>433</v>
      </c>
      <c r="C81" s="14" t="s">
        <v>25</v>
      </c>
      <c r="D81" s="8" t="s">
        <v>423</v>
      </c>
      <c r="E81" s="9" t="s">
        <v>424</v>
      </c>
      <c r="F81" s="4" t="s">
        <v>425</v>
      </c>
      <c r="G81" s="4" t="s">
        <v>457</v>
      </c>
      <c r="H81" s="3" t="s">
        <v>458</v>
      </c>
      <c r="I81" s="14" t="s">
        <v>459</v>
      </c>
      <c r="J81" s="5">
        <v>3</v>
      </c>
      <c r="K81" s="6">
        <v>42979</v>
      </c>
      <c r="L81" s="7">
        <v>44012</v>
      </c>
      <c r="M81" s="12">
        <f>ROUND((+L81-K81)/7,0)</f>
        <v>148</v>
      </c>
      <c r="N81" s="5">
        <v>3</v>
      </c>
      <c r="O81" s="65" t="s">
        <v>532</v>
      </c>
      <c r="P81" s="82">
        <f t="shared" si="3"/>
        <v>1</v>
      </c>
      <c r="Q81" s="83" t="s">
        <v>427</v>
      </c>
      <c r="R81" s="51"/>
      <c r="S81" s="51"/>
      <c r="T81" s="51"/>
      <c r="U81" s="51"/>
      <c r="V81" s="51"/>
    </row>
    <row r="82" spans="1:22" s="60" customFormat="1" ht="204">
      <c r="A82" s="91">
        <v>72</v>
      </c>
      <c r="B82" s="81" t="s">
        <v>434</v>
      </c>
      <c r="C82" s="14" t="s">
        <v>25</v>
      </c>
      <c r="D82" s="8" t="s">
        <v>423</v>
      </c>
      <c r="E82" s="9" t="s">
        <v>424</v>
      </c>
      <c r="F82" s="4" t="s">
        <v>425</v>
      </c>
      <c r="G82" s="4" t="s">
        <v>457</v>
      </c>
      <c r="H82" s="3" t="s">
        <v>460</v>
      </c>
      <c r="I82" s="14" t="s">
        <v>461</v>
      </c>
      <c r="J82" s="5">
        <v>1</v>
      </c>
      <c r="K82" s="6">
        <v>42979</v>
      </c>
      <c r="L82" s="7">
        <v>44027</v>
      </c>
      <c r="M82" s="12">
        <f t="shared" si="2"/>
        <v>150</v>
      </c>
      <c r="N82" s="5">
        <v>1</v>
      </c>
      <c r="O82" s="65" t="s">
        <v>548</v>
      </c>
      <c r="P82" s="82">
        <f t="shared" si="3"/>
        <v>1</v>
      </c>
      <c r="Q82" s="83" t="s">
        <v>427</v>
      </c>
      <c r="R82" s="51"/>
      <c r="S82" s="51"/>
      <c r="T82" s="51"/>
      <c r="U82" s="51"/>
      <c r="V82" s="51"/>
    </row>
    <row r="83" spans="1:22" s="60" customFormat="1" ht="204">
      <c r="A83" s="91">
        <v>73</v>
      </c>
      <c r="B83" s="81" t="s">
        <v>435</v>
      </c>
      <c r="C83" s="14" t="s">
        <v>25</v>
      </c>
      <c r="D83" s="8" t="s">
        <v>423</v>
      </c>
      <c r="E83" s="9" t="s">
        <v>424</v>
      </c>
      <c r="F83" s="4" t="s">
        <v>425</v>
      </c>
      <c r="G83" s="4" t="s">
        <v>462</v>
      </c>
      <c r="H83" s="3" t="s">
        <v>463</v>
      </c>
      <c r="I83" s="14" t="s">
        <v>464</v>
      </c>
      <c r="J83" s="5">
        <v>1</v>
      </c>
      <c r="K83" s="6">
        <v>42979</v>
      </c>
      <c r="L83" s="7">
        <v>44012</v>
      </c>
      <c r="M83" s="12">
        <f t="shared" si="2"/>
        <v>148</v>
      </c>
      <c r="N83" s="67">
        <v>1</v>
      </c>
      <c r="O83" s="65" t="s">
        <v>549</v>
      </c>
      <c r="P83" s="82">
        <f t="shared" si="3"/>
        <v>1</v>
      </c>
      <c r="Q83" s="83" t="s">
        <v>427</v>
      </c>
      <c r="R83" s="76"/>
      <c r="S83" s="51"/>
      <c r="T83" s="51"/>
      <c r="U83" s="51"/>
      <c r="V83" s="51"/>
    </row>
    <row r="84" spans="1:22" ht="168">
      <c r="A84" s="91">
        <v>74</v>
      </c>
      <c r="B84" s="81" t="s">
        <v>436</v>
      </c>
      <c r="C84" s="14" t="s">
        <v>25</v>
      </c>
      <c r="D84" s="69" t="s">
        <v>466</v>
      </c>
      <c r="E84" s="14" t="s">
        <v>467</v>
      </c>
      <c r="F84" s="14" t="s">
        <v>501</v>
      </c>
      <c r="G84" s="70" t="s">
        <v>468</v>
      </c>
      <c r="H84" s="70" t="s">
        <v>469</v>
      </c>
      <c r="I84" s="70" t="s">
        <v>470</v>
      </c>
      <c r="J84" s="71">
        <v>1</v>
      </c>
      <c r="K84" s="72">
        <v>43831</v>
      </c>
      <c r="L84" s="72">
        <v>43921</v>
      </c>
      <c r="M84" s="73">
        <f>+ROUND((L84-K84)/7,0)</f>
        <v>13</v>
      </c>
      <c r="N84" s="5">
        <v>1</v>
      </c>
      <c r="O84" s="75" t="s">
        <v>537</v>
      </c>
      <c r="P84" s="82">
        <f t="shared" si="3"/>
        <v>1</v>
      </c>
      <c r="Q84" s="14" t="s">
        <v>471</v>
      </c>
      <c r="R84" s="51"/>
      <c r="S84" s="51"/>
      <c r="T84" s="51"/>
      <c r="U84" s="51"/>
      <c r="V84" s="51"/>
    </row>
    <row r="85" spans="1:22" ht="168">
      <c r="A85" s="91">
        <v>75</v>
      </c>
      <c r="B85" s="81" t="s">
        <v>490</v>
      </c>
      <c r="C85" s="14" t="s">
        <v>25</v>
      </c>
      <c r="D85" s="69" t="s">
        <v>466</v>
      </c>
      <c r="E85" s="14" t="s">
        <v>472</v>
      </c>
      <c r="F85" s="14" t="s">
        <v>501</v>
      </c>
      <c r="G85" s="14" t="s">
        <v>473</v>
      </c>
      <c r="H85" s="14" t="s">
        <v>474</v>
      </c>
      <c r="I85" s="14" t="s">
        <v>26</v>
      </c>
      <c r="J85" s="73">
        <v>1</v>
      </c>
      <c r="K85" s="74">
        <v>43831</v>
      </c>
      <c r="L85" s="74">
        <v>43861</v>
      </c>
      <c r="M85" s="73">
        <f aca="true" t="shared" si="4" ref="M85:M95">+ROUND((L85-K85)/7,0)</f>
        <v>4</v>
      </c>
      <c r="N85" s="5">
        <v>1</v>
      </c>
      <c r="O85" s="75" t="s">
        <v>507</v>
      </c>
      <c r="P85" s="82">
        <f t="shared" si="3"/>
        <v>1</v>
      </c>
      <c r="Q85" s="14" t="s">
        <v>475</v>
      </c>
      <c r="R85" s="51"/>
      <c r="S85" s="51"/>
      <c r="T85" s="51"/>
      <c r="U85" s="51"/>
      <c r="V85" s="51"/>
    </row>
    <row r="86" spans="1:22" ht="168">
      <c r="A86" s="91">
        <v>76</v>
      </c>
      <c r="B86" s="81" t="s">
        <v>491</v>
      </c>
      <c r="C86" s="14" t="s">
        <v>25</v>
      </c>
      <c r="D86" s="69" t="s">
        <v>466</v>
      </c>
      <c r="E86" s="14" t="s">
        <v>476</v>
      </c>
      <c r="F86" s="14" t="s">
        <v>501</v>
      </c>
      <c r="G86" s="14" t="s">
        <v>473</v>
      </c>
      <c r="H86" s="14" t="s">
        <v>477</v>
      </c>
      <c r="I86" s="14" t="s">
        <v>478</v>
      </c>
      <c r="J86" s="73">
        <v>1</v>
      </c>
      <c r="K86" s="74">
        <v>43831</v>
      </c>
      <c r="L86" s="74">
        <v>44196</v>
      </c>
      <c r="M86" s="73">
        <f t="shared" si="4"/>
        <v>52</v>
      </c>
      <c r="N86" s="5">
        <v>0</v>
      </c>
      <c r="O86" s="75" t="s">
        <v>533</v>
      </c>
      <c r="P86" s="82">
        <f t="shared" si="3"/>
        <v>0</v>
      </c>
      <c r="Q86" s="14" t="s">
        <v>475</v>
      </c>
      <c r="R86" s="51"/>
      <c r="S86" s="51"/>
      <c r="T86" s="51"/>
      <c r="U86" s="51"/>
      <c r="V86" s="51"/>
    </row>
    <row r="87" spans="1:22" ht="132">
      <c r="A87" s="91">
        <v>77</v>
      </c>
      <c r="B87" s="81" t="s">
        <v>492</v>
      </c>
      <c r="C87" s="14" t="s">
        <v>25</v>
      </c>
      <c r="D87" s="69" t="s">
        <v>479</v>
      </c>
      <c r="E87" s="13" t="s">
        <v>480</v>
      </c>
      <c r="F87" s="14" t="s">
        <v>502</v>
      </c>
      <c r="G87" s="14" t="s">
        <v>481</v>
      </c>
      <c r="H87" s="14" t="s">
        <v>474</v>
      </c>
      <c r="I87" s="14" t="s">
        <v>26</v>
      </c>
      <c r="J87" s="73">
        <v>1</v>
      </c>
      <c r="K87" s="74">
        <v>43831</v>
      </c>
      <c r="L87" s="74">
        <v>43861</v>
      </c>
      <c r="M87" s="73">
        <f t="shared" si="4"/>
        <v>4</v>
      </c>
      <c r="N87" s="5">
        <v>1</v>
      </c>
      <c r="O87" s="75" t="s">
        <v>508</v>
      </c>
      <c r="P87" s="82">
        <f t="shared" si="3"/>
        <v>1</v>
      </c>
      <c r="Q87" s="14" t="s">
        <v>475</v>
      </c>
      <c r="R87" s="51"/>
      <c r="S87" s="51"/>
      <c r="T87" s="51"/>
      <c r="U87" s="51"/>
      <c r="V87" s="51"/>
    </row>
    <row r="88" spans="1:22" ht="132">
      <c r="A88" s="91">
        <v>78</v>
      </c>
      <c r="B88" s="81" t="s">
        <v>493</v>
      </c>
      <c r="C88" s="14" t="s">
        <v>25</v>
      </c>
      <c r="D88" s="69" t="s">
        <v>479</v>
      </c>
      <c r="E88" s="13" t="s">
        <v>480</v>
      </c>
      <c r="F88" s="14" t="s">
        <v>502</v>
      </c>
      <c r="G88" s="14" t="s">
        <v>481</v>
      </c>
      <c r="H88" s="14" t="s">
        <v>477</v>
      </c>
      <c r="I88" s="14" t="s">
        <v>478</v>
      </c>
      <c r="J88" s="73">
        <v>1</v>
      </c>
      <c r="K88" s="74">
        <v>43831</v>
      </c>
      <c r="L88" s="74">
        <v>44196</v>
      </c>
      <c r="M88" s="73">
        <f t="shared" si="4"/>
        <v>52</v>
      </c>
      <c r="N88" s="5">
        <v>0</v>
      </c>
      <c r="O88" s="75" t="s">
        <v>534</v>
      </c>
      <c r="P88" s="82">
        <f t="shared" si="3"/>
        <v>0</v>
      </c>
      <c r="Q88" s="14" t="s">
        <v>475</v>
      </c>
      <c r="R88" s="51"/>
      <c r="S88" s="51"/>
      <c r="T88" s="51"/>
      <c r="U88" s="51"/>
      <c r="V88" s="51"/>
    </row>
    <row r="89" spans="1:22" ht="168">
      <c r="A89" s="91">
        <v>79</v>
      </c>
      <c r="B89" s="81" t="s">
        <v>494</v>
      </c>
      <c r="C89" s="14" t="s">
        <v>25</v>
      </c>
      <c r="D89" s="69" t="s">
        <v>482</v>
      </c>
      <c r="E89" s="13" t="s">
        <v>483</v>
      </c>
      <c r="F89" s="13" t="s">
        <v>503</v>
      </c>
      <c r="G89" s="14" t="s">
        <v>481</v>
      </c>
      <c r="H89" s="14" t="s">
        <v>484</v>
      </c>
      <c r="I89" s="14" t="s">
        <v>26</v>
      </c>
      <c r="J89" s="73">
        <v>1</v>
      </c>
      <c r="K89" s="74">
        <v>43831</v>
      </c>
      <c r="L89" s="74">
        <v>43861</v>
      </c>
      <c r="M89" s="73">
        <f t="shared" si="4"/>
        <v>4</v>
      </c>
      <c r="N89" s="5">
        <v>1</v>
      </c>
      <c r="O89" s="75" t="s">
        <v>509</v>
      </c>
      <c r="P89" s="82">
        <f t="shared" si="3"/>
        <v>1</v>
      </c>
      <c r="Q89" s="14" t="s">
        <v>475</v>
      </c>
      <c r="R89" s="51"/>
      <c r="S89" s="51"/>
      <c r="T89" s="51"/>
      <c r="U89" s="51"/>
      <c r="V89" s="51"/>
    </row>
    <row r="90" spans="1:22" ht="168">
      <c r="A90" s="91">
        <v>80</v>
      </c>
      <c r="B90" s="81" t="s">
        <v>495</v>
      </c>
      <c r="C90" s="14" t="s">
        <v>25</v>
      </c>
      <c r="D90" s="69" t="s">
        <v>520</v>
      </c>
      <c r="E90" s="13" t="s">
        <v>483</v>
      </c>
      <c r="F90" s="13" t="s">
        <v>503</v>
      </c>
      <c r="G90" s="14" t="s">
        <v>481</v>
      </c>
      <c r="H90" s="14" t="s">
        <v>511</v>
      </c>
      <c r="I90" s="14" t="s">
        <v>478</v>
      </c>
      <c r="J90" s="73">
        <v>1</v>
      </c>
      <c r="K90" s="74">
        <v>43831</v>
      </c>
      <c r="L90" s="74">
        <v>44196</v>
      </c>
      <c r="M90" s="73">
        <f t="shared" si="4"/>
        <v>52</v>
      </c>
      <c r="N90" s="5">
        <v>0</v>
      </c>
      <c r="O90" s="75" t="s">
        <v>535</v>
      </c>
      <c r="P90" s="82">
        <f t="shared" si="3"/>
        <v>0</v>
      </c>
      <c r="Q90" s="14" t="s">
        <v>475</v>
      </c>
      <c r="R90" s="51"/>
      <c r="S90" s="51"/>
      <c r="T90" s="51"/>
      <c r="U90" s="51"/>
      <c r="V90" s="51"/>
    </row>
    <row r="91" spans="1:22" ht="144">
      <c r="A91" s="91">
        <v>81</v>
      </c>
      <c r="B91" s="81" t="s">
        <v>496</v>
      </c>
      <c r="C91" s="14" t="s">
        <v>25</v>
      </c>
      <c r="D91" s="69" t="s">
        <v>485</v>
      </c>
      <c r="E91" s="13" t="s">
        <v>486</v>
      </c>
      <c r="F91" s="13" t="s">
        <v>487</v>
      </c>
      <c r="G91" s="14" t="s">
        <v>481</v>
      </c>
      <c r="H91" s="14" t="s">
        <v>484</v>
      </c>
      <c r="I91" s="14" t="s">
        <v>26</v>
      </c>
      <c r="J91" s="73">
        <v>1</v>
      </c>
      <c r="K91" s="74">
        <v>43831</v>
      </c>
      <c r="L91" s="74">
        <v>43861</v>
      </c>
      <c r="M91" s="73">
        <f t="shared" si="4"/>
        <v>4</v>
      </c>
      <c r="N91" s="5">
        <v>1</v>
      </c>
      <c r="O91" s="75" t="s">
        <v>510</v>
      </c>
      <c r="P91" s="82">
        <f t="shared" si="3"/>
        <v>1</v>
      </c>
      <c r="Q91" s="14" t="s">
        <v>475</v>
      </c>
      <c r="R91" s="51"/>
      <c r="S91" s="51"/>
      <c r="T91" s="51"/>
      <c r="U91" s="51"/>
      <c r="V91" s="51"/>
    </row>
    <row r="92" spans="1:22" ht="144">
      <c r="A92" s="91">
        <v>82</v>
      </c>
      <c r="B92" s="81" t="s">
        <v>497</v>
      </c>
      <c r="C92" s="14" t="s">
        <v>25</v>
      </c>
      <c r="D92" s="69" t="s">
        <v>485</v>
      </c>
      <c r="E92" s="13" t="s">
        <v>486</v>
      </c>
      <c r="F92" s="13" t="s">
        <v>487</v>
      </c>
      <c r="G92" s="14" t="s">
        <v>481</v>
      </c>
      <c r="H92" s="14" t="s">
        <v>511</v>
      </c>
      <c r="I92" s="14" t="s">
        <v>478</v>
      </c>
      <c r="J92" s="73">
        <v>1</v>
      </c>
      <c r="K92" s="74">
        <v>43831</v>
      </c>
      <c r="L92" s="74">
        <v>44196</v>
      </c>
      <c r="M92" s="73">
        <f t="shared" si="4"/>
        <v>52</v>
      </c>
      <c r="N92" s="5">
        <v>0</v>
      </c>
      <c r="O92" s="75" t="s">
        <v>536</v>
      </c>
      <c r="P92" s="82">
        <f t="shared" si="3"/>
        <v>0</v>
      </c>
      <c r="Q92" s="14" t="s">
        <v>475</v>
      </c>
      <c r="R92" s="51"/>
      <c r="S92" s="51"/>
      <c r="T92" s="51"/>
      <c r="U92" s="51"/>
      <c r="V92" s="51"/>
    </row>
    <row r="93" spans="1:22" ht="156">
      <c r="A93" s="91">
        <v>83</v>
      </c>
      <c r="B93" s="81" t="s">
        <v>498</v>
      </c>
      <c r="C93" s="14" t="s">
        <v>25</v>
      </c>
      <c r="D93" s="69" t="s">
        <v>488</v>
      </c>
      <c r="E93" s="13" t="s">
        <v>489</v>
      </c>
      <c r="F93" s="13" t="s">
        <v>504</v>
      </c>
      <c r="G93" s="70" t="s">
        <v>468</v>
      </c>
      <c r="H93" s="70" t="s">
        <v>469</v>
      </c>
      <c r="I93" s="70" t="s">
        <v>470</v>
      </c>
      <c r="J93" s="73">
        <v>1</v>
      </c>
      <c r="K93" s="74">
        <v>43831</v>
      </c>
      <c r="L93" s="72">
        <v>43921</v>
      </c>
      <c r="M93" s="73">
        <f t="shared" si="4"/>
        <v>13</v>
      </c>
      <c r="N93" s="5">
        <v>1</v>
      </c>
      <c r="O93" s="75" t="s">
        <v>537</v>
      </c>
      <c r="P93" s="82">
        <f t="shared" si="3"/>
        <v>1</v>
      </c>
      <c r="Q93" s="14" t="s">
        <v>471</v>
      </c>
      <c r="R93" s="51"/>
      <c r="S93" s="51"/>
      <c r="T93" s="51"/>
      <c r="U93" s="51"/>
      <c r="V93" s="51"/>
    </row>
    <row r="94" spans="1:22" ht="156">
      <c r="A94" s="91">
        <v>84</v>
      </c>
      <c r="B94" s="81" t="s">
        <v>499</v>
      </c>
      <c r="C94" s="14" t="s">
        <v>25</v>
      </c>
      <c r="D94" s="69" t="s">
        <v>488</v>
      </c>
      <c r="E94" s="13" t="s">
        <v>489</v>
      </c>
      <c r="F94" s="13" t="s">
        <v>504</v>
      </c>
      <c r="G94" s="14" t="s">
        <v>505</v>
      </c>
      <c r="H94" s="14" t="s">
        <v>484</v>
      </c>
      <c r="I94" s="14" t="s">
        <v>26</v>
      </c>
      <c r="J94" s="73">
        <v>1</v>
      </c>
      <c r="K94" s="74">
        <v>43831</v>
      </c>
      <c r="L94" s="74">
        <v>43861</v>
      </c>
      <c r="M94" s="73">
        <f t="shared" si="4"/>
        <v>4</v>
      </c>
      <c r="N94" s="5">
        <v>1</v>
      </c>
      <c r="O94" s="75" t="s">
        <v>507</v>
      </c>
      <c r="P94" s="82">
        <f t="shared" si="3"/>
        <v>1</v>
      </c>
      <c r="Q94" s="14" t="s">
        <v>475</v>
      </c>
      <c r="R94" s="51"/>
      <c r="S94" s="51"/>
      <c r="T94" s="51"/>
      <c r="U94" s="51"/>
      <c r="V94" s="51"/>
    </row>
    <row r="95" spans="1:22" ht="156">
      <c r="A95" s="91">
        <v>85</v>
      </c>
      <c r="B95" s="81" t="s">
        <v>500</v>
      </c>
      <c r="C95" s="14" t="s">
        <v>25</v>
      </c>
      <c r="D95" s="69" t="s">
        <v>488</v>
      </c>
      <c r="E95" s="13" t="s">
        <v>489</v>
      </c>
      <c r="F95" s="13" t="s">
        <v>504</v>
      </c>
      <c r="G95" s="14" t="s">
        <v>505</v>
      </c>
      <c r="H95" s="14" t="s">
        <v>511</v>
      </c>
      <c r="I95" s="14" t="s">
        <v>478</v>
      </c>
      <c r="J95" s="73">
        <v>1</v>
      </c>
      <c r="K95" s="74">
        <v>43831</v>
      </c>
      <c r="L95" s="74">
        <v>44196</v>
      </c>
      <c r="M95" s="73">
        <f t="shared" si="4"/>
        <v>52</v>
      </c>
      <c r="N95" s="5">
        <v>0</v>
      </c>
      <c r="O95" s="75" t="s">
        <v>538</v>
      </c>
      <c r="P95" s="82">
        <f t="shared" si="3"/>
        <v>0</v>
      </c>
      <c r="Q95" s="14" t="s">
        <v>475</v>
      </c>
      <c r="R95" s="51"/>
      <c r="S95" s="51"/>
      <c r="T95" s="51"/>
      <c r="U95" s="51"/>
      <c r="V95" s="51"/>
    </row>
    <row r="96" spans="2:22" ht="15">
      <c r="B96" s="51"/>
      <c r="R96" s="51"/>
      <c r="S96" s="51"/>
      <c r="T96" s="51"/>
      <c r="U96" s="51"/>
      <c r="V96" s="51"/>
    </row>
    <row r="97" spans="2:22" ht="15">
      <c r="B97" s="51"/>
      <c r="R97" s="51"/>
      <c r="S97" s="51"/>
      <c r="T97" s="51"/>
      <c r="U97" s="51"/>
      <c r="V97" s="51"/>
    </row>
    <row r="98" spans="2:22" ht="15">
      <c r="B98" s="51"/>
      <c r="R98" s="51"/>
      <c r="S98" s="51"/>
      <c r="T98" s="51"/>
      <c r="U98" s="51"/>
      <c r="V98" s="51"/>
    </row>
    <row r="99" spans="2:22" ht="15">
      <c r="B99" s="51"/>
      <c r="R99" s="51"/>
      <c r="S99" s="51"/>
      <c r="T99" s="51"/>
      <c r="U99" s="51"/>
      <c r="V99" s="51"/>
    </row>
    <row r="100" spans="2:22" ht="15">
      <c r="B100" s="51"/>
      <c r="R100" s="51"/>
      <c r="S100" s="51"/>
      <c r="T100" s="51"/>
      <c r="U100" s="51"/>
      <c r="V100" s="51"/>
    </row>
    <row r="101" spans="2:22" ht="15">
      <c r="B101" s="51"/>
      <c r="R101" s="51"/>
      <c r="S101" s="51"/>
      <c r="T101" s="51"/>
      <c r="U101" s="51"/>
      <c r="V101" s="51"/>
    </row>
    <row r="102" spans="2:22" ht="15">
      <c r="B102" s="51"/>
      <c r="R102" s="51"/>
      <c r="S102" s="51"/>
      <c r="T102" s="51"/>
      <c r="U102" s="51"/>
      <c r="V102" s="51"/>
    </row>
    <row r="103" spans="2:22" ht="15">
      <c r="B103" s="51"/>
      <c r="R103" s="51"/>
      <c r="S103" s="51"/>
      <c r="T103" s="51"/>
      <c r="U103" s="51"/>
      <c r="V103" s="51"/>
    </row>
    <row r="104" spans="2:22" ht="15">
      <c r="B104" s="51"/>
      <c r="R104" s="51"/>
      <c r="S104" s="51"/>
      <c r="T104" s="51"/>
      <c r="U104" s="51"/>
      <c r="V104" s="51"/>
    </row>
    <row r="105" spans="2:22" ht="15">
      <c r="B105" s="51"/>
      <c r="R105" s="51"/>
      <c r="S105" s="51"/>
      <c r="T105" s="51"/>
      <c r="U105" s="51"/>
      <c r="V105" s="51"/>
    </row>
    <row r="106" spans="2:22" ht="15">
      <c r="B106" s="51"/>
      <c r="R106" s="51"/>
      <c r="S106" s="51"/>
      <c r="T106" s="51"/>
      <c r="U106" s="51"/>
      <c r="V106" s="51"/>
    </row>
    <row r="107" spans="2:22" ht="15">
      <c r="B107" s="51"/>
      <c r="R107" s="51"/>
      <c r="S107" s="51"/>
      <c r="T107" s="51"/>
      <c r="U107" s="51"/>
      <c r="V107" s="51"/>
    </row>
    <row r="108" spans="2:22" ht="15">
      <c r="B108" s="51"/>
      <c r="R108" s="51"/>
      <c r="S108" s="51"/>
      <c r="T108" s="51"/>
      <c r="U108" s="51"/>
      <c r="V108" s="51"/>
    </row>
    <row r="109" spans="2:22" ht="15">
      <c r="B109" s="51"/>
      <c r="R109" s="51"/>
      <c r="S109" s="51"/>
      <c r="T109" s="51"/>
      <c r="U109" s="51"/>
      <c r="V109" s="51"/>
    </row>
    <row r="110" spans="2:22" ht="15">
      <c r="B110" s="51"/>
      <c r="R110" s="51"/>
      <c r="S110" s="51"/>
      <c r="T110" s="51"/>
      <c r="U110" s="51"/>
      <c r="V110" s="51"/>
    </row>
    <row r="111" spans="2:22" ht="15">
      <c r="B111" s="51"/>
      <c r="R111" s="51"/>
      <c r="S111" s="51"/>
      <c r="T111" s="51"/>
      <c r="U111" s="51"/>
      <c r="V111" s="51"/>
    </row>
    <row r="112" spans="2:22" ht="15">
      <c r="B112" s="51"/>
      <c r="R112" s="51"/>
      <c r="S112" s="51"/>
      <c r="T112" s="51"/>
      <c r="U112" s="51"/>
      <c r="V112" s="51"/>
    </row>
    <row r="113" spans="18:22" ht="15">
      <c r="R113" s="51"/>
      <c r="S113" s="51"/>
      <c r="T113" s="51"/>
      <c r="U113" s="51"/>
      <c r="V113" s="51"/>
    </row>
    <row r="114" spans="18:22" ht="15">
      <c r="R114" s="51"/>
      <c r="S114" s="51"/>
      <c r="T114" s="51"/>
      <c r="U114" s="51"/>
      <c r="V114" s="51"/>
    </row>
    <row r="115" spans="18:22" ht="15">
      <c r="R115" s="51"/>
      <c r="S115" s="51"/>
      <c r="T115" s="51"/>
      <c r="U115" s="51"/>
      <c r="V115" s="51"/>
    </row>
    <row r="116" spans="18:22" ht="15">
      <c r="R116" s="51"/>
      <c r="S116" s="51"/>
      <c r="T116" s="51"/>
      <c r="U116" s="51"/>
      <c r="V116" s="51"/>
    </row>
    <row r="117" spans="18:22" ht="15">
      <c r="R117" s="51"/>
      <c r="S117" s="51"/>
      <c r="T117" s="51"/>
      <c r="U117" s="51"/>
      <c r="V117" s="51"/>
    </row>
    <row r="118" spans="18:22" ht="15">
      <c r="R118" s="51"/>
      <c r="S118" s="51"/>
      <c r="T118" s="51"/>
      <c r="U118" s="51"/>
      <c r="V118" s="51"/>
    </row>
    <row r="119" spans="18:22" ht="15">
      <c r="R119" s="51"/>
      <c r="S119" s="51"/>
      <c r="T119" s="51"/>
      <c r="U119" s="51"/>
      <c r="V119" s="51"/>
    </row>
    <row r="120" spans="18:22" ht="15">
      <c r="R120" s="51"/>
      <c r="S120" s="51"/>
      <c r="T120" s="51"/>
      <c r="U120" s="51"/>
      <c r="V120" s="51"/>
    </row>
    <row r="121" spans="18:22" ht="15">
      <c r="R121" s="51"/>
      <c r="S121" s="51"/>
      <c r="T121" s="51"/>
      <c r="U121" s="51"/>
      <c r="V121" s="51"/>
    </row>
    <row r="122" spans="18:22" ht="15">
      <c r="R122" s="51"/>
      <c r="S122" s="51"/>
      <c r="T122" s="51"/>
      <c r="U122" s="51"/>
      <c r="V122" s="51"/>
    </row>
    <row r="123" spans="18:22" ht="15">
      <c r="R123" s="51"/>
      <c r="S123" s="51"/>
      <c r="T123" s="51"/>
      <c r="U123" s="51"/>
      <c r="V123" s="51"/>
    </row>
    <row r="124" spans="18:22" ht="15">
      <c r="R124" s="51"/>
      <c r="S124" s="51"/>
      <c r="T124" s="51"/>
      <c r="U124" s="51"/>
      <c r="V124" s="51"/>
    </row>
    <row r="125" spans="18:22" ht="15">
      <c r="R125" s="51"/>
      <c r="S125" s="51"/>
      <c r="T125" s="51"/>
      <c r="U125" s="51"/>
      <c r="V125" s="51"/>
    </row>
  </sheetData>
  <sheetProtection/>
  <autoFilter ref="A10:Q97"/>
  <mergeCells count="1">
    <mergeCell ref="B8:O8"/>
  </mergeCells>
  <dataValidations count="17">
    <dataValidation type="textLength" allowBlank="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22:H22">
      <formula1>0</formula1>
      <formula2>390</formula2>
    </dataValidation>
    <dataValidation type="textLength" allowBlank="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G26:H26 H25">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H23 G23:G25">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24 I12 I23:I24 I76:I77">
      <formula1>0</formula1>
      <formula2>390</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29 L48 L55:L58 L74 L60:L61 L63:L72 L84:L95">
      <formula1>1</formula1>
      <formula2>401769</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29:K31 K48:K61 K63:K74 K84:K95">
      <formula1>1</formula1>
      <formula2>401769</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29:J30 N29 J48 J55 J58 J60:J61 J63:J67 J69:J72 J74 J84:J95">
      <formula1>-9223372036854770000</formula1>
      <formula2>9223372036854770000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29 I33 I48 I56:I58 I60:I61 I63:I67 I69:I72 I74:I75 H75 I84:I95">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G29:H29 H48 H55:I55 H56 H58 H60:H61 H63:H64">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29:F36 F48 F55 F58:F59 F65:F66 F75 F84:F88">
      <formula1>0</formula1>
      <formula2>390</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29:E36 E48 E55 E58:E59 E65 E75 E84:E86">
      <formula1>0</formula1>
      <formula2>390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58 O53:O54 Q60:Q61 Q84:Q95 Q63:Q74 Q22:Q23 Q48:Q54 Q58 O48:O51 O60:O61 O63:O74">
      <formula1>0</formula1>
      <formula2>390</formula2>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55:D56 D58:D75 D84:D95 D14:D49">
      <formula1>0</formula1>
      <formula2>9</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48 N55 N60:N61 N58 N63:N65 N84:N86">
      <formula1>-9223372036854770000</formula1>
      <formula2>9223372036854770000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48 G55 G58 G60:G61 G63:G64 G65:H67 G69:H72 G84:H95">
      <formula1>0</formula1>
      <formula2>390</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84:M95">
      <formula1>-9223372036854770000</formula1>
      <formula2>9223372036854770000</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95">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H16"/>
  <sheetViews>
    <sheetView zoomScale="80" zoomScaleNormal="80" zoomScalePageLayoutView="0" workbookViewId="0" topLeftCell="A1">
      <selection activeCell="A8" sqref="A8"/>
    </sheetView>
  </sheetViews>
  <sheetFormatPr defaultColWidth="36.140625" defaultRowHeight="15"/>
  <cols>
    <col min="1" max="1" width="36.140625" style="0" customWidth="1"/>
    <col min="2" max="2" width="18.7109375" style="0" bestFit="1" customWidth="1"/>
    <col min="3" max="3" width="20.421875" style="0" bestFit="1" customWidth="1"/>
    <col min="4" max="4" width="16.8515625" style="0" bestFit="1" customWidth="1"/>
    <col min="5" max="5" width="23.421875" style="0" customWidth="1"/>
    <col min="6" max="6" width="18.140625" style="0" bestFit="1" customWidth="1"/>
    <col min="7" max="7" width="16.00390625" style="0" bestFit="1" customWidth="1"/>
    <col min="8" max="8" width="64.140625" style="0" customWidth="1"/>
  </cols>
  <sheetData>
    <row r="1" ht="15.75" thickBot="1"/>
    <row r="2" spans="1:8" ht="24.75" customHeight="1">
      <c r="A2" s="94" t="s">
        <v>227</v>
      </c>
      <c r="B2" s="42" t="s">
        <v>228</v>
      </c>
      <c r="C2" s="42" t="s">
        <v>230</v>
      </c>
      <c r="D2" s="94" t="s">
        <v>514</v>
      </c>
      <c r="E2" s="94" t="s">
        <v>231</v>
      </c>
      <c r="F2" s="94" t="s">
        <v>441</v>
      </c>
      <c r="G2" s="94" t="s">
        <v>237</v>
      </c>
      <c r="H2" s="94" t="s">
        <v>442</v>
      </c>
    </row>
    <row r="3" spans="1:8" ht="36.75" thickBot="1">
      <c r="A3" s="95"/>
      <c r="B3" s="43" t="s">
        <v>229</v>
      </c>
      <c r="C3" s="43" t="s">
        <v>513</v>
      </c>
      <c r="D3" s="95"/>
      <c r="E3" s="95"/>
      <c r="F3" s="95"/>
      <c r="G3" s="95"/>
      <c r="H3" s="95"/>
    </row>
    <row r="4" spans="1:8" ht="61.5" thickBot="1" thickTop="1">
      <c r="A4" s="54" t="s">
        <v>232</v>
      </c>
      <c r="B4" s="55">
        <v>5</v>
      </c>
      <c r="C4" s="55">
        <v>3</v>
      </c>
      <c r="D4" s="55">
        <v>0</v>
      </c>
      <c r="E4" s="55">
        <v>2</v>
      </c>
      <c r="F4" s="53">
        <f aca="true" t="shared" si="0" ref="F4:F13">1-(E4/B4)</f>
        <v>0.6</v>
      </c>
      <c r="G4" s="53">
        <f aca="true" t="shared" si="1" ref="G4:G14">+C4/B4</f>
        <v>0.6</v>
      </c>
      <c r="H4" s="57" t="s">
        <v>521</v>
      </c>
    </row>
    <row r="5" spans="1:8" ht="19.5" thickBot="1" thickTop="1">
      <c r="A5" s="44" t="s">
        <v>233</v>
      </c>
      <c r="B5" s="45">
        <v>15</v>
      </c>
      <c r="C5" s="45">
        <v>15</v>
      </c>
      <c r="D5" s="45">
        <v>0</v>
      </c>
      <c r="E5" s="45">
        <v>0</v>
      </c>
      <c r="F5" s="46">
        <f t="shared" si="0"/>
        <v>1</v>
      </c>
      <c r="G5" s="53">
        <f t="shared" si="1"/>
        <v>1</v>
      </c>
      <c r="H5" s="45"/>
    </row>
    <row r="6" spans="1:8" ht="61.5" thickBot="1" thickTop="1">
      <c r="A6" s="44" t="s">
        <v>234</v>
      </c>
      <c r="B6" s="45">
        <v>18</v>
      </c>
      <c r="C6" s="45">
        <v>14</v>
      </c>
      <c r="D6" s="45">
        <v>0</v>
      </c>
      <c r="E6" s="45">
        <v>4</v>
      </c>
      <c r="F6" s="46">
        <f t="shared" si="0"/>
        <v>0.7777777777777778</v>
      </c>
      <c r="G6" s="53">
        <f>+C6/B6</f>
        <v>0.7777777777777778</v>
      </c>
      <c r="H6" s="58" t="s">
        <v>522</v>
      </c>
    </row>
    <row r="7" spans="1:8" ht="24.75" thickBot="1" thickTop="1">
      <c r="A7" s="44" t="s">
        <v>221</v>
      </c>
      <c r="B7" s="45">
        <v>3</v>
      </c>
      <c r="C7" s="45">
        <v>3</v>
      </c>
      <c r="D7" s="45">
        <v>0</v>
      </c>
      <c r="E7" s="45">
        <v>0</v>
      </c>
      <c r="F7" s="46">
        <f t="shared" si="0"/>
        <v>1</v>
      </c>
      <c r="G7" s="53">
        <f t="shared" si="1"/>
        <v>1</v>
      </c>
      <c r="H7" s="47"/>
    </row>
    <row r="8" spans="1:8" s="60" customFormat="1" ht="19.5" thickBot="1" thickTop="1">
      <c r="A8" s="44">
        <v>2016</v>
      </c>
      <c r="B8" s="45">
        <v>6</v>
      </c>
      <c r="C8" s="45">
        <v>4</v>
      </c>
      <c r="D8" s="45">
        <v>2</v>
      </c>
      <c r="E8" s="45">
        <v>0</v>
      </c>
      <c r="F8" s="46">
        <f>1-(E8/B8)</f>
        <v>1</v>
      </c>
      <c r="G8" s="53">
        <f t="shared" si="1"/>
        <v>0.6666666666666666</v>
      </c>
      <c r="H8" s="62"/>
    </row>
    <row r="9" spans="1:8" s="60" customFormat="1" ht="19.5" thickBot="1" thickTop="1">
      <c r="A9" s="44" t="s">
        <v>437</v>
      </c>
      <c r="B9" s="45">
        <v>10</v>
      </c>
      <c r="C9" s="45">
        <v>10</v>
      </c>
      <c r="D9" s="45">
        <v>0</v>
      </c>
      <c r="E9" s="45">
        <v>0</v>
      </c>
      <c r="F9" s="46">
        <f t="shared" si="0"/>
        <v>1</v>
      </c>
      <c r="G9" s="53">
        <f t="shared" si="1"/>
        <v>1</v>
      </c>
      <c r="H9" s="62"/>
    </row>
    <row r="10" spans="1:8" s="60" customFormat="1" ht="37.5" thickBot="1" thickTop="1">
      <c r="A10" s="44" t="s">
        <v>438</v>
      </c>
      <c r="B10" s="45">
        <v>7</v>
      </c>
      <c r="C10" s="45">
        <v>6.2</v>
      </c>
      <c r="D10" s="45">
        <v>0.8</v>
      </c>
      <c r="E10" s="45">
        <v>0</v>
      </c>
      <c r="F10" s="46">
        <f t="shared" si="0"/>
        <v>1</v>
      </c>
      <c r="G10" s="53">
        <f t="shared" si="1"/>
        <v>0.8857142857142858</v>
      </c>
      <c r="H10" s="62"/>
    </row>
    <row r="11" spans="1:8" s="60" customFormat="1" ht="46.5" thickBot="1" thickTop="1">
      <c r="A11" s="44" t="s">
        <v>439</v>
      </c>
      <c r="B11" s="45">
        <v>6</v>
      </c>
      <c r="C11" s="45">
        <v>3.5</v>
      </c>
      <c r="D11" s="45">
        <v>2.5</v>
      </c>
      <c r="E11" s="45">
        <v>0</v>
      </c>
      <c r="F11" s="46">
        <f t="shared" si="0"/>
        <v>1</v>
      </c>
      <c r="G11" s="53">
        <f t="shared" si="1"/>
        <v>0.5833333333333334</v>
      </c>
      <c r="H11" s="62" t="s">
        <v>465</v>
      </c>
    </row>
    <row r="12" spans="1:8" s="64" customFormat="1" ht="19.5" thickBot="1" thickTop="1">
      <c r="A12" s="44" t="s">
        <v>512</v>
      </c>
      <c r="B12" s="45">
        <v>12</v>
      </c>
      <c r="C12" s="45">
        <v>7</v>
      </c>
      <c r="D12" s="45">
        <v>5</v>
      </c>
      <c r="E12" s="45">
        <v>0</v>
      </c>
      <c r="F12" s="46">
        <f t="shared" si="0"/>
        <v>1</v>
      </c>
      <c r="G12" s="53">
        <f t="shared" si="1"/>
        <v>0.5833333333333334</v>
      </c>
      <c r="H12" s="62"/>
    </row>
    <row r="13" spans="1:8" s="60" customFormat="1" ht="19.5" thickBot="1" thickTop="1">
      <c r="A13" s="44" t="s">
        <v>440</v>
      </c>
      <c r="B13" s="45">
        <v>3</v>
      </c>
      <c r="C13" s="45">
        <v>3</v>
      </c>
      <c r="D13" s="45">
        <v>0</v>
      </c>
      <c r="E13" s="45">
        <v>0</v>
      </c>
      <c r="F13" s="46">
        <f t="shared" si="0"/>
        <v>1</v>
      </c>
      <c r="G13" s="53">
        <f t="shared" si="1"/>
        <v>1</v>
      </c>
      <c r="H13" s="62"/>
    </row>
    <row r="14" spans="1:8" ht="24.75" thickBot="1" thickTop="1">
      <c r="A14" s="44" t="s">
        <v>218</v>
      </c>
      <c r="B14" s="48">
        <f>SUM(B4:B13)</f>
        <v>85</v>
      </c>
      <c r="C14" s="48">
        <f>SUM(C4:C13)</f>
        <v>68.7</v>
      </c>
      <c r="D14" s="48">
        <f>SUM(D4:D13)</f>
        <v>10.3</v>
      </c>
      <c r="E14" s="48">
        <f>SUM(E4:E13)</f>
        <v>6</v>
      </c>
      <c r="F14" s="49">
        <f>1-(E14/B14)</f>
        <v>0.9294117647058824</v>
      </c>
      <c r="G14" s="56">
        <f t="shared" si="1"/>
        <v>0.808235294117647</v>
      </c>
      <c r="H14" s="47"/>
    </row>
    <row r="15" ht="15">
      <c r="E15" s="51"/>
    </row>
    <row r="16" spans="3:5" ht="18">
      <c r="C16" s="50"/>
      <c r="E16" s="52"/>
    </row>
  </sheetData>
  <sheetProtection/>
  <mergeCells count="6">
    <mergeCell ref="A2:A3"/>
    <mergeCell ref="D2:D3"/>
    <mergeCell ref="E2:E3"/>
    <mergeCell ref="F2:F3"/>
    <mergeCell ref="G2:G3"/>
    <mergeCell ref="H2:H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9"/>
  <sheetViews>
    <sheetView zoomScalePageLayoutView="0" workbookViewId="0" topLeftCell="B1">
      <selection activeCell="C10" sqref="C10"/>
    </sheetView>
  </sheetViews>
  <sheetFormatPr defaultColWidth="11.421875" defaultRowHeight="15"/>
  <cols>
    <col min="1" max="1" width="36.7109375" style="0" bestFit="1" customWidth="1"/>
    <col min="2" max="2" width="36.28125" style="0" bestFit="1" customWidth="1"/>
    <col min="3" max="3" width="49.8515625" style="0" bestFit="1" customWidth="1"/>
    <col min="4" max="4" width="19.00390625" style="0" bestFit="1" customWidth="1"/>
  </cols>
  <sheetData>
    <row r="1" spans="1:2" ht="15">
      <c r="A1" s="29" t="s">
        <v>20</v>
      </c>
      <c r="B1" s="30" t="s">
        <v>238</v>
      </c>
    </row>
    <row r="3" spans="1:4" ht="15">
      <c r="A3" s="23"/>
      <c r="B3" s="26" t="s">
        <v>224</v>
      </c>
      <c r="C3" s="24"/>
      <c r="D3" s="25"/>
    </row>
    <row r="4" spans="1:4" ht="15">
      <c r="A4" s="26" t="s">
        <v>219</v>
      </c>
      <c r="B4" s="23" t="s">
        <v>223</v>
      </c>
      <c r="C4" s="38" t="s">
        <v>226</v>
      </c>
      <c r="D4" s="31" t="s">
        <v>225</v>
      </c>
    </row>
    <row r="5" spans="1:4" ht="15">
      <c r="A5" s="23" t="s">
        <v>222</v>
      </c>
      <c r="B5" s="32">
        <v>17</v>
      </c>
      <c r="C5" s="39">
        <v>10</v>
      </c>
      <c r="D5" s="35">
        <v>0.5882352941176471</v>
      </c>
    </row>
    <row r="6" spans="1:4" ht="15">
      <c r="A6" s="27" t="s">
        <v>28</v>
      </c>
      <c r="B6" s="33">
        <v>3</v>
      </c>
      <c r="C6" s="40">
        <v>1.5</v>
      </c>
      <c r="D6" s="36">
        <v>0.5</v>
      </c>
    </row>
    <row r="7" spans="1:4" ht="15">
      <c r="A7" s="27" t="s">
        <v>221</v>
      </c>
      <c r="B7" s="33">
        <v>3</v>
      </c>
      <c r="C7" s="40">
        <v>3</v>
      </c>
      <c r="D7" s="36">
        <v>1</v>
      </c>
    </row>
    <row r="8" spans="1:4" ht="15">
      <c r="A8" s="27" t="s">
        <v>220</v>
      </c>
      <c r="B8" s="33">
        <v>15</v>
      </c>
      <c r="C8" s="40">
        <v>82</v>
      </c>
      <c r="D8" s="36">
        <v>0.9333333333333333</v>
      </c>
    </row>
    <row r="9" spans="1:4" ht="15">
      <c r="A9" s="28" t="s">
        <v>218</v>
      </c>
      <c r="B9" s="34">
        <v>38</v>
      </c>
      <c r="C9" s="41">
        <v>96.5</v>
      </c>
      <c r="D9" s="37">
        <v>0.75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MIRE LOPEZ</cp:lastModifiedBy>
  <dcterms:created xsi:type="dcterms:W3CDTF">2019-01-25T21:50:01Z</dcterms:created>
  <dcterms:modified xsi:type="dcterms:W3CDTF">2020-07-27T23:18:21Z</dcterms:modified>
  <cp:category/>
  <cp:version/>
  <cp:contentType/>
  <cp:contentStatus/>
</cp:coreProperties>
</file>