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8800" windowHeight="11565" activeTab="0"/>
  </bookViews>
  <sheets>
    <sheet name="F14.1  PLANES DE MEJORAMIENT..." sheetId="1" r:id="rId1"/>
    <sheet name="BALANCE" sheetId="2" r:id="rId2"/>
  </sheets>
  <definedNames>
    <definedName name="_xlnm._FilterDatabase" localSheetId="0" hidden="1">'F14.1  PLANES DE MEJORAMIENT...'!$A$10:$Q$84</definedName>
  </definedNames>
  <calcPr fullCalcOnLoad="1"/>
</workbook>
</file>

<file path=xl/sharedStrings.xml><?xml version="1.0" encoding="utf-8"?>
<sst xmlns="http://schemas.openxmlformats.org/spreadsheetml/2006/main" count="787" uniqueCount="491">
  <si>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</si>
  <si>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</si>
  <si>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</si>
  <si>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</si>
  <si>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</si>
  <si>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</si>
  <si>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</si>
  <si>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</si>
  <si>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</si>
  <si>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</si>
  <si>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</si>
  <si>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</si>
  <si>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</si>
  <si>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</si>
  <si>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</si>
  <si>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</si>
  <si>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</si>
  <si>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</si>
  <si>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</si>
  <si>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</si>
  <si>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</si>
  <si>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</si>
  <si>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</si>
  <si>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</si>
  <si>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</si>
  <si>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</si>
  <si>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Oficio</t>
  </si>
  <si>
    <t>Circular</t>
  </si>
  <si>
    <t>ANTIC 2016</t>
  </si>
  <si>
    <t>Demanda</t>
  </si>
  <si>
    <t>Acta de Reinicio</t>
  </si>
  <si>
    <t>HALLAZGO No.7 Contrato de Obra No. 2133529 del 31 de octubre de 2013, FONADE -  Municipio de Baranoa Departamento del Atlántico (F y D) $579.642.839.</t>
  </si>
  <si>
    <t>Después de dos años de encontrarse suspendido el contrato de obra, originado en la falta de planeación tanto del Municipio como de FONADE, en razón a que no se contaba con la titularidad de los predios donde debía construirse parte del puente, el objeto del mismo no se ha cumplido y por consiguiente no se ha satisfecho la necesidad planteada.</t>
  </si>
  <si>
    <t>Requerir al municipio el envió de los documentos de titularidad del predio para poder reiniciar la obra.</t>
  </si>
  <si>
    <t xml:space="preserve">Una vez verificada la titularidad del inmueble por parte del municipio, realizar el reinicio de la obra </t>
  </si>
  <si>
    <t>Acta de reinicio</t>
  </si>
  <si>
    <t xml:space="preserve">HALLAZGO No.11     Contrato Interadministrativo 2131051, FONADE -  Municipio de Baranoa - Departamento del Atlántico (F y D) $79.785.363 </t>
  </si>
  <si>
    <t>Se evidencia incumplimiento de lo establecido contractualmente que afectó el desarrollo del contrato, toda vez que ocasionó intermitencia en la ejecución de las obras las cuales tuvieron que ser suspendidas en varias ocasiones. Adicionalmente derivó en el pago del anticipo del contrato en un porcentaje mayor al permitido legalmente.</t>
  </si>
  <si>
    <t>Requerir a la interventoría y al ente territorial para que conminen al contratista a efectuar las reparaciones de los detalles de calidad y realizar la revisión y verificación de las cantidades realmente ejecutadas.</t>
  </si>
  <si>
    <t xml:space="preserve">HALLAZGO No.13  Convenio Interadministrativo Derivado No. 2133377 suscrito entre FONADE – y el municipio de Cotorra (F-D) $787.773.235 
</t>
  </si>
  <si>
    <t>Deficiencias en la etapa de construcción y en el seguimiento y control de las obligaciones contractuales, tanto de la interventoría como de la supervisión de FONADE y del municipio.</t>
  </si>
  <si>
    <t>Realizar el reinicio de la obra con el fin de cumplir con el objeto contractual y realizar el seguimiento a la presentación de facturación del pago por parte del contratista de obra, para amortizar el anticipo.</t>
  </si>
  <si>
    <t>Suscribir el acta de reinicio de proyecto.</t>
  </si>
  <si>
    <t>H1 FONTIC</t>
  </si>
  <si>
    <t>Hallazgo No. 1 Contrato de prestación de servicios profesionales No. 20171192 (F) y (D)</t>
  </si>
  <si>
    <t>Se presenta un incremento injustificado del valor de los honorarios profesionales para desempeñar obligaciones idénticas en un nuevo contrato suscrito con el mismo profesional en la vigencia 2017, porque los informes tienen el mismo reporte de avance cada mes.</t>
  </si>
  <si>
    <t>Verificar la aplicación del Manual de Supervisión e Interventoría, en lo pertinente al formato de cumplimiento de obligaciones mensuales de los contratistas de prestación de servicios del Contrato Interadministrativo  215085 suscrito con el FONDOTIC,  con el objeto de evidenciar documentalmente el cumplimiento de obligaciones de cada contratista.</t>
  </si>
  <si>
    <t>Informes de los Contratos de Prestación de Servicios vigentes  (10)</t>
  </si>
  <si>
    <t>H2 FONTIC</t>
  </si>
  <si>
    <t>Hallazgo 2 Contrato de prestación de servicios profesionales No. 2016632 (F) y (D)</t>
  </si>
  <si>
    <t>La necesidad que dio origen al contrato y las obligaciones que se establecieron, no fueron satisfechas ni cumplidas durante la ejecución del contrato de prestación de servicios No. 2016632 y sí se canceló la totalidad del valor pactado.</t>
  </si>
  <si>
    <t>H3 FONTIC</t>
  </si>
  <si>
    <t xml:space="preserve">Hallazgo 3 Contrato de prestación de servicios profesionales No 20161332 y Contrato 2016558 (F) y (D) </t>
  </si>
  <si>
    <t>se evidencia  que las necesidades que dieron origen a la contratación y las obligaciones que se establecieron, no fueron satisfechas ni cumplidas durante la ejecución de los contratos de prestación de servicios en cuestión y sí se canceló la totalidad de los valores pactados</t>
  </si>
  <si>
    <t>H4 FONTIC</t>
  </si>
  <si>
    <t>Hallazgo No. 4 Contrato de prestación de servicios profesionales No. 2016667 (F) y (D)</t>
  </si>
  <si>
    <t>No se encontró evidencia sobre cuales contratos la profesional realizó la supervisión, pues no figuran designaciones para adelantar supervisión ni prueba de la labor realizada.</t>
  </si>
  <si>
    <t>H5 FONTIC</t>
  </si>
  <si>
    <t>Hallazgo No. 5 Contrato de prestación de servicios profesionales No. 2016641 (F) y (D)</t>
  </si>
  <si>
    <t>Deficiencias en la etapa precontractual, contractual, falta de seguimiento y control por parte de la supervisión a las actividades realizadas por el contratista.</t>
  </si>
  <si>
    <t>H6 FONTIC</t>
  </si>
  <si>
    <t>Hallazgo No. 6 Contrato de prestación de servicios profesionales No. 2016530 (F) y (D)</t>
  </si>
  <si>
    <t>Deficiencias en la etapa precontractual, contractual, falta de seguimiento y control por parte de la supervisión a las actividades realizadas por el contratista</t>
  </si>
  <si>
    <t>H7 FONTIC</t>
  </si>
  <si>
    <t>Hallazgo No. 7 Contratos de prestación de servicios profesionales No. 2016628, 2016643, 2016596, 20161300 y 20161200 (F) y (D)</t>
  </si>
  <si>
    <t>Esta situación se presenta por deficiencias en la etapa precontractual, dado que las necesidades establecidas en las solicitudes de contratación no correspondían con las necesidades reales de ejecución del convenio. En la etapa contractual por falta de seguimiento y control por parte de la supervisión a las actividades realizadas por cada uno de los contratistas.</t>
  </si>
  <si>
    <t>H8 FONTIC</t>
  </si>
  <si>
    <t>Hallazgo No. 8 Selección trabajador oficial Gerente de Unidad (P) y (D)</t>
  </si>
  <si>
    <t xml:space="preserve">Las  certificaciones laborales aportadas por el candidato presentaban varias inconsistencias tales como la firma de los documentos, empresa sin NIT, no señalar las responsabilidades específicas para poder establecer la experiencia relacionada y una de ellas fue aportada con fecha posterior (22 de agosto de 2016) a la verificación de requisitos realizadas por Talento Humano (18 de agosto de 2018) y por tal razón las mismas no podían ser valoradas.   </t>
  </si>
  <si>
    <t>Implementar mejoras en el proceso de verificación de soportes de hoja de vida en empleados públicos y trabajadores oficiales</t>
  </si>
  <si>
    <t>Actualizar procedimiento de ingreso y egreso de empleados públicos y trabajadores oficiales</t>
  </si>
  <si>
    <t>Procedimiento aprobado y publicado en el catálogo documental</t>
  </si>
  <si>
    <t>H9 FONTIC</t>
  </si>
  <si>
    <t>Hallazgo No. 9 Plan Operativo Convenio 215085 suscrito entre FONADE y FONDO TIC (D)</t>
  </si>
  <si>
    <t>Se evidencian deficiencias en la supervisión, lo que se puede evidenciar en los continuos retrasos ocasionados incluso por falta de firma de la Gerencia del Convenio en Junio-Julio de 2016 y la decisión de llevar todos las convocatorias para el mes de octubre de 2016</t>
  </si>
  <si>
    <t>Verificar la aplicación del PMI001 Procedimiento de Negociación de Líneas Misionales en donde se incorpore las actividades a ejecutar en caso de que se presente en la ejecución de los convenios,  eventualidades o imprevistos que puedan afectar su normal ejecución y desarrollo.</t>
  </si>
  <si>
    <t>Lineamientos del marco general del proyecto-insumos plan operativo</t>
  </si>
  <si>
    <t>H10FONTIC</t>
  </si>
  <si>
    <t>Hallazgo No. 10 Lineamientos contratación integrador (D)</t>
  </si>
  <si>
    <t xml:space="preserve">Las situaciones descritas denotan que no existía claridad por parte de la Gerencia del Convenio 215085 sobre el alcance del proyecto, sus obligaciones, las especificaciones requeridas y los lineamientos definidos desde el MINTIC para contratar el proveedor integrador de servicios.  </t>
  </si>
  <si>
    <t>Ajustar el Estatuto de Contratación y el Manual de Supervisión e Interventoría</t>
  </si>
  <si>
    <t>H11FONTIC</t>
  </si>
  <si>
    <t>Hallazgo No. 11 Determinación Anticipos Contratación derivada (D)</t>
  </si>
  <si>
    <t>Los contratos terminaron sin que se amortizara la totalidad de los dineros entregados como anticipo, lo cual afectó la capacidad de gestión y el cumplimiento de las metas del Convenio por parte de FONADE, y limitó el giro de nuevos recursos por parte de FONTIC ocasionando la desfinanciación del proyecto Vive Digital.</t>
  </si>
  <si>
    <t>Realizar compensación de recursos aceptada y autorizada por los Contratistas Integradores de Servicios, en la facturación radicada y aceptada por Fonade, por servicios prestados por los Contratistas Integradores de Servicios en el marco del Contrato Interadministrativo 215085.</t>
  </si>
  <si>
    <t>Comunicaciones emitidas por los Contratistas Integradores de Servicios</t>
  </si>
  <si>
    <t>H12FONTIC</t>
  </si>
  <si>
    <t>Hallazgo No. 12 Servicios excluidos de IVA (O.I –D)</t>
  </si>
  <si>
    <t>Se puede concluir, que las facturas y la oferta presentada por la UT FONADE FASE 3 no contienen la carga impositiva que corresponde, porque si se hubiese incluido el impuesto que efectivamente debía calcularse, se habría superado el presupuesto establecido por MINTIC y FONADE.</t>
  </si>
  <si>
    <t>Integrar en los estudios previos y reglas de participación de la contratación derivada en los servicios que aplique (universidades, cooperación internacional, etc.) disposiciones de facturación del IVA para los potenciales contratistas.</t>
  </si>
  <si>
    <t>Formato estándar Estudios Previos</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</si>
  <si>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t>
  </si>
  <si>
    <t xml:space="preserve">Presentar demanda en contra de la interventoría por incumplimiento y posibles perjuicios para FONADE
</t>
  </si>
  <si>
    <t>H13FONTIC</t>
  </si>
  <si>
    <t xml:space="preserve">Hallazgo No. 13 Obligaciones Interventoría 2162850  (D) </t>
  </si>
  <si>
    <t>Las situaciones expuestas evidencian deficiencias en la supervisión de FONADE, supervisión a cargo de la Gerencia del Convenio 215085, como quiera que no realizó un seguimiento adecuado y oportuno a la ejecución del contrato 2162850, en la medida que este inició ejecución en diciembre de 2016, fecha a partir de la cual el interventor debía hacer entrega de algunos productos.</t>
  </si>
  <si>
    <t xml:space="preserve">Capacitar a los supervisores en el procedimiento para solicitar acciones contractuales por presunto incumplimiento 
</t>
  </si>
  <si>
    <t>Lista de asistencia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</si>
  <si>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</si>
  <si>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</si>
  <si>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</si>
  <si>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</si>
  <si>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</si>
  <si>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</si>
  <si>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</si>
  <si>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</si>
  <si>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</si>
  <si>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</si>
  <si>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</si>
  <si>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</si>
  <si>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</si>
  <si>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</si>
  <si>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</si>
  <si>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</si>
  <si>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</si>
  <si>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</si>
  <si>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</si>
  <si>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</si>
  <si>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</si>
  <si>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</si>
  <si>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</si>
  <si>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</si>
  <si>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</si>
  <si>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</si>
  <si>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</si>
  <si>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</si>
  <si>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</si>
  <si>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</si>
  <si>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</si>
  <si>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</si>
  <si>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</si>
  <si>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</si>
  <si>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</si>
  <si>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</si>
  <si>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</si>
  <si>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D H1 ICBF</t>
  </si>
  <si>
    <t xml:space="preserve">Hallazgo 1. Convenio 211048 de 2011 ICBF. Se incumplió el objeto del contrato de obra No.2140671 de 2014 con Consorcio Alcázares, se ejecutó solo el 66% de la obra. FONADE asumió vigilancia de obras de nov 2017 a oct 2018 por $78,4 mill., pago de arrendamiento de ICBF de jun a dic de 2018 por $115 mill., y $174,4 mill. por mantenimiento y recuperación de obras, como gastos adicionales. </t>
  </si>
  <si>
    <t>Inadecuada gestión de Interventoría y supervisión
Gestión inoportuna de la prórroga del contrato interadministrativo para mantener la contratación derivada.</t>
  </si>
  <si>
    <t>Establecer lineamientos respecto a los términos (plazos) para el trámite de modificaciones contractuales por parte de los grupos de trabajo de la entidad</t>
  </si>
  <si>
    <t>Adoptar plazos para el trámite de modificaciones contractuales por parte de los grupos de trabajo de la entidad</t>
  </si>
  <si>
    <t>SUBGERENCIA DE OPERACIONES (Planeación contractual)</t>
  </si>
  <si>
    <t>Capacitar/formar  a los supervisores/interventorías en el procedimiento de alerta a las compañías de seguros para advertir potenciales incumplimientos (menores al 5%), establecido en el manual de supervisión e interventoría vigente en la entidad</t>
  </si>
  <si>
    <t>Capacitar/formar  a los supervisores/interventorías en el procedimiento de alerta a las compañías de seguros</t>
  </si>
  <si>
    <t>Capacitación / Formación</t>
  </si>
  <si>
    <t>Gestión del proceso disciplinario por posible responsabilidades al interior de la entidad</t>
  </si>
  <si>
    <t xml:space="preserve">Incorporar este informe de denuncia en el proceso disciplinario 033-2018 </t>
  </si>
  <si>
    <t>Auto de incorporación</t>
  </si>
  <si>
    <t>SUBGERENCIA  ADMINISTRATIVA (Control Interno Disciplinario)</t>
  </si>
  <si>
    <t>AF2018 H1</t>
  </si>
  <si>
    <t xml:space="preserve">Convenio 212017-2012 DPS. Contrato 2131644-2013 Departamento de Córdoba y Contrato de Obra 578-2014: Extensión de redes de alcantarillado sanitario en municipio Puerto Libertador. Ejecución del proyecto suspendida desde mayo de 2015, el sistema de alcantarillado no está en funcionamiento, obra inconclusa por $4.911,5 mill. y deficiencias en calidad del pavimento por $41,5 mill. </t>
  </si>
  <si>
    <t>Tubería desinstalada con presencia de aguas residuales o servidas; manholes o pozos de inspección colmatados; cajas de inspección rebosadas o no construidas
Falta entrega de reajuste de diseños por parte de la Gobernación a Minvivienda
Inadecuada gestión de la interventoría y supervisión en el control del cumplimiento de las especificaciones técnicas pactadas en el contrato de obra</t>
  </si>
  <si>
    <t>Gestionar con la  Gobernación la terminación del proyecto</t>
  </si>
  <si>
    <t>Oficiar a la gobernación para que ejecute las reparaciones requeridas por deficiencias de calidad de obra y finalice la obra</t>
  </si>
  <si>
    <t>SUBGERENCIA DE DESARROLLO DE PROYECTOS (Gerencia Desarrollo Territorial)
OFICINA ASESORA JURÍDICA</t>
  </si>
  <si>
    <t>OFICINA ASESORA JURÍDICA</t>
  </si>
  <si>
    <t>Gestionar acciones legales contra la Interventoría Consorcio GC CA</t>
  </si>
  <si>
    <t>Presentar FAP900 a Subgerencia de Operaciones por Subgerencia de Desarrollo de Proyectos</t>
  </si>
  <si>
    <t>FAP900 radicado</t>
  </si>
  <si>
    <t>SUBGERENCIA DE DESARROLLO DE PROYECTOS (Gerencia Desarrollo Territorial)</t>
  </si>
  <si>
    <t xml:space="preserve">Presentar FAP900 y FAP901 a Oficina Jurídica por Subgerencia de Operaciones </t>
  </si>
  <si>
    <t>FAP900 y 901 radicados</t>
  </si>
  <si>
    <t>SUBGERENCIA DE OPERACIONES (Gerencia Gestión Post contractual)</t>
  </si>
  <si>
    <t>Presentar la demanda</t>
  </si>
  <si>
    <t>Documento de demanda radicado</t>
  </si>
  <si>
    <t xml:space="preserve">OFICINA ASESORA JURÍDICA </t>
  </si>
  <si>
    <t>AF2018 H2</t>
  </si>
  <si>
    <t>Convenio 215028-2015 FONSECON. Contrato 215034-2015 municipio Zipaquirá. Contrato de obra 2162241-2016 Consorcio Orinoquía: construcción II etapa estación de policía San Juanito. Avance físico de 58% y suspensión por componente eléctrico, la infraestructura no tiene cubierta y está expuesta al ambiente.</t>
  </si>
  <si>
    <t>Modificación de diseños para la fase II por parte de la Policía
Lesiones, daños y afectaciones de la fase I que deben corregirse 
Deficiencias en el diseño entregado por el Municipio en lo concerniente al capítulo eléctrico</t>
  </si>
  <si>
    <t>Gestionar con la interventoría  y el municipio la finalización del proyecto y recibo de la obra</t>
  </si>
  <si>
    <t>Solicitar pronunciamiento de la interventoría de los aspectos técnicos, administrativos, financieros y legales  frente a los hechos y observaciones de la CGR, y sobre las acciones correctivas correspondientes a implementar que subsanen lo pertinente</t>
  </si>
  <si>
    <t>Informe de interventoría</t>
  </si>
  <si>
    <t>SUBGERENCIA DE DESARROLLO DE PROYECTOS (Gerencia Infraestructura y Competitividad)</t>
  </si>
  <si>
    <t>Revisar las cantidades de obra ejecutadas y no ejecutadas evidenciadas por la CGR y tomar las acciones correctivas de compensación en acta parcial de obra</t>
  </si>
  <si>
    <t>Acta de recibo parcial de la interventoría</t>
  </si>
  <si>
    <t>Gestionar la finalización del proyecto con sustento en la reparación de los elementos estructurales  fase I (ejecutada por el Municipio de Zipaquirá) y los ajustes al componente eléctrico</t>
  </si>
  <si>
    <t>Acta de recibo de obra a satisfacción de la interventoría</t>
  </si>
  <si>
    <t>AF2018 H3</t>
  </si>
  <si>
    <t>Convenio 211029-2011 FONTUR. Contrato 2130569 estudios y diseños y Contrato de Obra 2151817: construcción plataforma flotante junto al muelle Johnny Cay, San Andrés. Obra inconclusa hace 3 años y no están instaladas ni almacenadas adecuadamente 19 unidades flotantes en acero naval, ni entrepiso en madera densa, ni pasarela metálica flotante, ni módulos rompeolas recibidos por FONADE</t>
  </si>
  <si>
    <t>Requerimiento expreso de plataforma flotante por parte de FONTUR
No identificación de las deficiencias en los diseños entregados
Inadecuada planeación y control de FONADE en los contratos celebrados en el 2013 (ajustes diseños iniciales y su interventoría)
inadecuada gestión de supervisión debido a que validó y suscribió acta de  recibo final sin cumplimiento de cantidades construidas</t>
  </si>
  <si>
    <t xml:space="preserve">Realizar las gestiones necesarias para recuperar los recursos desembolsados y los perjuicios derivados por la ejecución defectuosa de la labor desarrollada por parte de los contratistas de consultoría e interventoría </t>
  </si>
  <si>
    <t>Gestionar acciones legales contra Proyectos de Ingeniería y Consultoría - estudios y diseños</t>
  </si>
  <si>
    <t>Auto admisorio de la demanda</t>
  </si>
  <si>
    <t>Gestionar acciones legales contra Consorcio Gespro - Interventoría</t>
  </si>
  <si>
    <t>AF2018 H4</t>
  </si>
  <si>
    <t>Convenio 211029-2011 FONTUR. Contrato de Obra 2151540: construcción muelle turístico Los Lancheros en San Andrés. A marzo de 2019 el muelle no ha entrado en funcionamiento, pero se utiliza de manera informal, las construcciones se encuentran en estado de abandono, sin custodia ni mantenimiento.</t>
  </si>
  <si>
    <t>Falta del servicio de energía eléctrica y de agua potable
Falta de mantenimiento preventivo 
Las obras no han sido recibidas por FONTUR</t>
  </si>
  <si>
    <t>Evidenciar recibo de la obra por parte de FONTUR y gestionar demanda judicial contra FONTUR por incumplimiento del convenio y para liquidación del mismo</t>
  </si>
  <si>
    <t>Acta de entrega y recibo de bienes y servicios producto del contrato</t>
  </si>
  <si>
    <t>AF2018 H5</t>
  </si>
  <si>
    <t>Convenio 212017-2012 DPS.  Contrato 2170717 Municipio de Chaparral, Tolima. Contrato de Obra 161-2017: construcción del puente vehicular sobre el río Amoyá. No se ha amortizado el anticipo girado por FONADE a la fiducia por $714,5 mill., el contrato está suspendido, la obra inconclusa y el contrato marco finalizado.</t>
  </si>
  <si>
    <t>Vencimiento del plazo de ejecución del Convenio Marco</t>
  </si>
  <si>
    <t>Suscribir y ejecutar convenio con Municipio para terminar el proyecto</t>
  </si>
  <si>
    <t>Suscribir convenio con municipio de Chaparral para finalizar obra, en el marco del Convenio 212080-2012 con DPS (aprobado cambio en Comité de Negocios)</t>
  </si>
  <si>
    <t>Convenio interadministrativo celebrado</t>
  </si>
  <si>
    <t>Contratar la interventoría</t>
  </si>
  <si>
    <t>Contrato de interventoría celebrado</t>
  </si>
  <si>
    <t xml:space="preserve">Gestionar la finalización del proyecto </t>
  </si>
  <si>
    <t>Amortizar en anticipo mediante actas parciales del Contrato en ejecución</t>
  </si>
  <si>
    <t>Amortizar el anticipo mediante actas parciales</t>
  </si>
  <si>
    <t>Informe de amortización del anticipo de la interventoría</t>
  </si>
  <si>
    <t>Balance económico del convenio interadministrativo</t>
  </si>
  <si>
    <t>SUBGERENCIA FINANCIERA (Gerencia de Presupuesto)</t>
  </si>
  <si>
    <t>SUBGERENCIA DE DESARROLLO DE PROYECTOS (Gerente Ciencia, Tecnología y Emprendimiento)</t>
  </si>
  <si>
    <t>SUBGERENCIA ADMINISTRATIVA (Gerencia Talento Humano – Gerencia Desarrollo Organizacional)</t>
  </si>
  <si>
    <t>SUBGERENCIA DE OPERACIONES (Planeación Contractual)
SUBGERENCIA ADMINISTRATIVA (Desarrollo Organizacional)</t>
  </si>
  <si>
    <t>SUBGERENCIA FINANCIERA (Contabilidad)
SUBGERENCIA DE OPERACIONES (Planeación Contractual)</t>
  </si>
  <si>
    <t>Realizar formación sobre legislación tributaria y su aplicación en la etapa precontractual y contractual a los colaboradores de la Subgerencia de Contratación</t>
  </si>
  <si>
    <t>Radicado 10193100092893 del Grupo de Contabilidad, con soportes de convocatoria a capacitación de asesores tributarios y lista de asistencia.</t>
  </si>
  <si>
    <t>SUBGERENCIA DE OPERACIONES
SUBGERENCIA DE DESARROLLO DE PROYECTOS</t>
  </si>
  <si>
    <t>Manual de Contratación y Manual de Supervisión e Interventoría aprobados,  publicados  y socializados</t>
  </si>
  <si>
    <t>SUBGERENCIA DE DESARROLLO DE PROYECTOS
SUBGERENCIA DE OPERACIONES</t>
  </si>
  <si>
    <t>SUBGERENCIA DE DESARROLLO DE PROYECTOS (Gerente Ciencia, Tecnología y Emprendimiento)
SUBGERENCIA ADMINISTRATIVA (Gerencia Desarrollo Organizacional)</t>
  </si>
  <si>
    <t>SUBGERENCIA DE DESARROLLO DE PROYECTOS (Gerencia Desarrollo Territorial)
SUBGERENCIA DE OPERACIONES (Gerencia Planeación contractual y Gerencia Procesos de Selección)</t>
  </si>
  <si>
    <t>SUBGERENCIA DE DESARROLLO DE PROYECTOS (Gerencia Desarrollo Territorial)
SUBGERENCIA DE OPERACIONES (Gerencia Planeación contractual)</t>
  </si>
  <si>
    <t xml:space="preserve">FONADE radicó la demanda con número de proceso 25000233600020180105500 del 16/12/2018, FONADE VS UNIVERSIDAD DISTRITAL. 
Se anexa Auto de Admisión de la demanda del 18 de diciembre de 2018 y Reporte del estado de la demanda FONADE VS UNIVERSIDAD DISTRITAL. </t>
  </si>
  <si>
    <t>A partir de la identificación de estos hechos, FONADE adoptó controles en la contratación vía la adopción del Manual de Contratación (14/08/2018), particularmente restringiendo los anticipos únicamente para contratos de obra y máximo un 10%, y adoptó el Manual de Supervisión e Interventoría (30/04/2018) con formatos de verificación de ejecución de anticipos.</t>
  </si>
  <si>
    <t>estado</t>
  </si>
  <si>
    <t>La Subgerencia Administrativa expidió del Auto de apertura de investigación dentro del radicado No. 033 de 2018, bajo el cual se ordenó la incorporación del informe de denuncia, atendido a través de constancia secretarial de 18 de julio quedo legalmente incorporada al expediente.</t>
  </si>
  <si>
    <t>EL 26 de octubre de 2018 se realizó mesa de trabajo con el ente territorial, en la cual este adquirio el compromiso de  incluir en la resolución de liquidación el valor a cobrar por parte del contratista.
Con radicado No. 20182700367041 de 12 de diciembre de 2018 se da respuesta a la comunicación con radicado No. 2018430063643, respecto a la resolución No. 2016.11.08.001. Liquidación unilateral contrato de obra, solictando nuevamente enviar la resolución de liquidación ajustada, así como los soportes de las acciones emprendidas por el municipio para conminar al contratista a cumplir con su obligación de presentar la cuenta de cobro con el fin de amortizar el anticipo.
El 31 de enero de 2019 se realizó visitá técnica y comité de seguimiento.
Con radicado No. 20192700030173 de 08 de febrero de 2019 se remitió a la Subgerencia de contratación estudio fáctico para el inicio de acción judicial FAP900 solictando declarar el incumplimiento de sus obligaciones por parte del municipio de Baranoa al no iniciar las acciones pertientes con el fin de recuperar el valor pendiente por amortizar del anticipo por el contratista y no llevar a cabo las medidas correctivas respecto a las observaciones realizadas por la CGR en referencia a la estabilidad y calidad de la obra y por ende condenar al ente territorial a reconocer y pagar a FONADE dicho valor.
Con radicado No. 20192700042971 de 27 de febrero de 2019 se reiteró a municipio de Baranoa el incumplimiento de los compromisos adquiridos, remitiendo informe de visita del 31/01/2019 e indicando que se daría inicia a las acciones judiciales pertinentes.
El 27 de marzo de 2019 se realizó mesa de trabajo con la Alcaldía de Baranoa en la cual se reitera las obligaciones del ente territorial.
El 16 de mayo de 2019 se firmó Acta de Reinicio No.3- Fase II del  Contrato de Obra LP-02/02-2014</t>
  </si>
  <si>
    <t>El 26 de junio de 2019 se suscribió el Convenio Interadministrativo No. 2191870 con el muniicipio de Chaparral - Tolima para la terminación de la construcción del puente vehicular sobre el Rio Amoyá.</t>
  </si>
  <si>
    <t>La Oficina Asesora Jurídica entrega el auto admisorio de la demanda de fecha 10/06/2019</t>
  </si>
  <si>
    <t>La Oficina Asesora Jurídica entrega el auto admisorio de la demanda de fecha 17/05/2018 para contratista e interventoría.</t>
  </si>
  <si>
    <t>La Gerencia de Unidad remite el acta de entrega del muelle de Lancheros firmada por las partes, que fue enviada con radicado 20182200349331 a FONTUR para su revisión y posterior aprobación.</t>
  </si>
  <si>
    <t xml:space="preserve">La gerencia de Unidad remite el acta parcial de obra no. 8, con el registro de compensación de actividades y la memoria de cantidades de obra; y el acta parcial No. 9 con la memoria de cantidades de obra. </t>
  </si>
  <si>
    <t>La Gerencia de Unidad envía informe de interventoría sobre correcciones que hará en acta parcial de obra No. 8.</t>
  </si>
  <si>
    <t>La Subgerencia de Operaciones expidió la Circular interna No. 5 del 28/05/2019 con radicado 20195000000424</t>
  </si>
  <si>
    <t>Se adjuntan las comunicaciones de solicitud de amortización por cada contrato.</t>
  </si>
  <si>
    <t xml:space="preserve">Capacitar a los supervisores en el procedimiento para solicitar acciones contractuales por presunto incumplimiento 
</t>
  </si>
  <si>
    <t>La Gerencia de Unidad envía los 11 informes de ejecución firmados por la supervisión de los contratos de prestación de servicios vigentes para el convenio (11)</t>
  </si>
  <si>
    <t>La Subgerencia de Operaciones envía la presentación realizada y la lista de asistencia de actividad ejecutada el 4/07/2019. Cumplida unos días fuera de plazo.</t>
  </si>
  <si>
    <t>El Grupo de Planeación Contractual estandarizó un modelo de estudios previos el cual es un documento no controlado de la entidad, ya que cada solicitud de estudio previo maneja una especialidad única.  En cada documento de estudio previo se incluye el capitulo 4. IMPUESTOS, en el mismo se establece que el oferente debe considerar en su oferta todos los costos correspondientes a impuestos, tasas, contribuciones o gravámenes que se causen con ocasión de la suscripción, legalización y suscripción del contrato. Envían dos soportes de estudios previos del período.</t>
  </si>
  <si>
    <t>Acción en plazo de ejecución.</t>
  </si>
  <si>
    <t>Total general</t>
  </si>
  <si>
    <t>Denuncia ICBF</t>
  </si>
  <si>
    <t>Vigencia</t>
  </si>
  <si>
    <t>No. Acciones</t>
  </si>
  <si>
    <t>vigentes</t>
  </si>
  <si>
    <t>Cumplidas</t>
  </si>
  <si>
    <t>Por cumplir fuera de plazos</t>
  </si>
  <si>
    <t>Anticipos 2016</t>
  </si>
  <si>
    <t>Denuncia FONTIC</t>
  </si>
  <si>
    <t>Auditoria Financiera 2018</t>
  </si>
  <si>
    <t>La Subgerencia de Operaciones envía presentación soporte y lista de asistencia a charla del 22 y 23 de agosto de 2019.</t>
  </si>
  <si>
    <t>La Subgerencia de operaciones envía soporte de remisión de estudio jurídico para inicio de acción judicial del  9 de agosto de 2019.</t>
  </si>
  <si>
    <t>El 2 de julio de 2019 Enterritorio envió oficio a la Gobernación solicitando: 1. Establecer acciones a adoptar respecto al informe de la CGR. 2. Garantizar la terminación y entrega de las obras. 3. Gestionar la devolución del anticipo. Radicado: 20192700169821</t>
  </si>
  <si>
    <t>La Subgerencia de Desarrollo de Proyectos presenta soporte del FAP900 proyectado respecto del Contrato de interventoría No. 2141015 Consorcio GC CA. Ficha que quedó como soporte de la solicitud de inicio de acción judicial.</t>
  </si>
  <si>
    <t>Avance (%)</t>
  </si>
  <si>
    <t>CMult H9</t>
  </si>
  <si>
    <t>Transferencia de recursos. No se evidencia a 19-03-2019 el reintegro de $1.768 millones al MHCP por 21 contratos liquidados de 2016 a 2018.</t>
  </si>
  <si>
    <t>Deficiencias en la supervisión y gestión administrativa
DNP no había girado a 21/12/2018 los recursos de la vigencia 2018</t>
  </si>
  <si>
    <t>Reintegrar los recursos a la Dirección del Tesoro del MHCP de los contratos liquidados entre 2016 y 2018.</t>
  </si>
  <si>
    <t>Reintregrar los recursos a la Dirección del Tesoro por contratos liquidados</t>
  </si>
  <si>
    <t>Reporte de consignaciones por el valor equivalente a los contratos liquidados entre 2016 y 2018</t>
  </si>
  <si>
    <t>SUBGERENCIA DE DESARROLLO DE PROYECTOS (Desarrrollo Económico y Social)</t>
  </si>
  <si>
    <t>Cmult H10</t>
  </si>
  <si>
    <t xml:space="preserve">Ejecución presupuestal. En el primer semestre de 2018 la proyección de ejecución se estimó en $50.381 millones y solo se ejecutó el 21%. El flujo de caja no sirve para su propósito que es ser usado para fines de transferencia de fondos. </t>
  </si>
  <si>
    <t xml:space="preserve">FONADE no aclara en sus informes las razones del bajo avance
DNP no realiza seguimiento </t>
  </si>
  <si>
    <t>Incorporar en el informe trimestral un reporte del cumplimiento del flujo de efectivo y ejecución presupuestal con estado de avance</t>
  </si>
  <si>
    <t>Incorporar el estado de ejecución y flujo en el informe trimestral de legalización</t>
  </si>
  <si>
    <t>Informe trimestral SOES</t>
  </si>
  <si>
    <t>Cmult H11</t>
  </si>
  <si>
    <t>Descuentos de ley. Los estados contables de FONADE a diciembre de 2018 registran en otros deudores $275,96 millones, y $275,8 millones corresponden a mayores valores girados por impuestos no descontados a contratistas en septiembre de 2018. Por 7 meses se incrementó el costo de oportunidad y el riesgo de liquidar sin descontar ese valor.</t>
  </si>
  <si>
    <t>Deficiencias de control interno de FONADE en revisión, aprobación y giro de recursos
Falta de aplicación de los descuentos en el momento del pago (265 mill)
Facturación equivocada del proveedor por cobro en otras divisas (10 mill)</t>
  </si>
  <si>
    <t>Verificar en el momento de la generación de pagos manuales que los valores registrados en la causación contable correspondan a los valores incluidos en el comprobante de egreso</t>
  </si>
  <si>
    <t>Verificar causación contra comprobante de egreso por parte del Grupo de Gestión de Operaciones</t>
  </si>
  <si>
    <t>informe mensual de pagos manuales efectuados y aplicación de descuentos</t>
  </si>
  <si>
    <t>SUBGERENCIA ADMINISTRATIVA (Gestión de Operaciones)</t>
  </si>
  <si>
    <t>Adelantar el proceso de actualizacion en Limay, causación y pagos, y convenios y contratos, para que la causación de los descuentos se genere de forma automática en el aplicativo de pagaduría</t>
  </si>
  <si>
    <t xml:space="preserve">Definir requerimiento para causaciones a las que aplica el registro automático </t>
  </si>
  <si>
    <t>Requerimiento radicado</t>
  </si>
  <si>
    <t>SUBGERENCIA FINANCIERA (Grupo de Contabilidad)
SUBGERENCIA ADMINISTRATIVA (Grupo de Gestión de Opeaciones)
GRUPO DE TECNOLOGÍA DE INFORMACIÓN</t>
  </si>
  <si>
    <t>Ejecutar desarrollo en aplicativos que corresponda según requerimiento, hasta puesta en producción</t>
  </si>
  <si>
    <t>Soporte de pruebas de requerimiento y apobación de paso a producción</t>
  </si>
  <si>
    <t>Emitir certificación de la gerencia del convenio del cumplimiento de los parámetros de facturación según los términos del contrato 2163013</t>
  </si>
  <si>
    <t>Emitir informe con certificación por parte de la Gerencia del Convenio asociada a cada pago</t>
  </si>
  <si>
    <t>Informe de certificaciones de pago</t>
  </si>
  <si>
    <t>Cmult H13</t>
  </si>
  <si>
    <t>Revelación financiera. La información financiera y las notas a los estados contables preparadas por FONADE impiden al usuario establecer de forma precisa las bases de identificación, registro, preparación y revelación, entre ellas, modelo de causación.</t>
  </si>
  <si>
    <t>Deficiencias en los mecanismos de control interno de FONADE para presentación y revelación de información financiera</t>
  </si>
  <si>
    <t>Modificar la presentación de las notas de los estados financieros con revelación de políticas de causación</t>
  </si>
  <si>
    <t>Mejorar la presentación de las notas a los estados financieros con revelación de políticas de causación</t>
  </si>
  <si>
    <t>Notas a los estados financieros</t>
  </si>
  <si>
    <t>TOLIMAH4</t>
  </si>
  <si>
    <r>
      <rPr>
        <sz val="11"/>
        <color indexed="8"/>
        <rFont val="Calibri"/>
        <family val="2"/>
      </rPr>
      <t>Remoción de la cobertura vegetal del área de inundación del embalse Zanja Honda (D4, P1). No se hizo el retiro de vegetación que establecía el PMA antes d</t>
    </r>
    <r>
      <rPr>
        <sz val="11"/>
        <color indexed="8"/>
        <rFont val="Calibri"/>
        <family val="2"/>
      </rPr>
      <t>el llenado del Embalse Zanja Honda del proyecto del Distrito Triángulo del Tolima,  medida de manejo ambiental establecida en virtud  del Convenio 195040 de 2005 suscrito con INCODER.</t>
    </r>
  </si>
  <si>
    <t>Mecanismos de control interno que no permiten advertir sobre las afectaciones que se
producen sobre los ecosistemas.
Incumplimiento del titular de las licencias ambientales y omisión de las autoridades ambientales, para asegurar el manejo eficaz de impactos ambientales.</t>
  </si>
  <si>
    <t>Remitir un oficio a Cortolima y a la ANLA, con una exhortación para la prevensión de este tipo de situaciones apoyada en una exposición legal que respalde el Análisis de Respuesta otorgado por la Contraloría en el hallazgo. Lo anterior, considerando que son las dos autoridades a las cuales la Contraloría atribuyó la omisión.</t>
  </si>
  <si>
    <t>Emisión de oficio a Cortolima y ANLA con el contenido descrito en la acción de mejora.</t>
  </si>
  <si>
    <t xml:space="preserve">SUBGERENCIA DE DESARROLLO DE PROYECTOS </t>
  </si>
  <si>
    <t>TOLIMAH13</t>
  </si>
  <si>
    <t>Recursos del 3% de la obra del proyecto Distrito de Riego
Triángulo del Tolima, para Adquisición de Áreas Estratégicas para la conservación de los recursos hídricos. En el Contrato 2082902 de 2008 se incumplió con la obligación de adquisición de predios, en su lugar se pagaron mejoras de 3 predios baldíos sin transferencia. Hallazgo Fiscal por $2.068,24 mill.</t>
  </si>
  <si>
    <t>Falta de gestión para dar cumplimiento a la obligación legal y contractual de invertir en la adquisición de áreas estratégicas ambientales, desconociendo que un pago de mejoras no es equivalente a una compra de predios, y que un proceso de adjudicación de baldíos tampoco puede obviarse como paso previo al pago de mejoras.</t>
  </si>
  <si>
    <t>Remitir oficio a la Agencia Nacional de Tierras y a la Agencia de Desarrollo Rural (antes Incoder), para que evalúe la viabilidad de traspaso de los predios a Cortolima, en el marco de sus competencias.</t>
  </si>
  <si>
    <t>Emisión de oficio a ANT y ADR</t>
  </si>
  <si>
    <t>TOLIMAH14</t>
  </si>
  <si>
    <t>Formulación y adopción de los Planes de Ordenación y Manejo de las cuencas de los ríos Cambrin, Hereje y sector Alto del río Saldaña con recursos del 1% (D14). Los POMCAS proyectados no fueron adoptados mediante acto aministrativo, por lo cual no se consolidó su formulación dentro del contrato 2082902 suscrito entre Fonade y Cortolima</t>
  </si>
  <si>
    <t xml:space="preserve">Los cambios normativos introducidos por el Decreto 1640 de agosto 2 de 2012 no fueron oportunamente incorporados en las especificaciones de los productos entregables, y no se adelantó el proceso administrativo para la adopción formal de los POMCAS. </t>
  </si>
  <si>
    <t>Incorporar una cláusula en las futuras minutas de contrato, donde se fije una regulación para los casos en que durante su ejecución sobreviene un cambio de la ley aplicable y ésta a su vez implica un cambio en los productos y/o en las especificaciones a cumplir; se revisará que las partes evalúen los efectos técnicos, económicos y legales para en cada caso concertar los pasos a seguir</t>
  </si>
  <si>
    <t>Revisar y redactar la cláusula correspondiente</t>
  </si>
  <si>
    <t>Formato  estandar de minuta con cláusula diseñada</t>
  </si>
  <si>
    <t xml:space="preserve">SUBGERENCIA DE OPERACIONES (Gerencia de Planeación Contractual)
</t>
  </si>
  <si>
    <t>DANE 1</t>
  </si>
  <si>
    <t>Legalización Gastos Convenio 2162332 - Convenio 036 de 2015 DANE a. Informe financiero no avalado por contador o revisor fiscal b. documentos no emitidos o suscritos por prestador final del servicio c. reconocen gastos no estipulados firmados por contratistas d. Informe técnico final no incluye participantes en eventos e. FONADE no aprobó - firmó los desembolsos 2 al 5.</t>
  </si>
  <si>
    <t xml:space="preserve">Deficiencias en el seguimiento y control de la supervisión del Convenio </t>
  </si>
  <si>
    <t xml:space="preserve">Sensibilizar y dar lineamientos a los supervisores de convenios en obligaciones, manuales, trazabilidad de actuaciones en la ejecución contractual, temas presupuestales que competen a los supervisores, formatos y uso de software que aplique. </t>
  </si>
  <si>
    <t>Sensibilizar y dar lineamientos a los supervisores de convenios/contratos vigentes</t>
  </si>
  <si>
    <t>Lista asistencia y presentación</t>
  </si>
  <si>
    <r>
      <rPr>
        <b/>
        <sz val="10"/>
        <color indexed="8"/>
        <rFont val="Calibri"/>
        <family val="2"/>
      </rPr>
      <t>SUBGERENCIA DE DESARROLLO DE PROYECTOS</t>
    </r>
    <r>
      <rPr>
        <sz val="10"/>
        <color indexed="8"/>
        <rFont val="Calibri"/>
        <family val="2"/>
      </rPr>
      <t xml:space="preserve"> (Gerencias de Unidad)
</t>
    </r>
    <r>
      <rPr>
        <b/>
        <sz val="10"/>
        <color indexed="8"/>
        <rFont val="Calibri"/>
        <family val="2"/>
      </rPr>
      <t>SUBGERENCIA DE OPERACIONES</t>
    </r>
    <r>
      <rPr>
        <sz val="10"/>
        <color indexed="8"/>
        <rFont val="Calibri"/>
        <family val="2"/>
      </rPr>
      <t xml:space="preserve"> (Gerencia de Planeación y Gerencia de Gestión Contractual)
</t>
    </r>
    <r>
      <rPr>
        <b/>
        <sz val="10"/>
        <color indexed="8"/>
        <rFont val="Calibri"/>
        <family val="2"/>
      </rPr>
      <t>SUBGERENCIA FINANCIERA</t>
    </r>
    <r>
      <rPr>
        <sz val="10"/>
        <color indexed="8"/>
        <rFont val="Calibri"/>
        <family val="2"/>
      </rPr>
      <t xml:space="preserve"> (Gerencia de Presupuesto)</t>
    </r>
  </si>
  <si>
    <t>Enviar los soportes documentales de lo señalado en el hallazgo y que reposan en la Gerencia de Desarrollo Territorial a Control Interno Disciplinario</t>
  </si>
  <si>
    <t>Enviar soportes documentales del hallazgo a Control Interno Disciplinario</t>
  </si>
  <si>
    <t>Memorando</t>
  </si>
  <si>
    <r>
      <rPr>
        <b/>
        <sz val="10"/>
        <color indexed="8"/>
        <rFont val="Calibri"/>
        <family val="2"/>
      </rPr>
      <t xml:space="preserve">SUBGERENCIA DE DESARROLLO DE PROYECTOS </t>
    </r>
    <r>
      <rPr>
        <sz val="10"/>
        <color indexed="8"/>
        <rFont val="Calibri"/>
        <family val="2"/>
      </rPr>
      <t>(Gerencia de Desarrollo Territorial)</t>
    </r>
  </si>
  <si>
    <t>DANE 2</t>
  </si>
  <si>
    <t>Registros del personal transportado – Operación Censal. En los contratos No. 2180707, 2180681 y 2180894 suscritos con diferentes operadores de transporte se evidencia la ausencia de la relación del personal movilizado por cada vehículo, obligación definida en el documento de Especificaciones Técnicas de Movilidad y estudios previos.</t>
  </si>
  <si>
    <t>Debilidades en la implementación de controles adecuados. 
Deficiencia en la coordinación para la ejecución integral de los diferentes componentes del operativo censal.</t>
  </si>
  <si>
    <t>DANE 3</t>
  </si>
  <si>
    <t>Transporte Rutas Policarpa Nariño - CNPV Consejo Comunitario Cordillera Occidental NARP - Convenio de Asociación No. 2180707. Las siete rutas programadas para recolectar la información en el área de ubicación de las comunidades negras del Consejo Comunitario COPDICONC no fueron realizadas, no obstante era parte del objeto y alcance de los compromisos y no se ejecutó plan de contingencia.</t>
  </si>
  <si>
    <t xml:space="preserve">Debilidades de supervisión en la medida que no tenía conocimiento de la existencia del Plan de Contingencia </t>
  </si>
  <si>
    <t>DANE 4</t>
  </si>
  <si>
    <t>Tiempos de espera adicional. Pago 5 del contrato 007 de 2018 suscrito entre DANE y la Union Temporal, con novedades por falta de información y tiempo de espera superior a 48 horas en 9 municipios. Pago 10 con novedades por pagos pendientes de operadores de personal contratados por FONADE que afectaron el proceso de logística inversa y tiempo de espera superior a 48 horas en 4 municipios.</t>
  </si>
  <si>
    <t xml:space="preserve">Deficiencias en los componentes alusivos al personal y transporte, contratos que fueron suscritos en el marco de la ejecución del contrato interadministrativo 042 -2017 entre DANE y FONADE </t>
  </si>
  <si>
    <t>No aplica, ver campo observaciones</t>
  </si>
  <si>
    <t>El contrato objeto del Hallazgo no hace parte del Contrato 217047 suscrito con FONADE, y no contempló el componente logístico, por lo que el servicio de almacenamiento, custodia, alistamiento, empaque, distribución, devolución y demas actividades propias a la logistica inversa del operativo del Censo fue asumido directamente por el DANE. La respuesta de CGR no atribuye falta a FONADE.</t>
  </si>
  <si>
    <t>DANE 5</t>
  </si>
  <si>
    <t>Acuerdos de Niveles del Servicio de Transporte – ANS. En 1.682 casos de incumplimientos presentados por los operadores de transporte, el DANE solamente autorizó la medida por el primer día, perdiéndose la posibilidad de realizar el descuento indicado por concepto de “cada día de retardo” contemplada en el contrato, desconociendo a su vez los retrasos en la prestación real del servicio.</t>
  </si>
  <si>
    <t xml:space="preserve">No se estableció protocolo específico y/o mecanismo de control para registrar la trazabilidad efectiva de las solicitudes de servicio
Debilidades en el ejercicio de la supervisión </t>
  </si>
  <si>
    <t>DANE 7</t>
  </si>
  <si>
    <t>Gestión Componente de personal Valle del Cauca. incumplimiento por parte del operador en la contratación oportuna del personal, inobservando lo preceptuado en las reglas de participación por aplicación de los ANS, para hacer efectivos los posibles descuentos por los días de retraso en la contratación del personal.</t>
  </si>
  <si>
    <t>No se evidencian documentos de conciliación realizada para determinar la aplicación o no de ANS al operador.</t>
  </si>
  <si>
    <t>CDEP H96</t>
  </si>
  <si>
    <t>FONADE se constituyó como único beneficiario de las garantías de los contratos derivados N° 2160836, 2162988, 2171440, 2186733, para la construcción de la piscina olímpica de alto rendimiento en Bogotá - Contrato interadministrativo 215119 de 2015, incumpliendo el numeral 31 del literal B de la cláusula quinta que establece que el beneficiario de las garantías debió ser Coldeportes.</t>
  </si>
  <si>
    <t>Deficiencias en la supervisión de los beneficiarios de las pólizas por parte de Coldeportes y de FONADE</t>
  </si>
  <si>
    <t>Remitir Circular a los Gerentes de Unidad, en la cual se recomendará que para la elaboración de los estudios previos, verifiquen las obligaciones que en materia de pólizas  adquirió Enterritorio con su cliente, para que, si se estipuló incluirlo como beneficiario, ésto se cumpla.</t>
  </si>
  <si>
    <t xml:space="preserve">Circular a los Gerentes de Unidad </t>
  </si>
  <si>
    <t>SUBGERENCIA DE DESARROLLO DE PROYECTOS</t>
  </si>
  <si>
    <t>CDEP H98</t>
  </si>
  <si>
    <t>Contrato interadministrativo 215119 de 2015. Adición. Se evidenciaron diversas situaciones que generaron alteraciones y atrasos en el desarrollo de los proyectos, y adiciones a la cuota de gerencia por parte de Coldeportes sin cuestionar la responsabilidad de FONADE como causante de los atrasos, y sin inicio de obras. Hallazgo fiscal por $440.088.533</t>
  </si>
  <si>
    <r>
      <t xml:space="preserve">Deficiencias en la planeación, ejecución, seguimiento y control del Contrato, pese a lo advertido por la supervisión
</t>
    </r>
    <r>
      <rPr>
        <sz val="9.9"/>
        <rFont val="Calibri"/>
        <family val="2"/>
      </rPr>
      <t xml:space="preserve">Demoras de Enterritorio en la contratación derivada </t>
    </r>
    <r>
      <rPr>
        <sz val="11"/>
        <rFont val="Calibri"/>
        <family val="2"/>
      </rPr>
      <t>por causa de procesos de selección fallidos</t>
    </r>
  </si>
  <si>
    <t>Ajuste de modalidades de contratación creando la modalidad convocatoria abierta abreviada</t>
  </si>
  <si>
    <t>Manual de contratación actualizado</t>
  </si>
  <si>
    <t xml:space="preserve">SUBGERENCIA DE OPERACIONES. 
En la actualización del Manual de Contratación, se crearon los procedimientos relativos a las Modalidades de Contratación y los Acuerdos de Niveles de Servicio, generando mayor eficiencia, celeridad, transparencia, seguridad jurídica y optimización. </t>
  </si>
  <si>
    <t>CDEP H103</t>
  </si>
  <si>
    <t>Desde octubre de 2015 Coldeportes y FONADE eran conscientes de la baja calidad de los estudios y diseños elaborados por la Gobernación del Chocó. La planeación del contrato evidencia debilidad y falencias. De 2 meses programados para la consultoría de revisión y ajuste de diseños, se pasó a una ejecución de más de 2 años.</t>
  </si>
  <si>
    <t>Debilidad en la evaluación de proyectos por Coldeportes
Debilidad en la planeación del contrato interadministrativo por FONADE y Coldeportes</t>
  </si>
  <si>
    <t xml:space="preserve">Remitir Circular, en la cual se brindarán recomendaciones en cuanto al seguimiento de contratos cuyos estudios y diseños sean entregados por un tercero, en materia de verificación de la necesidad real del diseño (ajuste o rediseño), seguimiento al plazo, y revisión de una suspensión en caso de que se dependa de la actuación previa del tercero </t>
  </si>
  <si>
    <t>CDEP H104</t>
  </si>
  <si>
    <t>Contrato de obra N°. 2171807 construcción de coliseo multideportivo Quibdó - Contrato interadministrativo 215081 de 2015. Se incluyó un costo indirecto  de pago al contratista por la fiducia y buen manejo de anticipo, que no estaba permitido en el estatuto de contratación vigente de FONADE.</t>
  </si>
  <si>
    <t>Proyección de presupuesto con un desagregado no ejecutable</t>
  </si>
  <si>
    <t>Expedir certificación del Gerente de Convenio y el Gerente de Unidad, donde indiquen que el monto asociado a la Fiducia y Buen Manejo del Anticipo, no ha sido, ni será, cobrado ni pagado.</t>
  </si>
  <si>
    <t>Certificación</t>
  </si>
  <si>
    <t xml:space="preserve">GERENCIA DE DESARROLLO DE PROYECTOS 1 (Gerente de Convenio con Coldeportes) Teniendo en cuenta que el Contratista en cada una de sus cuentas de cobro ha reclamado cero pesos ($0) por concepto de Fiducia y buen manejo de anticipo, se recomendará continuar bajo la misma línea, y por ende no efectuar pago alguno por este concepto </t>
  </si>
  <si>
    <t>CDEP H105</t>
  </si>
  <si>
    <t>Contrato interadministrativo 215081 de 2015. Reconocimiento del valor de la cuota de gerencia por parte de Coldeportes a FONADE por un proyecto que no se realizará, causando detrimento por $688.469.598, correspondiente al proyecto del coliseo menor. Hallazgo fiscal.</t>
  </si>
  <si>
    <t>Las actividades desarrolladas por FONADE y cubiertas por la cuota de gerencia no obedecen a construcción propiamente. Son trabajos indirectos relacionados con actividades de administración.
Debilidades en la planeación del contrato inicial, por asociar la cuota de gerencia al desarrollo de unos componentes del proyecto (# proyectos) y no a la ejecución del objeto del mismo.</t>
  </si>
  <si>
    <t>Actualizar el Manual de Política Negociación y Costeo (MMI 402) de Enterritorio, el cual regula la cuota de gerencia.</t>
  </si>
  <si>
    <t>Actualizar el Manual de Política Negociación y Costeo (MMI 402) de Enterritorio.</t>
  </si>
  <si>
    <t>Manual de Política Negociación y Costeo  actualizado. Su aprobación se obtuvo en Acuerdo No. 273 de la Junta Directiva del 31 de agosto de 2018</t>
  </si>
  <si>
    <t xml:space="preserve">SUBGERENCIA FINANCIERA. NÚM. 6.1 DEL MANUAL: "Se tendrán en cuenta las características particulares de cada línea de negocio de FONADE al momento de realizar los costeos de cuota de gerencia... Un esfuerzo operativo y administrativo que redunde en el consumo de recursos de funcionamiento deberá contar con una evaluación costeo de cuota de gerencia". </t>
  </si>
  <si>
    <t>CDEP H106</t>
  </si>
  <si>
    <t>Celebración de contratos de obra (2171807 y 2172264) en el marco del Contrato interadministrativo 215081 de 2015, sin la madurez
requerida en los diseños para su construcción; esto es, inicio de obras sin estudios y diseños completos y suficientes para construir.</t>
  </si>
  <si>
    <t>Deficiencias en la planeación contractual: los estudios y  diseños con que se realizó la contratación de los proyectos de este contrato interadministrativo afectaron al momento de contratar
las obras. Se evidenció que los estudios y diseños de dichas obras, estaban incompletos, eran inconsistentes con los proyectos a construir y presentaban ausencia de documentos técnicos requeridos</t>
  </si>
  <si>
    <t>Remitir Circular a los Gerentes de Unidad para que cuando evidencien fallas claras en los diseños recibidos de un contratista de la entidad, inicien cuanto antes el procedimiento de incumplimiento establecido en el sistema de gestión de calidad, y tomen las medidas preventivas que se requieran, entre las cuales deben verificar la procedencia de una suspensión del contrato</t>
  </si>
  <si>
    <t>CDEP H107</t>
  </si>
  <si>
    <t>La expedición de las garantías de los contratos contratos derivados N° 2171807, 2172264 y 2016661 del contrato interadministrativo 215081 de 2015, fue a favor de FONADE y no del Departamento del Chocó, tanto en la póliza original como en todas las modificaciones, incumpliendo el numeral 28 de la cláusula quinta.</t>
  </si>
  <si>
    <t>Deficiencias en la supervisión del convenio interadministrativo por parte de Coldeportes, dado que no realizó seguimiento a la contratación derivada y las condiciones establecidas por FONADE en los procesos
de contratación</t>
  </si>
  <si>
    <t>CDEP H108</t>
  </si>
  <si>
    <t>Adición del convenio 215081 de 2015. La firma consultora contratada por FONADE, contrariando su obligación de realizar y ajustar los estudios y diseños técnicos del proyecto, solicitó la realización de las modificaciones y ajustes a la firma diseñadora original; lo que generó  varias prórrogas y suspensiones, y una adición de $1.250 millones de cuota de gerencia, halllazgo fiscal.</t>
  </si>
  <si>
    <t>Deficiencias en la planeación,
ejecución, seguimiento y control del Convenio por parte de Coldeportes</t>
  </si>
  <si>
    <t>Emitir oficio solicitando a la Subgerencia de Operaciones tomar una decisión definitiva en el procedimiento de incumplimiento del contrato de consultoría No. 2016661 que se inició en Rad. 20172100242443 y cuya última actuación correspondió al Rad. 20195400224891.</t>
  </si>
  <si>
    <t xml:space="preserve">Emisión de oficio de la Gerencia de Unidad 1 a la Subgerencia de Operaciones con copia a la Subgerencia de Desarrollo de Proyectos. </t>
  </si>
  <si>
    <t>GERENCIA DE DESARROLLO DE PROYECTOS 1 (Gerente de Convenio Coldeportes)</t>
  </si>
  <si>
    <t>Gestionar y tramitar el incumplimiento del contrato de consultoría No. 2016661</t>
  </si>
  <si>
    <t xml:space="preserve">Presentar FAP900 y ficha de inicio de acción judicial a Oficina Jurídica por Subgerencia de Operaciones </t>
  </si>
  <si>
    <t>FAP900 y Ficha de inicio de acción judicial radicados</t>
  </si>
  <si>
    <t>SUBGERENCIA DE OPERACIONES (Gerencia Post-Contractual)</t>
  </si>
  <si>
    <t>CDEP H127</t>
  </si>
  <si>
    <t>Contrato 215080 de 2015. Inventario villa olímpica entregado por Fonade a Coldeportes. Continúan los faltantes en la dotación del alojamiento de la Villa Olímpica, del Centro de Alto Rendimiento de Coldeportes por $18.779.163,92 según cuadro 371 del informe (pág. 683)</t>
  </si>
  <si>
    <t xml:space="preserve">
No realizar un seguimiento eficiente y custodia a los bienes adquiridos</t>
  </si>
  <si>
    <t xml:space="preserve">Remitir un oficio a Coldeportes, recomendandole mejoras en sus procesos de detención y custodia de dotación. A dicho oficio se anexará el acta de entrega y recibo a satisfacción de la dotación. </t>
  </si>
  <si>
    <t>Oficio de la Gerencia del Contrato a Coldeportes.</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</si>
  <si>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</si>
  <si>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</si>
  <si>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</si>
  <si>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</si>
  <si>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</si>
  <si>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</si>
  <si>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</si>
  <si>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</si>
  <si>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</si>
  <si>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</si>
  <si>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</si>
  <si>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</si>
  <si>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</si>
  <si>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</si>
  <si>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</si>
  <si>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</si>
  <si>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</si>
  <si>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</si>
  <si>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</si>
  <si>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</si>
  <si>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</si>
  <si>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</si>
  <si>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</si>
  <si>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</si>
  <si>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</si>
  <si>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</si>
  <si>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</si>
  <si>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CASILLA RESPONSABLE</t>
  </si>
  <si>
    <t xml:space="preserve">Se adjunta soporte de requerimiento presentado el Grupo de Tecnologías de Información </t>
  </si>
  <si>
    <t>Se adjunta memorando con radicado No. 20192700179923 del 26 de septiembre de 2019, con el que se remite información al grupo de Control Interno Disciplinario.</t>
  </si>
  <si>
    <t>La Subgerencia de Operaciones junto con la Subgerencia de Desarrollo de Proyectos estableció dos sesiones de capacitación. En noviembre se  llevó a cabo las capacitaciones en: Solicitud de mesas de trabajo e items no previstos al grupo de Planeación  contractual, Tasación de Perjuicios e inicico de trámites de incumplimientos yesponsabilidad Civil y Disciplinaria de los Supervisores</t>
  </si>
  <si>
    <t xml:space="preserve">SUBGERENCIA DE OPERACIONES. 
En la última actualización del Manual de Contratación se crearon los procedimientos relativos a las Modalidades de Contratación y los Acuerdos de Niveles de Servicio, generando mayor eficiencia, celeridad, transparencia, seguridad jurídica y optimización. </t>
  </si>
  <si>
    <t xml:space="preserve">La Subgerencia de Operaciones envió a la oficina Asesora Jurídica el estudio jurídico para inicio de acción judicial del  8 de enero de 2020,  y el fap 900 en CD como consta en el radicado 20205400001943 </t>
  </si>
  <si>
    <t>Archivo con la estadística de pagos manuales con aplicación de descuentos de agosto a diciembre de 2019. No se registran pagos sobre los cuales se dejaran de aplicar descuentos. Se aclara que el valor de $265 mill. a que hace referencia el hallazgo se generó el 5/12/2018 y los recursos fueron reintegrados el 10/01/2019, generando un costo de oportunidad de 35 días, no de 7 meses.</t>
  </si>
  <si>
    <t>La dependencia envió el oficio radicado 20192000242441 al ANLA y el oficio radicado 20192000242411 a Cortolima</t>
  </si>
  <si>
    <t>La dependencia envió el oficio radicado 20192000242541 a ANT y ADR</t>
  </si>
  <si>
    <t xml:space="preserve">La dependencia envió circular con radicado 20192000213913 </t>
  </si>
  <si>
    <t>La dependencia envió circular con radicado 20192000213923</t>
  </si>
  <si>
    <t xml:space="preserve">El Gerente de Unidad emitió el oficio con radicado 20192200215113 </t>
  </si>
  <si>
    <t>La dependencia envió circular con radicado 20192000213933</t>
  </si>
  <si>
    <t>La dependencia envió oficio con radicado 20192200201923</t>
  </si>
  <si>
    <t>La dependencia envió oficio con radicado 20192200291661 al Ministerio del Deporte</t>
  </si>
  <si>
    <t>La Gerencia de Talento Humano envía soporte de adopción del procedimiento en el catálogo documental de la entidad el 11/04/2019.</t>
  </si>
  <si>
    <t>La dependencia envío documento con lineamientos con radicado 20192000185513</t>
  </si>
  <si>
    <t>La dependencia envía dos informes, del 30/06/2019 y el 24/09/2019, e informe de seguimiento al fllujo de caja de julio a septiembre de 2019 (páginas x a x del adjunto).</t>
  </si>
  <si>
    <t>La dependencia envía  certificación de pago.</t>
  </si>
  <si>
    <t>La dependencia entrega soporte de consignaciones referidas en excel y comprobantes asociados.</t>
  </si>
  <si>
    <t>Teniendo en cuenta los lineamientos considerados en el Manual de Supervisión e Interventoría de ENTerritorio, se hace necesario para suscribir el contrato de interventoría el cumplimiento de los siguientes requisitos: 1. Envío por parte del Municipio de Chaparral, el soporte documental que de claridad del estado actual del contrato de Obra.
2. Definición del tiempo restante del contrato de obra. 3. Balance de las actividades a ejecutar,en caso de requerirse tramitar prórroga al contrato de obra. 4. Una vez definida la necesidad de contratación de la interventoría con los soportes requeridos anteriormente, se deberá realizar estudio previo y proceso de contratación. 5. Reunión previa al reinicio del contrato de obra e inicio de contrato de interventoría
6. Visita técnica de verificación del estado actual de las obras 7. Programación y flujo de inversión de las obras a ejecutar. 8: Remisión de las hojas de vida con el acta de aprobación por parte de la Interventoría. 9. Suscripción de acta de reinicio para el caso de obra y acta de inicio para el contrato de interventoría. 
ENTerritorio mediante radicados  Nos. 20192700191493 y 20192700305511  del 5 de noviembre de 2019 y 12 de diciembre de 2019, respectivamente, solicitó al municipio el envío de la información.
El 2 de enero de 2020 se recibió información por parte del municipio mediante comunicación con radicado No. 20204300001432.
La Subgerencia solicitó por tanto modfiicar el plazo de cumplimiento de la acción, al 30/06/2020, fecha que se actualiza en este reporte. Compromiso No.4</t>
  </si>
  <si>
    <t>Con radicado 20201100010233 la Gerente General solicita modifcar esta acción de mejora, cambios que quedan registrados en este reporte del plan.</t>
  </si>
  <si>
    <t>SUBGERENCIA DE DESARROLLO DE PROYECTOS (Grupo de Desarrollo de Proyectos 2)
SUBGERENCIA DE OPERACIONES (Grupo de Procesos de Selección)</t>
  </si>
  <si>
    <t>Adelantar seguimiento al proceso de contratación de la interventoría</t>
  </si>
  <si>
    <t>Informe de seguimiento al proceso de contratación de la interventoría</t>
  </si>
  <si>
    <t>La Subgerencia firmó compromiso de cumplimiento en nuevo plazo, al 28/02/2020 (Compromiso No. 2). La fecha inicial era 30/11/2019</t>
  </si>
  <si>
    <t>Adelantar un nuevo proceso de contratación para la interventoría técnica, administrativa, financiera, ambiental y de control presupuestal para la terminación de la extensión de redes de alcantarillado sanitario en el municipio de Puerto Libertador-Córdoba</t>
  </si>
  <si>
    <r>
      <t>La Oficina Jurídica firmó compromiso para cambio de plazo de esta acción, con corte al 15/11/2019 (Compromiso No. 1). En el seguimiento con corte a diciembre solicitaron modificar la fecha de cumplimiento nuevament</t>
    </r>
    <r>
      <rPr>
        <sz val="9"/>
        <rFont val="Arial"/>
        <family val="2"/>
      </rPr>
      <t>e a 30/04/2020</t>
    </r>
    <r>
      <rPr>
        <sz val="9"/>
        <color indexed="8"/>
        <rFont val="Arial"/>
        <family val="2"/>
      </rPr>
      <t xml:space="preserve"> (Compromiso No. 6) sustentando en la ausencia de documentos requeridos para finalizar el trámite oportunamente.</t>
    </r>
  </si>
  <si>
    <r>
      <t>El grupo de procesos de selección adelanta estudio jurídico contractual de la observación a la luz de lo señalado en el articulo 38 de la ley 153 de 1887, en el artículo 1603 del código civil y en el artículo 871 de código de comercio según los cuales en los contratos se entienden incorporadas las normas vigentes para la época de su celebración asi como en lo que tiene que ver con la teoría de la imprevisión. Solicitaron modificar fecha de terminación para</t>
    </r>
    <r>
      <rPr>
        <sz val="9"/>
        <rFont val="Arial"/>
        <family val="2"/>
      </rPr>
      <t xml:space="preserve"> 31/03/2020</t>
    </r>
    <r>
      <rPr>
        <sz val="9"/>
        <color indexed="8"/>
        <rFont val="Arial"/>
        <family val="2"/>
      </rPr>
      <t xml:space="preserve"> (Compromiso No. 3) La inicial fue 31/10/2019</t>
    </r>
  </si>
  <si>
    <t>En los sopotes del hallazgo se hace trazabilidad de las actuaciones de la entidad hasta diciembre de 2019. Con radicado 20202700011673 la Gerente General solicita modifcar esta acción de mejora, cambios que quedan registrados en este reporte del plan.</t>
  </si>
  <si>
    <t>Revisión documental de la información que reposa en el expediente físico y digital del proyecto, que permita establecer un balance de las cantidades de obra evidenciadas por la Contraloría General de la República contra lo avalado por la interventoría y el municipio</t>
  </si>
  <si>
    <t>Informe</t>
  </si>
  <si>
    <t>Gestionar y conminar al Municipio de Baranoa para dar solución a las deficiencias de calidad y diferencias en cantidades encontradas por la Contraloría y la comisión de ENTerritorio.</t>
  </si>
  <si>
    <t>Mesas de trabajo con acuerdos y comunicaciones</t>
  </si>
  <si>
    <t>Gestionar concepto jurídico y presupuestal acerca de la posibilidad de aplicar la figura de la compensación y el mecanismo a implementar para tal fin, que permita realizar un cruce entre los saldos pendientes por el hallazgo de la CGR vs. el saldo ejecutado por cancelar del proyecto al contratista</t>
  </si>
  <si>
    <t>Balance con propuesta de compensación, concepto de la subgerencia de operaciones y concepto el área de presupuesto</t>
  </si>
  <si>
    <t>La dependencia envía notas a los estados financieros con corte a junio y con corte a septiembre.</t>
  </si>
  <si>
    <t>2016 H3</t>
  </si>
  <si>
    <t xml:space="preserve">H3 Calidad de Construcción Contrato Interadministrativo No. 2133553 Manta – Cundinamarca (D-F)
 $ 66.576.853,85 </t>
  </si>
  <si>
    <t>Las deficiencias presentadas en las obras como escalonamiento y filtraciones en alcantarillas, fracturamiento de placa huellas y bordillos, deterioro total del disipador; así como la deformación e inclinación y rotura de mallas en los muros en gaviones, indican que no se adelantó un proceso constructivo acorde a la norma INV-07, lo cual generó la afectación de la estabilidad de la obra</t>
  </si>
  <si>
    <t>Realizar visita por parte de la Supervisión los días 18 y 19 de abril de 2018 para efectuar inspección y verificación de los compromisos adquiridos en la visita anterior y posterior entrega de informe – A la fecha del presente documento esta actividad ya se realizó.</t>
  </si>
  <si>
    <t>Realizar visita al municipio de Manta departamento de Cundinamarca, dentro de las fechas incluidas en la acción.</t>
  </si>
  <si>
    <t>Se remitirá a la aseguradora que ampara el contrato interadministrativo derivado No 2133553 de 2013 y contrato de interventoría No 2148018 (Acta de Servicio 506) el aviso de siniestro en los términos del Código de Comercio Colombiano, a fin de informar de la posible situación siniestrada del Contrato.</t>
  </si>
  <si>
    <t>Proyectar oficios de aviso de siniestro dirigidos a las compañías aseguradoras que expidieron las garantías a los contratos interadministrativo derivado No 2133553 de 2013 y contrato de interventoría No 2148018 (Acta de Servicio 506).</t>
  </si>
  <si>
    <t>Oficios a las compañías aseguradoras que amparan el convenio interadministrativo y el contrato de interventoría</t>
  </si>
  <si>
    <t xml:space="preserve">Se reiterará comunicación al ente territorial, conminándolo a realizar las acciones que apliquen frente al incumplimiento del contratista.a </t>
  </si>
  <si>
    <t xml:space="preserve">Reiterar oficio al municipio de Manta departamento de Cundinamarca, para que remita a la compañía aseguradora en el menor plazo, el requerimiento con referencia al siniestro de la estabilidad de la obra ejecutada.  </t>
  </si>
  <si>
    <t>Oficio remitido al ente territorial</t>
  </si>
  <si>
    <t>Se remitirá comunicado a la Gerencia de Fábricas con respecto a la situación presentada, recomendando iniciar proceso por posible incumplimiento a la interventoría.</t>
  </si>
  <si>
    <t>Remitir memorando a la Gerencia de Fábricas, exponiendo problemática actual y recomendaciones para iniciar proceso por presunto incumplimiento por parte de la Interventoría.</t>
  </si>
  <si>
    <t xml:space="preserve">Memorando al área de Fábricas </t>
  </si>
  <si>
    <t>2016 H22</t>
  </si>
  <si>
    <t>H22   Acopio de Residuos Ordinarios.</t>
  </si>
  <si>
    <t>Faltas de control en el manejo de los residuos sólidos ordinarios, desencadenando en contaminación del suelo y el ambiente al no contar con las condiciones que requiere tener un centro de acopio temporal de este tipo de residuos como se indica en la GTC 24:2009. Ausencia de protocolos o instructivos de funcionamiento del equipo compactador y el no uso de elementos de protección personal</t>
  </si>
  <si>
    <t>Establecer las medidas y elementos necesarios para implementar un punto de acopio de residuos ordinarios exclusivo de FONADE, dentro del espacio establecido para recolección de basuras en el Edificio.</t>
  </si>
  <si>
    <t>Elaborar el plan de adquisiciones para la implementación del punto de acopio de residuos ordinarios.</t>
  </si>
  <si>
    <t>plan de adquisiciones</t>
  </si>
  <si>
    <t xml:space="preserve">Elaborar un instructivo que defina el manejo  del equipo compactador y las condiciones de seguridad para el personal que realiza la actividad de compactación de residuos (Esta actividad se realizará en conjunto con la administración del edificio, ya que las labores de compactación de residuos no es exclusiva de FONADE). </t>
  </si>
  <si>
    <t>Elaborar, aprobar, divulgar e implementar el instructivo para el manejo del compactador</t>
  </si>
  <si>
    <t>Instructivo</t>
  </si>
  <si>
    <t>Esta acción se registra en este reporte porque, producto de la auditoría de depuración de plan de mejoramiento de vigencias anteriores realizada por la Asesoría de Control Interno, se determinó que las acciones no fueron efectivas para resolver las causas del hallazgo de la CGR, ni se realizaron correcciones directas respecto a lo observado. Esta acciones deberán ser reformuladas, lo cual quedará registrado en el reporte de avance con corte a junio de 2020.</t>
  </si>
  <si>
    <t>Informe visita al proyecto</t>
  </si>
  <si>
    <t>SUBGERENCIA DE DESARROLLO DE PROYECTOS (Gerencia Desarrollo Territorial - Desarrollo de Proyectos 2)</t>
  </si>
  <si>
    <t>SUBGERENCIA ADMINISTRATIVA (Grupo Servicios Administrativos)</t>
  </si>
  <si>
    <t>FILA_66</t>
  </si>
  <si>
    <t>FILA_67</t>
  </si>
  <si>
    <t>FILA_68</t>
  </si>
  <si>
    <t>FILA_69</t>
  </si>
  <si>
    <t>FILA_70</t>
  </si>
  <si>
    <t>FILA_71</t>
  </si>
  <si>
    <t>FILA_72</t>
  </si>
  <si>
    <t>FILA_73</t>
  </si>
  <si>
    <t>FILA_74</t>
  </si>
  <si>
    <t>(a dic de 2019)</t>
  </si>
  <si>
    <t>Las 6 acciones serán objeto de reformulación por cuanto fueron evaluadas como no efectivas en auditoría de Control Interno para dos hallazgos: 
H3 Calidad de Construcción Contrato Interadministrativo No. 2133553 Manta – Cundinamarca 
H22   Acopio de Residuos Ordinarios</t>
  </si>
  <si>
    <t>Coldeportes (CDEP)</t>
  </si>
  <si>
    <t>Catastro Multipropósito (Cmult)</t>
  </si>
  <si>
    <t>Censo DANE</t>
  </si>
  <si>
    <t>Una acción registrada,relativa al H4, sustenta que no aplica para la entidad; por lo cual son realmente 6 acciones para seguimiento</t>
  </si>
  <si>
    <t>Denuncia Tolima</t>
  </si>
  <si>
    <t>Por cumplir 
(2020)</t>
  </si>
  <si>
    <t>Cumplido en 
plazos (%)</t>
  </si>
  <si>
    <t>Aclaraciones</t>
  </si>
  <si>
    <t>En los soportes del hallazgo se hace trazabilidad de las actuaciones de la entidad hasta diciembre de 2019. s realizó compromiso para el reinicio de la obra  el 30/03/2020 Compromiso No. 5</t>
  </si>
  <si>
    <t>En los soportes del hallazgo se hace trazabilidad de las actuaciones de la entidad hasta diciembre de 2019. Con radicado 20202700011673 la Gerente General solicita modifcar esta acción de mejora, cambios que quedan registrados en este reporte del plan.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</si>
</sst>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dd/mm/yyyy;@"/>
    <numFmt numFmtId="166" formatCode="0.0%"/>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_-* #,##0.0_-;\-* #,##0.0_-;_-* &quot;-&quot;_-;_-@_-"/>
  </numFmts>
  <fonts count="64">
    <font>
      <sz val="11"/>
      <color indexed="8"/>
      <name val="Calibri"/>
      <family val="2"/>
    </font>
    <font>
      <b/>
      <sz val="11"/>
      <color indexed="9"/>
      <name val="Calibri"/>
      <family val="2"/>
    </font>
    <font>
      <b/>
      <sz val="11"/>
      <color indexed="8"/>
      <name val="Calibri"/>
      <family val="2"/>
    </font>
    <font>
      <sz val="10"/>
      <name val="Arial"/>
      <family val="2"/>
    </font>
    <font>
      <sz val="9"/>
      <name val="Arial"/>
      <family val="2"/>
    </font>
    <font>
      <sz val="8"/>
      <name val="Calibri"/>
      <family val="2"/>
    </font>
    <font>
      <sz val="8"/>
      <color indexed="8"/>
      <name val="Arial"/>
      <family val="2"/>
    </font>
    <font>
      <b/>
      <sz val="9"/>
      <color indexed="9"/>
      <name val="Arial"/>
      <family val="2"/>
    </font>
    <font>
      <sz val="9"/>
      <color indexed="8"/>
      <name val="Arial"/>
      <family val="2"/>
    </font>
    <font>
      <sz val="18"/>
      <name val="Arial"/>
      <family val="2"/>
    </font>
    <font>
      <sz val="11"/>
      <name val="Calibri"/>
      <family val="2"/>
    </font>
    <font>
      <sz val="10"/>
      <color indexed="8"/>
      <name val="Calibri"/>
      <family val="2"/>
    </font>
    <font>
      <b/>
      <sz val="10"/>
      <color indexed="8"/>
      <name val="Calibri"/>
      <family val="2"/>
    </font>
    <font>
      <sz val="9.9"/>
      <name val="Calibri"/>
      <family val="2"/>
    </font>
    <font>
      <sz val="8"/>
      <name val="Arial"/>
      <family val="2"/>
    </font>
    <font>
      <sz val="12"/>
      <name val="Arial"/>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0"/>
      <color indexed="8"/>
      <name val="Arial"/>
      <family val="2"/>
    </font>
    <font>
      <b/>
      <sz val="14"/>
      <color indexed="9"/>
      <name val="Helvetica"/>
      <family val="0"/>
    </font>
    <font>
      <sz val="14"/>
      <color indexed="8"/>
      <name val="Helvetica"/>
      <family val="0"/>
    </font>
    <font>
      <b/>
      <sz val="14"/>
      <color indexed="8"/>
      <name val="Helvetica"/>
      <family val="0"/>
    </font>
    <font>
      <sz val="12"/>
      <color indexed="8"/>
      <name val="Helvetica"/>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
      <sz val="9"/>
      <color rgb="FF000000"/>
      <name val="Arial"/>
      <family val="2"/>
    </font>
    <font>
      <b/>
      <sz val="14"/>
      <color rgb="FFFFFFFF"/>
      <name val="Helvetica"/>
      <family val="0"/>
    </font>
    <font>
      <sz val="14"/>
      <color rgb="FF000000"/>
      <name val="Helvetica"/>
      <family val="0"/>
    </font>
    <font>
      <b/>
      <sz val="14"/>
      <color rgb="FF000000"/>
      <name val="Helvetica"/>
      <family val="0"/>
    </font>
    <font>
      <sz val="12"/>
      <color rgb="FF000000"/>
      <name val="Helvetic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BDD7E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color indexed="63"/>
      </top>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thick">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thick">
        <color rgb="FFFFFFFF"/>
      </top>
      <bottom>
        <color indexed="63"/>
      </bottom>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81">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3" fillId="0" borderId="11" xfId="0" applyFont="1" applyBorder="1" applyAlignment="1">
      <alignment horizontal="justify" vertical="top" wrapText="1"/>
    </xf>
    <xf numFmtId="0" fontId="3" fillId="0" borderId="11" xfId="0" applyFont="1" applyBorder="1" applyAlignment="1">
      <alignment horizontal="center" vertical="center" wrapText="1"/>
    </xf>
    <xf numFmtId="0" fontId="4" fillId="35" borderId="11" xfId="0" applyFont="1" applyFill="1" applyBorder="1" applyAlignment="1">
      <alignment horizontal="justify" vertical="top" wrapText="1"/>
    </xf>
    <xf numFmtId="9" fontId="0" fillId="0" borderId="0" xfId="59" applyFont="1" applyAlignment="1">
      <alignment/>
    </xf>
    <xf numFmtId="0" fontId="57" fillId="0" borderId="11" xfId="0" applyFont="1" applyBorder="1" applyAlignment="1">
      <alignment horizontal="justify" vertical="top" wrapText="1"/>
    </xf>
    <xf numFmtId="0" fontId="58" fillId="0" borderId="11" xfId="0" applyFont="1" applyBorder="1" applyAlignment="1">
      <alignment horizontal="justify" vertical="top" wrapText="1"/>
    </xf>
    <xf numFmtId="0" fontId="4" fillId="0" borderId="11" xfId="0" applyFont="1" applyFill="1" applyBorder="1" applyAlignment="1">
      <alignment horizontal="justify" vertical="top" wrapText="1"/>
    </xf>
    <xf numFmtId="0" fontId="4" fillId="0" borderId="11" xfId="0" applyFont="1" applyFill="1" applyBorder="1" applyAlignment="1">
      <alignment horizontal="center" vertical="center" wrapText="1"/>
    </xf>
    <xf numFmtId="164" fontId="4" fillId="0" borderId="11" xfId="55" applyNumberFormat="1" applyFont="1" applyFill="1" applyBorder="1" applyAlignment="1">
      <alignment horizontal="center" vertical="center"/>
      <protection/>
    </xf>
    <xf numFmtId="164" fontId="4" fillId="35" borderId="11" xfId="55" applyNumberFormat="1" applyFont="1" applyFill="1" applyBorder="1" applyAlignment="1">
      <alignment horizontal="center" vertical="center"/>
      <protection/>
    </xf>
    <xf numFmtId="0" fontId="4" fillId="35" borderId="11" xfId="0" applyFont="1" applyFill="1" applyBorder="1" applyAlignment="1">
      <alignment horizontal="center" vertical="center" wrapText="1"/>
    </xf>
    <xf numFmtId="0" fontId="59" fillId="35" borderId="11" xfId="0" applyFont="1" applyFill="1" applyBorder="1" applyAlignment="1">
      <alignment horizontal="justify" vertical="top" wrapText="1"/>
    </xf>
    <xf numFmtId="0" fontId="4" fillId="0" borderId="11" xfId="0" applyFont="1" applyBorder="1" applyAlignment="1">
      <alignment horizontal="justify" vertical="top" wrapText="1"/>
    </xf>
    <xf numFmtId="0" fontId="58" fillId="0" borderId="11" xfId="0" applyFont="1" applyFill="1" applyBorder="1" applyAlignment="1">
      <alignment horizontal="justify" vertical="top" wrapText="1"/>
    </xf>
    <xf numFmtId="0" fontId="58" fillId="36" borderId="11" xfId="0" applyFont="1" applyFill="1" applyBorder="1" applyAlignment="1">
      <alignment horizontal="justify" vertical="top" wrapText="1"/>
    </xf>
    <xf numFmtId="0" fontId="4" fillId="36" borderId="11" xfId="0" applyFont="1" applyFill="1" applyBorder="1" applyAlignment="1">
      <alignment horizontal="justify" vertical="top" wrapText="1"/>
    </xf>
    <xf numFmtId="0" fontId="4" fillId="36" borderId="11" xfId="0" applyFont="1" applyFill="1" applyBorder="1" applyAlignment="1">
      <alignment horizontal="center" vertical="center" wrapText="1"/>
    </xf>
    <xf numFmtId="0" fontId="8" fillId="34" borderId="11" xfId="0" applyFont="1" applyFill="1" applyBorder="1" applyAlignment="1" applyProtection="1">
      <alignment horizontal="justify" vertical="top" wrapText="1"/>
      <protection locked="0"/>
    </xf>
    <xf numFmtId="0" fontId="58" fillId="35" borderId="11" xfId="0" applyFont="1" applyFill="1" applyBorder="1" applyAlignment="1">
      <alignment horizontal="justify" vertical="top" wrapText="1"/>
    </xf>
    <xf numFmtId="0" fontId="8" fillId="34" borderId="11" xfId="0" applyFont="1" applyFill="1" applyBorder="1" applyAlignment="1" applyProtection="1">
      <alignment vertical="center" wrapText="1"/>
      <protection locked="0"/>
    </xf>
    <xf numFmtId="0" fontId="8" fillId="34" borderId="11" xfId="0" applyFont="1" applyFill="1" applyBorder="1" applyAlignment="1" applyProtection="1">
      <alignment horizontal="center" vertical="center"/>
      <protection locked="0"/>
    </xf>
    <xf numFmtId="0" fontId="8" fillId="0" borderId="11" xfId="0" applyFont="1" applyBorder="1" applyAlignment="1">
      <alignment vertical="center" wrapText="1"/>
    </xf>
    <xf numFmtId="0" fontId="8" fillId="0" borderId="11" xfId="0" applyFont="1" applyBorder="1" applyAlignment="1">
      <alignment/>
    </xf>
    <xf numFmtId="0" fontId="7" fillId="33" borderId="11" xfId="0" applyFont="1" applyFill="1" applyBorder="1" applyAlignment="1">
      <alignment horizontal="center" vertical="center"/>
    </xf>
    <xf numFmtId="1" fontId="4" fillId="35"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34" borderId="11" xfId="0" applyFont="1" applyFill="1" applyBorder="1" applyAlignment="1" applyProtection="1">
      <alignment vertical="center" wrapText="1"/>
      <protection locked="0"/>
    </xf>
    <xf numFmtId="0" fontId="4" fillId="0" borderId="11" xfId="0" applyFont="1" applyBorder="1" applyAlignment="1">
      <alignment horizontal="center" vertical="center"/>
    </xf>
    <xf numFmtId="0" fontId="8" fillId="0" borderId="11" xfId="0" applyFont="1" applyBorder="1" applyAlignment="1">
      <alignment horizontal="center" vertical="center"/>
    </xf>
    <xf numFmtId="0" fontId="8" fillId="35" borderId="11" xfId="0" applyFont="1" applyFill="1" applyBorder="1" applyAlignment="1">
      <alignment vertical="center" wrapText="1"/>
    </xf>
    <xf numFmtId="0" fontId="8" fillId="35" borderId="11" xfId="0" applyFont="1" applyFill="1" applyBorder="1" applyAlignment="1" applyProtection="1">
      <alignment vertical="center" wrapText="1"/>
      <protection locked="0"/>
    </xf>
    <xf numFmtId="0" fontId="0" fillId="0" borderId="0" xfId="0" applyAlignment="1">
      <alignment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164" fontId="3" fillId="0" borderId="11" xfId="55" applyNumberFormat="1" applyBorder="1" applyAlignment="1">
      <alignment horizontal="center" vertical="center"/>
      <protection/>
    </xf>
    <xf numFmtId="0" fontId="8" fillId="37" borderId="11" xfId="0" applyFont="1" applyFill="1" applyBorder="1" applyAlignment="1">
      <alignment horizontal="justify" vertical="center" wrapText="1"/>
    </xf>
    <xf numFmtId="0" fontId="59" fillId="37" borderId="11" xfId="0" applyFont="1" applyFill="1" applyBorder="1" applyAlignment="1">
      <alignment horizontal="justify" vertical="center" wrapText="1"/>
    </xf>
    <xf numFmtId="0" fontId="59" fillId="37" borderId="11" xfId="0" applyFont="1" applyFill="1" applyBorder="1" applyAlignment="1">
      <alignment horizontal="justify" vertical="center"/>
    </xf>
    <xf numFmtId="0" fontId="3" fillId="35" borderId="11" xfId="0" applyFont="1" applyFill="1" applyBorder="1" applyAlignment="1">
      <alignment horizontal="left" vertical="center" wrapText="1"/>
    </xf>
    <xf numFmtId="0" fontId="8" fillId="34" borderId="11" xfId="0" applyFont="1" applyFill="1" applyBorder="1" applyAlignment="1" applyProtection="1">
      <alignment horizontal="left" vertical="center" wrapText="1"/>
      <protection locked="0"/>
    </xf>
    <xf numFmtId="0" fontId="1" fillId="33" borderId="12" xfId="0" applyFont="1" applyFill="1" applyBorder="1" applyAlignment="1">
      <alignment horizontal="center" vertical="center" wrapText="1"/>
    </xf>
    <xf numFmtId="1" fontId="4" fillId="35" borderId="11" xfId="57" applyNumberFormat="1" applyFont="1" applyFill="1" applyBorder="1" applyAlignment="1">
      <alignment horizontal="center" vertical="center"/>
      <protection/>
    </xf>
    <xf numFmtId="0" fontId="8" fillId="35" borderId="11" xfId="0" applyFont="1" applyFill="1" applyBorder="1" applyAlignment="1">
      <alignment horizontal="center" vertical="center"/>
    </xf>
    <xf numFmtId="0" fontId="4" fillId="35" borderId="11" xfId="0" applyFont="1" applyFill="1" applyBorder="1" applyAlignment="1">
      <alignment horizontal="center" vertical="center"/>
    </xf>
    <xf numFmtId="0" fontId="0" fillId="0" borderId="0" xfId="0" applyAlignment="1">
      <alignment/>
    </xf>
    <xf numFmtId="0" fontId="60" fillId="38" borderId="14" xfId="0" applyFont="1" applyFill="1" applyBorder="1" applyAlignment="1">
      <alignment horizontal="center" vertical="center" wrapText="1" readingOrder="1"/>
    </xf>
    <xf numFmtId="0" fontId="60" fillId="38" borderId="15" xfId="0" applyFont="1" applyFill="1" applyBorder="1" applyAlignment="1">
      <alignment horizontal="center" vertical="center" wrapText="1" readingOrder="1"/>
    </xf>
    <xf numFmtId="0" fontId="60" fillId="38" borderId="16" xfId="0" applyFont="1" applyFill="1" applyBorder="1" applyAlignment="1">
      <alignment horizontal="center" vertical="center" wrapText="1" readingOrder="1"/>
    </xf>
    <xf numFmtId="0" fontId="61" fillId="39" borderId="16" xfId="0" applyFont="1" applyFill="1" applyBorder="1" applyAlignment="1">
      <alignment horizontal="center" vertical="center" wrapText="1" readingOrder="1"/>
    </xf>
    <xf numFmtId="9" fontId="61" fillId="39" borderId="16" xfId="0" applyNumberFormat="1" applyFont="1" applyFill="1" applyBorder="1" applyAlignment="1">
      <alignment horizontal="center" vertical="center" wrapText="1" readingOrder="1"/>
    </xf>
    <xf numFmtId="0" fontId="9" fillId="39" borderId="16" xfId="0" applyFont="1" applyFill="1" applyBorder="1" applyAlignment="1">
      <alignment horizontal="center" vertical="top" wrapText="1"/>
    </xf>
    <xf numFmtId="0" fontId="62" fillId="39" borderId="16" xfId="0" applyFont="1" applyFill="1" applyBorder="1" applyAlignment="1">
      <alignment horizontal="center" vertical="center" wrapText="1" readingOrder="1"/>
    </xf>
    <xf numFmtId="9" fontId="62" fillId="39" borderId="16" xfId="0" applyNumberFormat="1" applyFont="1" applyFill="1" applyBorder="1" applyAlignment="1">
      <alignment horizontal="center" vertical="center" wrapText="1" readingOrder="1"/>
    </xf>
    <xf numFmtId="9" fontId="0" fillId="0" borderId="0" xfId="59" applyNumberFormat="1" applyFont="1" applyAlignment="1">
      <alignment/>
    </xf>
    <xf numFmtId="0" fontId="0" fillId="35" borderId="0" xfId="0" applyFill="1" applyAlignment="1">
      <alignment/>
    </xf>
    <xf numFmtId="0" fontId="61" fillId="35" borderId="0" xfId="0" applyFont="1" applyFill="1" applyBorder="1" applyAlignment="1">
      <alignment horizontal="center" vertical="center" wrapText="1" readingOrder="1"/>
    </xf>
    <xf numFmtId="9" fontId="61" fillId="39" borderId="17" xfId="0" applyNumberFormat="1" applyFont="1" applyFill="1" applyBorder="1" applyAlignment="1">
      <alignment horizontal="center" vertical="center" wrapText="1" readingOrder="1"/>
    </xf>
    <xf numFmtId="0" fontId="60" fillId="38" borderId="17" xfId="0" applyFont="1" applyFill="1" applyBorder="1" applyAlignment="1">
      <alignment horizontal="center" vertical="center" wrapText="1" readingOrder="1"/>
    </xf>
    <xf numFmtId="0" fontId="61" fillId="39" borderId="17" xfId="0" applyFont="1" applyFill="1" applyBorder="1" applyAlignment="1">
      <alignment horizontal="center" vertical="center" wrapText="1" readingOrder="1"/>
    </xf>
    <xf numFmtId="9" fontId="62" fillId="39" borderId="17" xfId="0" applyNumberFormat="1" applyFont="1" applyFill="1" applyBorder="1" applyAlignment="1">
      <alignment horizontal="center" vertical="center" wrapText="1" readingOrder="1"/>
    </xf>
    <xf numFmtId="0" fontId="63" fillId="39" borderId="17" xfId="0" applyFont="1" applyFill="1" applyBorder="1" applyAlignment="1">
      <alignment horizontal="center" vertical="center" wrapText="1" readingOrder="1"/>
    </xf>
    <xf numFmtId="0" fontId="63" fillId="39" borderId="16" xfId="0" applyFont="1" applyFill="1" applyBorder="1" applyAlignment="1">
      <alignment horizontal="center" vertical="center" wrapText="1" readingOrder="1"/>
    </xf>
    <xf numFmtId="0" fontId="1" fillId="33" borderId="13" xfId="0" applyFont="1" applyFill="1" applyBorder="1" applyAlignment="1">
      <alignment horizontal="center" vertical="center" wrapText="1"/>
    </xf>
    <xf numFmtId="9" fontId="6" fillId="35" borderId="18" xfId="59" applyFont="1" applyFill="1" applyBorder="1" applyAlignment="1">
      <alignment vertical="center" wrapText="1"/>
    </xf>
    <xf numFmtId="9" fontId="8" fillId="35" borderId="18" xfId="59" applyFont="1" applyFill="1" applyBorder="1" applyAlignment="1">
      <alignment vertical="center" wrapText="1"/>
    </xf>
    <xf numFmtId="9" fontId="8" fillId="35" borderId="18" xfId="59" applyFont="1" applyFill="1" applyBorder="1" applyAlignment="1">
      <alignment vertical="center"/>
    </xf>
    <xf numFmtId="0" fontId="8" fillId="35" borderId="18" xfId="0" applyFont="1" applyFill="1" applyBorder="1" applyAlignment="1">
      <alignment vertical="center" wrapText="1"/>
    </xf>
    <xf numFmtId="0" fontId="8" fillId="35" borderId="18" xfId="0" applyFont="1" applyFill="1" applyBorder="1" applyAlignment="1">
      <alignment vertical="center"/>
    </xf>
    <xf numFmtId="0" fontId="0" fillId="0" borderId="0" xfId="0" applyAlignment="1">
      <alignment/>
    </xf>
    <xf numFmtId="0" fontId="0" fillId="0" borderId="0" xfId="0" applyAlignment="1">
      <alignment/>
    </xf>
    <xf numFmtId="9" fontId="14" fillId="35" borderId="18" xfId="59" applyFont="1" applyFill="1" applyBorder="1" applyAlignment="1">
      <alignment vertical="center" wrapText="1"/>
    </xf>
    <xf numFmtId="0" fontId="4" fillId="35" borderId="18" xfId="0" applyFont="1" applyFill="1" applyBorder="1" applyAlignment="1">
      <alignment vertical="center" wrapText="1"/>
    </xf>
    <xf numFmtId="0" fontId="15" fillId="39" borderId="16" xfId="0" applyFont="1" applyFill="1" applyBorder="1" applyAlignment="1">
      <alignment horizontal="center" vertical="top" wrapText="1"/>
    </xf>
    <xf numFmtId="0" fontId="11" fillId="0" borderId="0" xfId="0" applyFont="1" applyAlignment="1">
      <alignment wrapText="1"/>
    </xf>
    <xf numFmtId="0" fontId="1" fillId="33" borderId="10" xfId="0" applyFont="1" applyFill="1" applyBorder="1" applyAlignment="1">
      <alignment horizontal="center" vertical="center"/>
    </xf>
    <xf numFmtId="0" fontId="0" fillId="0" borderId="0" xfId="0" applyAlignment="1">
      <alignment/>
    </xf>
    <xf numFmtId="0" fontId="60" fillId="38" borderId="14" xfId="0" applyFont="1" applyFill="1" applyBorder="1" applyAlignment="1">
      <alignment horizontal="center" vertical="center" wrapText="1" readingOrder="1"/>
    </xf>
    <xf numFmtId="0" fontId="60" fillId="38" borderId="15" xfId="0" applyFont="1" applyFill="1" applyBorder="1" applyAlignment="1">
      <alignment horizontal="center"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3 2" xfId="54"/>
    <cellStyle name="Normal 2" xfId="55"/>
    <cellStyle name="Normal 2 10"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4"/>
  <sheetViews>
    <sheetView tabSelected="1" zoomScale="90" zoomScaleNormal="90" zoomScalePageLayoutView="0" workbookViewId="0" topLeftCell="A1">
      <selection activeCell="A1" sqref="A1"/>
    </sheetView>
  </sheetViews>
  <sheetFormatPr defaultColWidth="8.0039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21.28125" style="0" customWidth="1"/>
    <col min="11" max="11" width="35.00390625" style="0" customWidth="1"/>
    <col min="12" max="12" width="21.421875" style="0" customWidth="1"/>
    <col min="13" max="13" width="36.00390625" style="0" customWidth="1"/>
    <col min="14" max="14" width="22.00390625" style="0" customWidth="1"/>
    <col min="15" max="15" width="55.8515625" style="0" customWidth="1"/>
    <col min="16" max="16" width="8.00390625" style="0" customWidth="1"/>
    <col min="17" max="17" width="40.421875" style="0" customWidth="1"/>
    <col min="18" max="18" width="57.57421875" style="76"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190</v>
      </c>
    </row>
    <row r="5" spans="2:3" ht="15">
      <c r="B5" s="1" t="s">
        <v>6</v>
      </c>
      <c r="C5" s="2">
        <v>43830</v>
      </c>
    </row>
    <row r="6" spans="2:4" ht="15">
      <c r="B6" s="1" t="s">
        <v>7</v>
      </c>
      <c r="C6" s="1">
        <v>6</v>
      </c>
      <c r="D6" s="1" t="s">
        <v>8</v>
      </c>
    </row>
    <row r="8" spans="1:15" ht="15">
      <c r="A8" s="1" t="s">
        <v>9</v>
      </c>
      <c r="B8" s="77" t="s">
        <v>10</v>
      </c>
      <c r="C8" s="78"/>
      <c r="D8" s="78"/>
      <c r="E8" s="78"/>
      <c r="F8" s="78"/>
      <c r="G8" s="78"/>
      <c r="H8" s="78"/>
      <c r="I8" s="78"/>
      <c r="J8" s="78"/>
      <c r="K8" s="78"/>
      <c r="L8" s="78"/>
      <c r="M8" s="78"/>
      <c r="N8" s="78"/>
      <c r="O8" s="78"/>
    </row>
    <row r="9" spans="3:15" ht="15">
      <c r="C9" s="1">
        <v>4</v>
      </c>
      <c r="D9" s="1">
        <v>8</v>
      </c>
      <c r="E9" s="1">
        <v>12</v>
      </c>
      <c r="F9" s="1">
        <v>16</v>
      </c>
      <c r="G9" s="1">
        <v>20</v>
      </c>
      <c r="H9" s="1">
        <v>24</v>
      </c>
      <c r="I9" s="1">
        <v>28</v>
      </c>
      <c r="J9" s="1">
        <v>31</v>
      </c>
      <c r="K9" s="1">
        <v>32</v>
      </c>
      <c r="L9" s="1">
        <v>36</v>
      </c>
      <c r="M9" s="1">
        <v>40</v>
      </c>
      <c r="N9" s="1">
        <v>44</v>
      </c>
      <c r="O9" s="1">
        <v>48</v>
      </c>
    </row>
    <row r="10" spans="3:18" s="34" customFormat="1" ht="45">
      <c r="C10" s="35" t="s">
        <v>11</v>
      </c>
      <c r="D10" s="35" t="s">
        <v>12</v>
      </c>
      <c r="E10" s="35" t="s">
        <v>13</v>
      </c>
      <c r="F10" s="35" t="s">
        <v>14</v>
      </c>
      <c r="G10" s="35" t="s">
        <v>15</v>
      </c>
      <c r="H10" s="35" t="s">
        <v>16</v>
      </c>
      <c r="I10" s="43" t="s">
        <v>17</v>
      </c>
      <c r="J10" s="35" t="s">
        <v>18</v>
      </c>
      <c r="K10" s="35" t="s">
        <v>19</v>
      </c>
      <c r="L10" s="35" t="s">
        <v>20</v>
      </c>
      <c r="M10" s="35" t="s">
        <v>21</v>
      </c>
      <c r="N10" s="43" t="s">
        <v>22</v>
      </c>
      <c r="O10" s="35" t="s">
        <v>23</v>
      </c>
      <c r="P10" s="36" t="s">
        <v>216</v>
      </c>
      <c r="Q10" s="65" t="s">
        <v>406</v>
      </c>
      <c r="R10" s="76"/>
    </row>
    <row r="11" spans="1:17" ht="30.75" customHeight="1">
      <c r="A11" s="26">
        <v>1</v>
      </c>
      <c r="B11" s="25" t="s">
        <v>24</v>
      </c>
      <c r="C11" s="22" t="s">
        <v>25</v>
      </c>
      <c r="D11" s="13" t="s">
        <v>28</v>
      </c>
      <c r="E11" s="8" t="s">
        <v>31</v>
      </c>
      <c r="F11" s="16" t="s">
        <v>32</v>
      </c>
      <c r="G11" s="16" t="s">
        <v>33</v>
      </c>
      <c r="H11" s="9" t="s">
        <v>34</v>
      </c>
      <c r="I11" s="29" t="s">
        <v>35</v>
      </c>
      <c r="J11" s="10">
        <v>1</v>
      </c>
      <c r="K11" s="11">
        <v>43266</v>
      </c>
      <c r="L11" s="12">
        <v>43920</v>
      </c>
      <c r="M11" s="27">
        <f>ROUND((+L11-K11)/7,0)</f>
        <v>93</v>
      </c>
      <c r="N11" s="44">
        <v>0</v>
      </c>
      <c r="O11" s="73" t="s">
        <v>489</v>
      </c>
      <c r="P11" s="6">
        <f>+N11/J11</f>
        <v>0</v>
      </c>
      <c r="Q11" s="38" t="s">
        <v>158</v>
      </c>
    </row>
    <row r="12" spans="1:19" ht="45" customHeight="1">
      <c r="A12" s="26">
        <v>2</v>
      </c>
      <c r="B12" s="25" t="s">
        <v>98</v>
      </c>
      <c r="C12" s="22" t="s">
        <v>25</v>
      </c>
      <c r="D12" s="13" t="s">
        <v>28</v>
      </c>
      <c r="E12" s="8" t="s">
        <v>36</v>
      </c>
      <c r="F12" s="16" t="s">
        <v>37</v>
      </c>
      <c r="G12" s="16" t="s">
        <v>38</v>
      </c>
      <c r="H12" s="5" t="s">
        <v>436</v>
      </c>
      <c r="I12" s="29" t="s">
        <v>437</v>
      </c>
      <c r="J12" s="10">
        <v>1</v>
      </c>
      <c r="K12" s="11">
        <v>43847</v>
      </c>
      <c r="L12" s="12">
        <v>43920</v>
      </c>
      <c r="M12" s="27">
        <f aca="true" t="shared" si="0" ref="M12:M75">ROUND((+L12-K12)/7,0)</f>
        <v>10</v>
      </c>
      <c r="N12" s="44">
        <v>0</v>
      </c>
      <c r="O12" s="73" t="s">
        <v>490</v>
      </c>
      <c r="P12" s="6">
        <f aca="true" t="shared" si="1" ref="P12:P75">+N12/J12</f>
        <v>0</v>
      </c>
      <c r="Q12" s="39" t="s">
        <v>158</v>
      </c>
      <c r="S12" s="72"/>
    </row>
    <row r="13" spans="1:19" ht="30" customHeight="1">
      <c r="A13" s="26">
        <v>3</v>
      </c>
      <c r="B13" s="25" t="s">
        <v>99</v>
      </c>
      <c r="C13" s="22" t="s">
        <v>25</v>
      </c>
      <c r="D13" s="13" t="s">
        <v>28</v>
      </c>
      <c r="E13" s="14" t="s">
        <v>39</v>
      </c>
      <c r="F13" s="15" t="s">
        <v>40</v>
      </c>
      <c r="G13" s="16" t="s">
        <v>41</v>
      </c>
      <c r="H13" s="9" t="s">
        <v>42</v>
      </c>
      <c r="I13" s="29" t="s">
        <v>30</v>
      </c>
      <c r="J13" s="10">
        <v>1</v>
      </c>
      <c r="K13" s="11">
        <v>43115</v>
      </c>
      <c r="L13" s="12">
        <v>43585</v>
      </c>
      <c r="M13" s="27">
        <f t="shared" si="0"/>
        <v>67</v>
      </c>
      <c r="N13" s="10">
        <v>1</v>
      </c>
      <c r="O13" s="66" t="s">
        <v>218</v>
      </c>
      <c r="P13" s="6">
        <f t="shared" si="1"/>
        <v>1</v>
      </c>
      <c r="Q13" s="39" t="s">
        <v>158</v>
      </c>
      <c r="S13" s="72"/>
    </row>
    <row r="14" spans="1:19" ht="30" customHeight="1">
      <c r="A14" s="26">
        <v>4</v>
      </c>
      <c r="B14" s="25" t="s">
        <v>100</v>
      </c>
      <c r="C14" s="22" t="s">
        <v>25</v>
      </c>
      <c r="D14" s="13" t="s">
        <v>43</v>
      </c>
      <c r="E14" s="5" t="s">
        <v>44</v>
      </c>
      <c r="F14" s="15" t="s">
        <v>45</v>
      </c>
      <c r="G14" s="16" t="s">
        <v>46</v>
      </c>
      <c r="H14" s="16" t="s">
        <v>46</v>
      </c>
      <c r="I14" s="29" t="s">
        <v>47</v>
      </c>
      <c r="J14" s="10">
        <v>10</v>
      </c>
      <c r="K14" s="11">
        <v>43480</v>
      </c>
      <c r="L14" s="12">
        <v>43554</v>
      </c>
      <c r="M14" s="27">
        <f t="shared" si="0"/>
        <v>11</v>
      </c>
      <c r="N14" s="44">
        <v>10</v>
      </c>
      <c r="O14" s="67" t="s">
        <v>228</v>
      </c>
      <c r="P14" s="6">
        <f t="shared" si="1"/>
        <v>1</v>
      </c>
      <c r="Q14" s="40" t="s">
        <v>202</v>
      </c>
      <c r="S14" s="72"/>
    </row>
    <row r="15" spans="1:19" ht="30" customHeight="1">
      <c r="A15" s="26">
        <v>5</v>
      </c>
      <c r="B15" s="25" t="s">
        <v>101</v>
      </c>
      <c r="C15" s="22" t="s">
        <v>25</v>
      </c>
      <c r="D15" s="13" t="s">
        <v>48</v>
      </c>
      <c r="E15" s="5" t="s">
        <v>49</v>
      </c>
      <c r="F15" s="15" t="s">
        <v>50</v>
      </c>
      <c r="G15" s="16" t="s">
        <v>46</v>
      </c>
      <c r="H15" s="16" t="s">
        <v>46</v>
      </c>
      <c r="I15" s="29" t="s">
        <v>47</v>
      </c>
      <c r="J15" s="10">
        <v>10</v>
      </c>
      <c r="K15" s="11">
        <v>43480</v>
      </c>
      <c r="L15" s="12">
        <v>43554</v>
      </c>
      <c r="M15" s="27">
        <f t="shared" si="0"/>
        <v>11</v>
      </c>
      <c r="N15" s="44">
        <v>10</v>
      </c>
      <c r="O15" s="67" t="s">
        <v>228</v>
      </c>
      <c r="P15" s="6">
        <f t="shared" si="1"/>
        <v>1</v>
      </c>
      <c r="Q15" s="40" t="s">
        <v>202</v>
      </c>
      <c r="S15" s="72"/>
    </row>
    <row r="16" spans="1:19" ht="30" customHeight="1">
      <c r="A16" s="26">
        <v>6</v>
      </c>
      <c r="B16" s="25" t="s">
        <v>102</v>
      </c>
      <c r="C16" s="22" t="s">
        <v>25</v>
      </c>
      <c r="D16" s="13" t="s">
        <v>51</v>
      </c>
      <c r="E16" s="5" t="s">
        <v>52</v>
      </c>
      <c r="F16" s="15" t="s">
        <v>53</v>
      </c>
      <c r="G16" s="16" t="s">
        <v>46</v>
      </c>
      <c r="H16" s="16" t="s">
        <v>46</v>
      </c>
      <c r="I16" s="29" t="s">
        <v>47</v>
      </c>
      <c r="J16" s="10">
        <v>10</v>
      </c>
      <c r="K16" s="11">
        <v>43480</v>
      </c>
      <c r="L16" s="12">
        <v>43554</v>
      </c>
      <c r="M16" s="27">
        <f t="shared" si="0"/>
        <v>11</v>
      </c>
      <c r="N16" s="44">
        <v>10</v>
      </c>
      <c r="O16" s="67" t="s">
        <v>228</v>
      </c>
      <c r="P16" s="6">
        <f t="shared" si="1"/>
        <v>1</v>
      </c>
      <c r="Q16" s="40" t="s">
        <v>202</v>
      </c>
      <c r="S16" s="72"/>
    </row>
    <row r="17" spans="1:19" ht="30" customHeight="1">
      <c r="A17" s="26">
        <v>7</v>
      </c>
      <c r="B17" s="25" t="s">
        <v>103</v>
      </c>
      <c r="C17" s="22" t="s">
        <v>25</v>
      </c>
      <c r="D17" s="13" t="s">
        <v>54</v>
      </c>
      <c r="E17" s="5" t="s">
        <v>55</v>
      </c>
      <c r="F17" s="15" t="s">
        <v>56</v>
      </c>
      <c r="G17" s="16" t="s">
        <v>46</v>
      </c>
      <c r="H17" s="16" t="s">
        <v>46</v>
      </c>
      <c r="I17" s="29" t="s">
        <v>47</v>
      </c>
      <c r="J17" s="10">
        <v>10</v>
      </c>
      <c r="K17" s="11">
        <v>43480</v>
      </c>
      <c r="L17" s="12">
        <v>43554</v>
      </c>
      <c r="M17" s="27">
        <f t="shared" si="0"/>
        <v>11</v>
      </c>
      <c r="N17" s="44">
        <v>10</v>
      </c>
      <c r="O17" s="67" t="s">
        <v>228</v>
      </c>
      <c r="P17" s="6">
        <f t="shared" si="1"/>
        <v>1</v>
      </c>
      <c r="Q17" s="40" t="s">
        <v>202</v>
      </c>
      <c r="S17" s="72"/>
    </row>
    <row r="18" spans="1:19" ht="30" customHeight="1">
      <c r="A18" s="26">
        <v>8</v>
      </c>
      <c r="B18" s="25" t="s">
        <v>104</v>
      </c>
      <c r="C18" s="22" t="s">
        <v>25</v>
      </c>
      <c r="D18" s="13" t="s">
        <v>57</v>
      </c>
      <c r="E18" s="5" t="s">
        <v>58</v>
      </c>
      <c r="F18" s="15" t="s">
        <v>59</v>
      </c>
      <c r="G18" s="16" t="s">
        <v>46</v>
      </c>
      <c r="H18" s="16" t="s">
        <v>46</v>
      </c>
      <c r="I18" s="29" t="s">
        <v>47</v>
      </c>
      <c r="J18" s="10">
        <v>10</v>
      </c>
      <c r="K18" s="11">
        <v>43480</v>
      </c>
      <c r="L18" s="12">
        <v>43554</v>
      </c>
      <c r="M18" s="27">
        <f t="shared" si="0"/>
        <v>11</v>
      </c>
      <c r="N18" s="44">
        <v>10</v>
      </c>
      <c r="O18" s="67" t="s">
        <v>228</v>
      </c>
      <c r="P18" s="6">
        <f t="shared" si="1"/>
        <v>1</v>
      </c>
      <c r="Q18" s="40" t="s">
        <v>202</v>
      </c>
      <c r="S18" s="72"/>
    </row>
    <row r="19" spans="1:19" ht="30" customHeight="1">
      <c r="A19" s="26">
        <v>9</v>
      </c>
      <c r="B19" s="25" t="s">
        <v>105</v>
      </c>
      <c r="C19" s="22" t="s">
        <v>25</v>
      </c>
      <c r="D19" s="13" t="s">
        <v>60</v>
      </c>
      <c r="E19" s="5" t="s">
        <v>61</v>
      </c>
      <c r="F19" s="15" t="s">
        <v>62</v>
      </c>
      <c r="G19" s="16" t="s">
        <v>46</v>
      </c>
      <c r="H19" s="16" t="s">
        <v>46</v>
      </c>
      <c r="I19" s="29" t="s">
        <v>47</v>
      </c>
      <c r="J19" s="10">
        <v>10</v>
      </c>
      <c r="K19" s="11">
        <v>43480</v>
      </c>
      <c r="L19" s="12">
        <v>43554</v>
      </c>
      <c r="M19" s="27">
        <f t="shared" si="0"/>
        <v>11</v>
      </c>
      <c r="N19" s="44">
        <v>10</v>
      </c>
      <c r="O19" s="67" t="s">
        <v>228</v>
      </c>
      <c r="P19" s="6">
        <f t="shared" si="1"/>
        <v>1</v>
      </c>
      <c r="Q19" s="40" t="s">
        <v>202</v>
      </c>
      <c r="S19" s="72"/>
    </row>
    <row r="20" spans="1:19" ht="30" customHeight="1">
      <c r="A20" s="26">
        <v>10</v>
      </c>
      <c r="B20" s="25" t="s">
        <v>106</v>
      </c>
      <c r="C20" s="22" t="s">
        <v>25</v>
      </c>
      <c r="D20" s="13" t="s">
        <v>63</v>
      </c>
      <c r="E20" s="5" t="s">
        <v>64</v>
      </c>
      <c r="F20" s="15" t="s">
        <v>65</v>
      </c>
      <c r="G20" s="16" t="s">
        <v>46</v>
      </c>
      <c r="H20" s="16" t="s">
        <v>46</v>
      </c>
      <c r="I20" s="29" t="s">
        <v>47</v>
      </c>
      <c r="J20" s="10">
        <v>10</v>
      </c>
      <c r="K20" s="11">
        <v>43480</v>
      </c>
      <c r="L20" s="12">
        <v>43554</v>
      </c>
      <c r="M20" s="27">
        <f t="shared" si="0"/>
        <v>11</v>
      </c>
      <c r="N20" s="44">
        <v>10</v>
      </c>
      <c r="O20" s="67" t="s">
        <v>228</v>
      </c>
      <c r="P20" s="6">
        <f t="shared" si="1"/>
        <v>1</v>
      </c>
      <c r="Q20" s="40" t="s">
        <v>202</v>
      </c>
      <c r="S20" s="72"/>
    </row>
    <row r="21" spans="1:19" ht="30" customHeight="1">
      <c r="A21" s="26">
        <v>11</v>
      </c>
      <c r="B21" s="25" t="s">
        <v>107</v>
      </c>
      <c r="C21" s="22" t="s">
        <v>25</v>
      </c>
      <c r="D21" s="13" t="s">
        <v>66</v>
      </c>
      <c r="E21" s="5" t="s">
        <v>67</v>
      </c>
      <c r="F21" s="15" t="s">
        <v>68</v>
      </c>
      <c r="G21" s="17" t="s">
        <v>69</v>
      </c>
      <c r="H21" s="18" t="s">
        <v>70</v>
      </c>
      <c r="I21" s="29" t="s">
        <v>71</v>
      </c>
      <c r="J21" s="19">
        <v>1</v>
      </c>
      <c r="K21" s="11">
        <v>43479</v>
      </c>
      <c r="L21" s="12">
        <v>43708</v>
      </c>
      <c r="M21" s="27">
        <f t="shared" si="0"/>
        <v>33</v>
      </c>
      <c r="N21" s="44">
        <v>1</v>
      </c>
      <c r="O21" s="67" t="s">
        <v>421</v>
      </c>
      <c r="P21" s="6">
        <f t="shared" si="1"/>
        <v>1</v>
      </c>
      <c r="Q21" s="39" t="s">
        <v>203</v>
      </c>
      <c r="S21" s="72"/>
    </row>
    <row r="22" spans="1:19" ht="30" customHeight="1">
      <c r="A22" s="26">
        <v>12</v>
      </c>
      <c r="B22" s="25" t="s">
        <v>108</v>
      </c>
      <c r="C22" s="22" t="s">
        <v>25</v>
      </c>
      <c r="D22" s="13" t="s">
        <v>72</v>
      </c>
      <c r="E22" s="5" t="s">
        <v>73</v>
      </c>
      <c r="F22" s="15" t="s">
        <v>74</v>
      </c>
      <c r="G22" s="9" t="s">
        <v>75</v>
      </c>
      <c r="H22" s="9" t="s">
        <v>75</v>
      </c>
      <c r="I22" s="29" t="s">
        <v>76</v>
      </c>
      <c r="J22" s="10">
        <v>1</v>
      </c>
      <c r="K22" s="11">
        <v>43480</v>
      </c>
      <c r="L22" s="12">
        <v>43769</v>
      </c>
      <c r="M22" s="27">
        <f t="shared" si="0"/>
        <v>41</v>
      </c>
      <c r="N22" s="44">
        <v>1</v>
      </c>
      <c r="O22" s="67" t="s">
        <v>422</v>
      </c>
      <c r="P22" s="6">
        <f t="shared" si="1"/>
        <v>1</v>
      </c>
      <c r="Q22" s="20" t="s">
        <v>211</v>
      </c>
      <c r="S22" s="72"/>
    </row>
    <row r="23" spans="1:19" ht="30" customHeight="1">
      <c r="A23" s="26">
        <v>13</v>
      </c>
      <c r="B23" s="25" t="s">
        <v>109</v>
      </c>
      <c r="C23" s="22" t="s">
        <v>25</v>
      </c>
      <c r="D23" s="13" t="s">
        <v>77</v>
      </c>
      <c r="E23" s="5" t="s">
        <v>78</v>
      </c>
      <c r="F23" s="15" t="s">
        <v>79</v>
      </c>
      <c r="G23" s="16" t="s">
        <v>80</v>
      </c>
      <c r="H23" s="16" t="s">
        <v>80</v>
      </c>
      <c r="I23" s="29" t="s">
        <v>209</v>
      </c>
      <c r="J23" s="13">
        <v>2</v>
      </c>
      <c r="K23" s="11">
        <v>43466</v>
      </c>
      <c r="L23" s="12">
        <v>43496</v>
      </c>
      <c r="M23" s="27">
        <f t="shared" si="0"/>
        <v>4</v>
      </c>
      <c r="N23" s="44">
        <v>2</v>
      </c>
      <c r="O23" s="67" t="s">
        <v>215</v>
      </c>
      <c r="P23" s="6">
        <f t="shared" si="1"/>
        <v>1</v>
      </c>
      <c r="Q23" s="42" t="s">
        <v>210</v>
      </c>
      <c r="S23" s="72"/>
    </row>
    <row r="24" spans="1:19" ht="30" customHeight="1">
      <c r="A24" s="26">
        <v>14</v>
      </c>
      <c r="B24" s="25" t="s">
        <v>110</v>
      </c>
      <c r="C24" s="22" t="s">
        <v>25</v>
      </c>
      <c r="D24" s="13" t="s">
        <v>81</v>
      </c>
      <c r="E24" s="5" t="s">
        <v>82</v>
      </c>
      <c r="F24" s="15" t="s">
        <v>83</v>
      </c>
      <c r="G24" s="21" t="s">
        <v>84</v>
      </c>
      <c r="H24" s="5" t="s">
        <v>85</v>
      </c>
      <c r="I24" s="29" t="s">
        <v>85</v>
      </c>
      <c r="J24" s="10">
        <v>5</v>
      </c>
      <c r="K24" s="11">
        <v>43480</v>
      </c>
      <c r="L24" s="12">
        <v>43554</v>
      </c>
      <c r="M24" s="27">
        <f t="shared" si="0"/>
        <v>11</v>
      </c>
      <c r="N24" s="44">
        <v>5</v>
      </c>
      <c r="O24" s="68" t="s">
        <v>226</v>
      </c>
      <c r="P24" s="6">
        <f t="shared" si="1"/>
        <v>1</v>
      </c>
      <c r="Q24" s="40" t="s">
        <v>202</v>
      </c>
      <c r="S24" s="72"/>
    </row>
    <row r="25" spans="1:19" s="47" customFormat="1" ht="30" customHeight="1">
      <c r="A25" s="26">
        <v>15</v>
      </c>
      <c r="B25" s="25" t="s">
        <v>111</v>
      </c>
      <c r="C25" s="22" t="s">
        <v>25</v>
      </c>
      <c r="D25" s="13" t="s">
        <v>86</v>
      </c>
      <c r="E25" s="5" t="s">
        <v>87</v>
      </c>
      <c r="F25" s="15" t="s">
        <v>88</v>
      </c>
      <c r="G25" s="7" t="s">
        <v>206</v>
      </c>
      <c r="H25" s="3" t="s">
        <v>206</v>
      </c>
      <c r="I25" s="41" t="s">
        <v>97</v>
      </c>
      <c r="J25" s="4">
        <v>1</v>
      </c>
      <c r="K25" s="11">
        <v>43497</v>
      </c>
      <c r="L25" s="37">
        <v>43553</v>
      </c>
      <c r="M25" s="27">
        <f t="shared" si="0"/>
        <v>8</v>
      </c>
      <c r="N25" s="44">
        <v>1</v>
      </c>
      <c r="O25" s="67" t="s">
        <v>207</v>
      </c>
      <c r="P25" s="6">
        <f t="shared" si="1"/>
        <v>1</v>
      </c>
      <c r="Q25" s="39" t="s">
        <v>205</v>
      </c>
      <c r="R25" s="76"/>
      <c r="S25" s="72"/>
    </row>
    <row r="26" spans="1:19" ht="30" customHeight="1">
      <c r="A26" s="26">
        <v>16</v>
      </c>
      <c r="B26" s="25" t="s">
        <v>112</v>
      </c>
      <c r="C26" s="22" t="s">
        <v>25</v>
      </c>
      <c r="D26" s="13" t="s">
        <v>86</v>
      </c>
      <c r="E26" s="5" t="s">
        <v>87</v>
      </c>
      <c r="F26" s="15" t="s">
        <v>88</v>
      </c>
      <c r="G26" s="9" t="s">
        <v>89</v>
      </c>
      <c r="H26" s="9" t="s">
        <v>89</v>
      </c>
      <c r="I26" s="29" t="s">
        <v>90</v>
      </c>
      <c r="J26" s="10">
        <v>1</v>
      </c>
      <c r="K26" s="11">
        <v>43497</v>
      </c>
      <c r="L26" s="12">
        <v>43496</v>
      </c>
      <c r="M26" s="27">
        <f t="shared" si="0"/>
        <v>0</v>
      </c>
      <c r="N26" s="44">
        <v>1</v>
      </c>
      <c r="O26" s="67" t="s">
        <v>230</v>
      </c>
      <c r="P26" s="6">
        <f t="shared" si="1"/>
        <v>1</v>
      </c>
      <c r="Q26" s="39" t="s">
        <v>204</v>
      </c>
      <c r="S26" s="72"/>
    </row>
    <row r="27" spans="1:19" ht="30" customHeight="1">
      <c r="A27" s="26">
        <v>17</v>
      </c>
      <c r="B27" s="25" t="s">
        <v>113</v>
      </c>
      <c r="C27" s="22" t="s">
        <v>25</v>
      </c>
      <c r="D27" s="13" t="s">
        <v>93</v>
      </c>
      <c r="E27" s="5" t="s">
        <v>94</v>
      </c>
      <c r="F27" s="15" t="s">
        <v>95</v>
      </c>
      <c r="G27" s="16" t="s">
        <v>92</v>
      </c>
      <c r="H27" s="16" t="s">
        <v>92</v>
      </c>
      <c r="I27" s="29" t="s">
        <v>29</v>
      </c>
      <c r="J27" s="10">
        <v>1</v>
      </c>
      <c r="K27" s="11">
        <v>43465</v>
      </c>
      <c r="L27" s="12">
        <v>43496</v>
      </c>
      <c r="M27" s="27">
        <f t="shared" si="0"/>
        <v>4</v>
      </c>
      <c r="N27" s="44">
        <v>1</v>
      </c>
      <c r="O27" s="67" t="s">
        <v>214</v>
      </c>
      <c r="P27" s="6">
        <f t="shared" si="1"/>
        <v>1</v>
      </c>
      <c r="Q27" s="39" t="s">
        <v>154</v>
      </c>
      <c r="S27" s="72"/>
    </row>
    <row r="28" spans="1:19" ht="30" customHeight="1">
      <c r="A28" s="26">
        <v>18</v>
      </c>
      <c r="B28" s="25" t="s">
        <v>114</v>
      </c>
      <c r="C28" s="22" t="s">
        <v>25</v>
      </c>
      <c r="D28" s="13" t="s">
        <v>93</v>
      </c>
      <c r="E28" s="5" t="s">
        <v>94</v>
      </c>
      <c r="F28" s="15" t="s">
        <v>91</v>
      </c>
      <c r="G28" s="16" t="s">
        <v>96</v>
      </c>
      <c r="H28" s="16" t="s">
        <v>227</v>
      </c>
      <c r="I28" s="29" t="s">
        <v>97</v>
      </c>
      <c r="J28" s="10">
        <v>1</v>
      </c>
      <c r="K28" s="11">
        <v>43465</v>
      </c>
      <c r="L28" s="12">
        <v>43646</v>
      </c>
      <c r="M28" s="27">
        <f t="shared" si="0"/>
        <v>26</v>
      </c>
      <c r="N28" s="44">
        <v>1</v>
      </c>
      <c r="O28" s="67" t="s">
        <v>229</v>
      </c>
      <c r="P28" s="6">
        <f t="shared" si="1"/>
        <v>1</v>
      </c>
      <c r="Q28" s="24" t="s">
        <v>208</v>
      </c>
      <c r="S28" s="72"/>
    </row>
    <row r="29" spans="1:19" ht="30" customHeight="1">
      <c r="A29" s="26">
        <v>19</v>
      </c>
      <c r="B29" s="25" t="s">
        <v>115</v>
      </c>
      <c r="C29" s="22" t="s">
        <v>25</v>
      </c>
      <c r="D29" s="13" t="s">
        <v>135</v>
      </c>
      <c r="E29" s="22" t="s">
        <v>136</v>
      </c>
      <c r="F29" s="22" t="s">
        <v>137</v>
      </c>
      <c r="G29" s="22" t="s">
        <v>138</v>
      </c>
      <c r="H29" s="22" t="s">
        <v>139</v>
      </c>
      <c r="I29" s="29" t="s">
        <v>27</v>
      </c>
      <c r="J29" s="23">
        <v>1</v>
      </c>
      <c r="K29" s="11">
        <v>43602</v>
      </c>
      <c r="L29" s="12">
        <v>43616</v>
      </c>
      <c r="M29" s="27">
        <f t="shared" si="0"/>
        <v>2</v>
      </c>
      <c r="N29" s="23">
        <v>1</v>
      </c>
      <c r="O29" s="69" t="s">
        <v>225</v>
      </c>
      <c r="P29" s="6">
        <f t="shared" si="1"/>
        <v>1</v>
      </c>
      <c r="Q29" s="24" t="s">
        <v>140</v>
      </c>
      <c r="S29" s="72"/>
    </row>
    <row r="30" spans="1:19" ht="30" customHeight="1">
      <c r="A30" s="26">
        <v>20</v>
      </c>
      <c r="B30" s="25" t="s">
        <v>116</v>
      </c>
      <c r="C30" s="22" t="s">
        <v>25</v>
      </c>
      <c r="D30" s="13" t="s">
        <v>135</v>
      </c>
      <c r="E30" s="22" t="s">
        <v>136</v>
      </c>
      <c r="F30" s="22" t="s">
        <v>137</v>
      </c>
      <c r="G30" s="22" t="s">
        <v>141</v>
      </c>
      <c r="H30" s="22" t="s">
        <v>142</v>
      </c>
      <c r="I30" s="29" t="s">
        <v>143</v>
      </c>
      <c r="J30" s="23">
        <v>1</v>
      </c>
      <c r="K30" s="11">
        <v>43602</v>
      </c>
      <c r="L30" s="12">
        <v>43707</v>
      </c>
      <c r="M30" s="27">
        <f t="shared" si="0"/>
        <v>15</v>
      </c>
      <c r="N30" s="45">
        <v>1</v>
      </c>
      <c r="O30" s="69" t="s">
        <v>242</v>
      </c>
      <c r="P30" s="6">
        <f t="shared" si="1"/>
        <v>1</v>
      </c>
      <c r="Q30" s="24" t="s">
        <v>208</v>
      </c>
      <c r="S30" s="72"/>
    </row>
    <row r="31" spans="1:19" ht="30" customHeight="1">
      <c r="A31" s="26">
        <v>21</v>
      </c>
      <c r="B31" s="25" t="s">
        <v>117</v>
      </c>
      <c r="C31" s="22" t="s">
        <v>25</v>
      </c>
      <c r="D31" s="13" t="s">
        <v>135</v>
      </c>
      <c r="E31" s="22" t="s">
        <v>136</v>
      </c>
      <c r="F31" s="22" t="s">
        <v>137</v>
      </c>
      <c r="G31" s="22" t="s">
        <v>144</v>
      </c>
      <c r="H31" s="22" t="s">
        <v>145</v>
      </c>
      <c r="I31" s="29" t="s">
        <v>146</v>
      </c>
      <c r="J31" s="23">
        <v>1</v>
      </c>
      <c r="K31" s="11">
        <v>43602</v>
      </c>
      <c r="L31" s="12">
        <v>43677</v>
      </c>
      <c r="M31" s="27">
        <f t="shared" si="0"/>
        <v>11</v>
      </c>
      <c r="N31" s="23">
        <v>1</v>
      </c>
      <c r="O31" s="69" t="s">
        <v>217</v>
      </c>
      <c r="P31" s="6">
        <f t="shared" si="1"/>
        <v>1</v>
      </c>
      <c r="Q31" s="24" t="s">
        <v>147</v>
      </c>
      <c r="S31" s="72"/>
    </row>
    <row r="32" spans="1:19" ht="30" customHeight="1">
      <c r="A32" s="26">
        <v>22</v>
      </c>
      <c r="B32" s="25" t="s">
        <v>118</v>
      </c>
      <c r="C32" s="22" t="s">
        <v>25</v>
      </c>
      <c r="D32" s="13" t="s">
        <v>148</v>
      </c>
      <c r="E32" s="22" t="s">
        <v>149</v>
      </c>
      <c r="F32" s="22" t="s">
        <v>150</v>
      </c>
      <c r="G32" s="28" t="s">
        <v>151</v>
      </c>
      <c r="H32" s="28" t="s">
        <v>152</v>
      </c>
      <c r="I32" s="29" t="s">
        <v>26</v>
      </c>
      <c r="J32" s="30">
        <v>1</v>
      </c>
      <c r="K32" s="11">
        <v>43634</v>
      </c>
      <c r="L32" s="12">
        <v>43677</v>
      </c>
      <c r="M32" s="27">
        <f t="shared" si="0"/>
        <v>6</v>
      </c>
      <c r="N32" s="30">
        <v>1</v>
      </c>
      <c r="O32" s="69" t="s">
        <v>244</v>
      </c>
      <c r="P32" s="6">
        <f t="shared" si="1"/>
        <v>1</v>
      </c>
      <c r="Q32" s="28" t="s">
        <v>153</v>
      </c>
      <c r="S32" s="72"/>
    </row>
    <row r="33" spans="1:19" ht="30" customHeight="1">
      <c r="A33" s="26">
        <v>23</v>
      </c>
      <c r="B33" s="25" t="s">
        <v>119</v>
      </c>
      <c r="C33" s="22" t="s">
        <v>25</v>
      </c>
      <c r="D33" s="13" t="s">
        <v>148</v>
      </c>
      <c r="E33" s="22" t="s">
        <v>149</v>
      </c>
      <c r="F33" s="22" t="s">
        <v>150</v>
      </c>
      <c r="G33" s="28" t="s">
        <v>432</v>
      </c>
      <c r="H33" s="28" t="s">
        <v>194</v>
      </c>
      <c r="I33" s="29" t="s">
        <v>195</v>
      </c>
      <c r="J33" s="30">
        <v>1</v>
      </c>
      <c r="K33" s="11">
        <v>43846</v>
      </c>
      <c r="L33" s="12">
        <v>44043</v>
      </c>
      <c r="M33" s="27">
        <f t="shared" si="0"/>
        <v>28</v>
      </c>
      <c r="N33" s="46">
        <v>0</v>
      </c>
      <c r="O33" s="69" t="s">
        <v>427</v>
      </c>
      <c r="P33" s="6">
        <f t="shared" si="1"/>
        <v>0</v>
      </c>
      <c r="Q33" s="39" t="s">
        <v>428</v>
      </c>
      <c r="S33" s="72"/>
    </row>
    <row r="34" spans="1:19" ht="30" customHeight="1">
      <c r="A34" s="26">
        <v>24</v>
      </c>
      <c r="B34" s="25" t="s">
        <v>120</v>
      </c>
      <c r="C34" s="22" t="s">
        <v>25</v>
      </c>
      <c r="D34" s="13" t="s">
        <v>148</v>
      </c>
      <c r="E34" s="22" t="s">
        <v>149</v>
      </c>
      <c r="F34" s="22" t="s">
        <v>150</v>
      </c>
      <c r="G34" s="24" t="s">
        <v>155</v>
      </c>
      <c r="H34" s="22" t="s">
        <v>156</v>
      </c>
      <c r="I34" s="22" t="s">
        <v>157</v>
      </c>
      <c r="J34" s="31">
        <v>1</v>
      </c>
      <c r="K34" s="11">
        <v>43634</v>
      </c>
      <c r="L34" s="12">
        <v>43661</v>
      </c>
      <c r="M34" s="27">
        <f t="shared" si="0"/>
        <v>4</v>
      </c>
      <c r="N34" s="31">
        <v>1</v>
      </c>
      <c r="O34" s="69" t="s">
        <v>245</v>
      </c>
      <c r="P34" s="6">
        <f t="shared" si="1"/>
        <v>1</v>
      </c>
      <c r="Q34" s="24" t="s">
        <v>158</v>
      </c>
      <c r="S34" s="72"/>
    </row>
    <row r="35" spans="1:19" ht="30" customHeight="1">
      <c r="A35" s="26">
        <v>25</v>
      </c>
      <c r="B35" s="25" t="s">
        <v>121</v>
      </c>
      <c r="C35" s="22" t="s">
        <v>25</v>
      </c>
      <c r="D35" s="13" t="s">
        <v>148</v>
      </c>
      <c r="E35" s="22" t="s">
        <v>149</v>
      </c>
      <c r="F35" s="22" t="s">
        <v>150</v>
      </c>
      <c r="G35" s="24" t="s">
        <v>155</v>
      </c>
      <c r="H35" s="22" t="s">
        <v>159</v>
      </c>
      <c r="I35" s="24" t="s">
        <v>160</v>
      </c>
      <c r="J35" s="31">
        <v>1</v>
      </c>
      <c r="K35" s="11">
        <v>43634</v>
      </c>
      <c r="L35" s="12">
        <v>43692</v>
      </c>
      <c r="M35" s="27">
        <f t="shared" si="0"/>
        <v>8</v>
      </c>
      <c r="N35" s="46">
        <v>1</v>
      </c>
      <c r="O35" s="69" t="s">
        <v>243</v>
      </c>
      <c r="P35" s="6">
        <f t="shared" si="1"/>
        <v>1</v>
      </c>
      <c r="Q35" s="24" t="s">
        <v>161</v>
      </c>
      <c r="S35" s="72"/>
    </row>
    <row r="36" spans="1:19" ht="30" customHeight="1">
      <c r="A36" s="26">
        <v>26</v>
      </c>
      <c r="B36" s="25" t="s">
        <v>122</v>
      </c>
      <c r="C36" s="22" t="s">
        <v>25</v>
      </c>
      <c r="D36" s="13" t="s">
        <v>148</v>
      </c>
      <c r="E36" s="22" t="s">
        <v>149</v>
      </c>
      <c r="F36" s="22" t="s">
        <v>150</v>
      </c>
      <c r="G36" s="24" t="s">
        <v>155</v>
      </c>
      <c r="H36" s="24" t="s">
        <v>162</v>
      </c>
      <c r="I36" s="22" t="s">
        <v>163</v>
      </c>
      <c r="J36" s="31">
        <v>1</v>
      </c>
      <c r="K36" s="11">
        <v>43634</v>
      </c>
      <c r="L36" s="12">
        <v>43951</v>
      </c>
      <c r="M36" s="27">
        <f t="shared" si="0"/>
        <v>45</v>
      </c>
      <c r="N36" s="46">
        <v>0</v>
      </c>
      <c r="O36" s="69" t="s">
        <v>433</v>
      </c>
      <c r="P36" s="6">
        <f t="shared" si="1"/>
        <v>0</v>
      </c>
      <c r="Q36" s="24" t="s">
        <v>164</v>
      </c>
      <c r="S36" s="72"/>
    </row>
    <row r="37" spans="1:19" ht="30" customHeight="1">
      <c r="A37" s="26">
        <v>27</v>
      </c>
      <c r="B37" s="25" t="s">
        <v>123</v>
      </c>
      <c r="C37" s="22" t="s">
        <v>25</v>
      </c>
      <c r="D37" s="13" t="s">
        <v>165</v>
      </c>
      <c r="E37" s="24" t="s">
        <v>166</v>
      </c>
      <c r="F37" s="22" t="s">
        <v>167</v>
      </c>
      <c r="G37" s="24" t="s">
        <v>168</v>
      </c>
      <c r="H37" s="32" t="s">
        <v>169</v>
      </c>
      <c r="I37" s="24" t="s">
        <v>170</v>
      </c>
      <c r="J37" s="31">
        <v>1</v>
      </c>
      <c r="K37" s="11">
        <v>43634</v>
      </c>
      <c r="L37" s="12">
        <v>43646</v>
      </c>
      <c r="M37" s="27">
        <f t="shared" si="0"/>
        <v>2</v>
      </c>
      <c r="N37" s="45">
        <v>1</v>
      </c>
      <c r="O37" s="69" t="s">
        <v>224</v>
      </c>
      <c r="P37" s="6">
        <f t="shared" si="1"/>
        <v>1</v>
      </c>
      <c r="Q37" s="24" t="s">
        <v>171</v>
      </c>
      <c r="S37" s="72"/>
    </row>
    <row r="38" spans="1:19" ht="30" customHeight="1">
      <c r="A38" s="26">
        <v>28</v>
      </c>
      <c r="B38" s="25" t="s">
        <v>124</v>
      </c>
      <c r="C38" s="22" t="s">
        <v>25</v>
      </c>
      <c r="D38" s="13" t="s">
        <v>165</v>
      </c>
      <c r="E38" s="24" t="s">
        <v>166</v>
      </c>
      <c r="F38" s="22" t="s">
        <v>167</v>
      </c>
      <c r="G38" s="24" t="s">
        <v>168</v>
      </c>
      <c r="H38" s="32" t="s">
        <v>172</v>
      </c>
      <c r="I38" s="22" t="s">
        <v>173</v>
      </c>
      <c r="J38" s="31">
        <v>1</v>
      </c>
      <c r="K38" s="11">
        <v>43634</v>
      </c>
      <c r="L38" s="12">
        <v>43646</v>
      </c>
      <c r="M38" s="27">
        <f t="shared" si="0"/>
        <v>2</v>
      </c>
      <c r="N38" s="45">
        <v>1</v>
      </c>
      <c r="O38" s="69" t="s">
        <v>223</v>
      </c>
      <c r="P38" s="6">
        <f t="shared" si="1"/>
        <v>1</v>
      </c>
      <c r="Q38" s="24" t="s">
        <v>171</v>
      </c>
      <c r="S38" s="72"/>
    </row>
    <row r="39" spans="1:19" ht="30" customHeight="1">
      <c r="A39" s="26">
        <v>29</v>
      </c>
      <c r="B39" s="25" t="s">
        <v>125</v>
      </c>
      <c r="C39" s="22" t="s">
        <v>25</v>
      </c>
      <c r="D39" s="13" t="s">
        <v>165</v>
      </c>
      <c r="E39" s="24" t="s">
        <v>166</v>
      </c>
      <c r="F39" s="22" t="s">
        <v>167</v>
      </c>
      <c r="G39" s="24" t="s">
        <v>168</v>
      </c>
      <c r="H39" s="32" t="s">
        <v>174</v>
      </c>
      <c r="I39" s="24" t="s">
        <v>175</v>
      </c>
      <c r="J39" s="31">
        <v>1</v>
      </c>
      <c r="K39" s="11">
        <v>43634</v>
      </c>
      <c r="L39" s="12">
        <v>43889</v>
      </c>
      <c r="M39" s="27">
        <f t="shared" si="0"/>
        <v>36</v>
      </c>
      <c r="N39" s="45">
        <v>0</v>
      </c>
      <c r="O39" s="69" t="s">
        <v>431</v>
      </c>
      <c r="P39" s="6">
        <f t="shared" si="1"/>
        <v>0</v>
      </c>
      <c r="Q39" s="24" t="s">
        <v>171</v>
      </c>
      <c r="S39" s="72"/>
    </row>
    <row r="40" spans="1:19" ht="30" customHeight="1">
      <c r="A40" s="26">
        <v>30</v>
      </c>
      <c r="B40" s="25" t="s">
        <v>126</v>
      </c>
      <c r="C40" s="22" t="s">
        <v>25</v>
      </c>
      <c r="D40" s="13" t="s">
        <v>176</v>
      </c>
      <c r="E40" s="24" t="s">
        <v>177</v>
      </c>
      <c r="F40" s="22" t="s">
        <v>178</v>
      </c>
      <c r="G40" s="24" t="s">
        <v>179</v>
      </c>
      <c r="H40" s="24" t="s">
        <v>180</v>
      </c>
      <c r="I40" s="33" t="s">
        <v>181</v>
      </c>
      <c r="J40" s="31">
        <v>1</v>
      </c>
      <c r="K40" s="11">
        <v>43634</v>
      </c>
      <c r="L40" s="12">
        <v>43646</v>
      </c>
      <c r="M40" s="27">
        <f t="shared" si="0"/>
        <v>2</v>
      </c>
      <c r="N40" s="45">
        <v>1</v>
      </c>
      <c r="O40" s="69" t="s">
        <v>221</v>
      </c>
      <c r="P40" s="6">
        <f t="shared" si="1"/>
        <v>1</v>
      </c>
      <c r="Q40" s="24" t="s">
        <v>164</v>
      </c>
      <c r="S40" s="72"/>
    </row>
    <row r="41" spans="1:19" ht="30" customHeight="1">
      <c r="A41" s="26">
        <v>31</v>
      </c>
      <c r="B41" s="25" t="s">
        <v>127</v>
      </c>
      <c r="C41" s="22" t="s">
        <v>25</v>
      </c>
      <c r="D41" s="13" t="s">
        <v>176</v>
      </c>
      <c r="E41" s="24" t="s">
        <v>177</v>
      </c>
      <c r="F41" s="22" t="s">
        <v>178</v>
      </c>
      <c r="G41" s="24" t="s">
        <v>179</v>
      </c>
      <c r="H41" s="24" t="s">
        <v>182</v>
      </c>
      <c r="I41" s="33" t="s">
        <v>181</v>
      </c>
      <c r="J41" s="31">
        <v>1</v>
      </c>
      <c r="K41" s="11">
        <v>43634</v>
      </c>
      <c r="L41" s="12">
        <v>43646</v>
      </c>
      <c r="M41" s="27">
        <f t="shared" si="0"/>
        <v>2</v>
      </c>
      <c r="N41" s="45">
        <v>1</v>
      </c>
      <c r="O41" s="69" t="s">
        <v>221</v>
      </c>
      <c r="P41" s="6">
        <f t="shared" si="1"/>
        <v>1</v>
      </c>
      <c r="Q41" s="24" t="s">
        <v>164</v>
      </c>
      <c r="S41" s="72"/>
    </row>
    <row r="42" spans="1:19" ht="30" customHeight="1">
      <c r="A42" s="26">
        <v>32</v>
      </c>
      <c r="B42" s="25" t="s">
        <v>128</v>
      </c>
      <c r="C42" s="22" t="s">
        <v>25</v>
      </c>
      <c r="D42" s="13" t="s">
        <v>183</v>
      </c>
      <c r="E42" s="24" t="s">
        <v>184</v>
      </c>
      <c r="F42" s="22" t="s">
        <v>185</v>
      </c>
      <c r="G42" s="32" t="s">
        <v>186</v>
      </c>
      <c r="H42" s="32" t="s">
        <v>186</v>
      </c>
      <c r="I42" s="33" t="s">
        <v>187</v>
      </c>
      <c r="J42" s="31">
        <v>1</v>
      </c>
      <c r="K42" s="11">
        <v>43634</v>
      </c>
      <c r="L42" s="12">
        <v>43646</v>
      </c>
      <c r="M42" s="27">
        <f t="shared" si="0"/>
        <v>2</v>
      </c>
      <c r="N42" s="45">
        <v>1</v>
      </c>
      <c r="O42" s="69" t="s">
        <v>222</v>
      </c>
      <c r="P42" s="6">
        <f t="shared" si="1"/>
        <v>1</v>
      </c>
      <c r="Q42" s="24" t="s">
        <v>171</v>
      </c>
      <c r="S42" s="72"/>
    </row>
    <row r="43" spans="1:19" ht="30" customHeight="1">
      <c r="A43" s="26">
        <v>33</v>
      </c>
      <c r="B43" s="25" t="s">
        <v>129</v>
      </c>
      <c r="C43" s="22" t="s">
        <v>25</v>
      </c>
      <c r="D43" s="13" t="s">
        <v>183</v>
      </c>
      <c r="E43" s="24" t="s">
        <v>184</v>
      </c>
      <c r="F43" s="22" t="s">
        <v>185</v>
      </c>
      <c r="G43" s="32" t="s">
        <v>186</v>
      </c>
      <c r="H43" s="32" t="s">
        <v>186</v>
      </c>
      <c r="I43" s="33" t="s">
        <v>181</v>
      </c>
      <c r="J43" s="31">
        <v>1</v>
      </c>
      <c r="K43" s="11">
        <v>43634</v>
      </c>
      <c r="L43" s="12">
        <v>43646</v>
      </c>
      <c r="M43" s="27">
        <f t="shared" si="0"/>
        <v>2</v>
      </c>
      <c r="N43" s="45">
        <v>1</v>
      </c>
      <c r="O43" s="70" t="s">
        <v>220</v>
      </c>
      <c r="P43" s="6">
        <f t="shared" si="1"/>
        <v>1</v>
      </c>
      <c r="Q43" s="24" t="s">
        <v>164</v>
      </c>
      <c r="S43" s="72"/>
    </row>
    <row r="44" spans="1:19" ht="30" customHeight="1">
      <c r="A44" s="26">
        <v>34</v>
      </c>
      <c r="B44" s="25" t="s">
        <v>130</v>
      </c>
      <c r="C44" s="22" t="s">
        <v>25</v>
      </c>
      <c r="D44" s="13" t="s">
        <v>188</v>
      </c>
      <c r="E44" s="24" t="s">
        <v>189</v>
      </c>
      <c r="F44" s="22" t="s">
        <v>190</v>
      </c>
      <c r="G44" s="24" t="s">
        <v>191</v>
      </c>
      <c r="H44" s="24" t="s">
        <v>192</v>
      </c>
      <c r="I44" s="22" t="s">
        <v>193</v>
      </c>
      <c r="J44" s="31">
        <v>1</v>
      </c>
      <c r="K44" s="11">
        <v>43634</v>
      </c>
      <c r="L44" s="12">
        <v>43646</v>
      </c>
      <c r="M44" s="27">
        <f t="shared" si="0"/>
        <v>2</v>
      </c>
      <c r="N44" s="31">
        <v>1</v>
      </c>
      <c r="O44" s="69" t="s">
        <v>219</v>
      </c>
      <c r="P44" s="6">
        <f t="shared" si="1"/>
        <v>1</v>
      </c>
      <c r="Q44" s="24" t="s">
        <v>213</v>
      </c>
      <c r="S44" s="72"/>
    </row>
    <row r="45" spans="1:19" ht="30" customHeight="1">
      <c r="A45" s="26">
        <v>35</v>
      </c>
      <c r="B45" s="25" t="s">
        <v>131</v>
      </c>
      <c r="C45" s="22" t="s">
        <v>25</v>
      </c>
      <c r="D45" s="13" t="s">
        <v>188</v>
      </c>
      <c r="E45" s="24" t="s">
        <v>189</v>
      </c>
      <c r="F45" s="22" t="s">
        <v>190</v>
      </c>
      <c r="G45" s="24" t="s">
        <v>191</v>
      </c>
      <c r="H45" s="24" t="s">
        <v>194</v>
      </c>
      <c r="I45" s="24" t="s">
        <v>195</v>
      </c>
      <c r="J45" s="31">
        <v>1</v>
      </c>
      <c r="K45" s="11">
        <v>43634</v>
      </c>
      <c r="L45" s="12">
        <v>44012</v>
      </c>
      <c r="M45" s="27">
        <f t="shared" si="0"/>
        <v>54</v>
      </c>
      <c r="N45" s="45">
        <v>0</v>
      </c>
      <c r="O45" s="74" t="s">
        <v>426</v>
      </c>
      <c r="P45" s="6">
        <f t="shared" si="1"/>
        <v>0</v>
      </c>
      <c r="Q45" s="24" t="s">
        <v>212</v>
      </c>
      <c r="S45" s="72"/>
    </row>
    <row r="46" spans="1:19" ht="30" customHeight="1">
      <c r="A46" s="26">
        <v>36</v>
      </c>
      <c r="B46" s="25" t="s">
        <v>132</v>
      </c>
      <c r="C46" s="22" t="s">
        <v>25</v>
      </c>
      <c r="D46" s="13" t="s">
        <v>188</v>
      </c>
      <c r="E46" s="24" t="s">
        <v>189</v>
      </c>
      <c r="F46" s="22" t="s">
        <v>190</v>
      </c>
      <c r="G46" s="24" t="s">
        <v>191</v>
      </c>
      <c r="H46" s="24" t="s">
        <v>196</v>
      </c>
      <c r="I46" s="24" t="s">
        <v>175</v>
      </c>
      <c r="J46" s="31">
        <v>1</v>
      </c>
      <c r="K46" s="11">
        <v>43634</v>
      </c>
      <c r="L46" s="12">
        <v>44012</v>
      </c>
      <c r="M46" s="27">
        <f t="shared" si="0"/>
        <v>54</v>
      </c>
      <c r="N46" s="45">
        <v>0</v>
      </c>
      <c r="O46" s="70" t="s">
        <v>231</v>
      </c>
      <c r="P46" s="6">
        <f t="shared" si="1"/>
        <v>0</v>
      </c>
      <c r="Q46" s="24" t="s">
        <v>158</v>
      </c>
      <c r="S46" s="72"/>
    </row>
    <row r="47" spans="1:19" ht="30" customHeight="1">
      <c r="A47" s="26">
        <v>37</v>
      </c>
      <c r="B47" s="25" t="s">
        <v>133</v>
      </c>
      <c r="C47" s="22" t="s">
        <v>25</v>
      </c>
      <c r="D47" s="13" t="s">
        <v>188</v>
      </c>
      <c r="E47" s="24" t="s">
        <v>189</v>
      </c>
      <c r="F47" s="22" t="s">
        <v>190</v>
      </c>
      <c r="G47" s="24" t="s">
        <v>197</v>
      </c>
      <c r="H47" s="24" t="s">
        <v>198</v>
      </c>
      <c r="I47" s="22" t="s">
        <v>199</v>
      </c>
      <c r="J47" s="31">
        <v>1</v>
      </c>
      <c r="K47" s="11">
        <v>43634</v>
      </c>
      <c r="L47" s="12">
        <v>44012</v>
      </c>
      <c r="M47" s="27">
        <f t="shared" si="0"/>
        <v>54</v>
      </c>
      <c r="N47" s="45">
        <v>0</v>
      </c>
      <c r="O47" s="70" t="s">
        <v>231</v>
      </c>
      <c r="P47" s="6">
        <f t="shared" si="1"/>
        <v>0</v>
      </c>
      <c r="Q47" s="24" t="s">
        <v>158</v>
      </c>
      <c r="S47" s="72"/>
    </row>
    <row r="48" spans="1:19" ht="30" customHeight="1">
      <c r="A48" s="26">
        <v>38</v>
      </c>
      <c r="B48" s="25" t="s">
        <v>134</v>
      </c>
      <c r="C48" s="22" t="s">
        <v>25</v>
      </c>
      <c r="D48" s="13" t="s">
        <v>188</v>
      </c>
      <c r="E48" s="24" t="s">
        <v>189</v>
      </c>
      <c r="F48" s="22" t="s">
        <v>190</v>
      </c>
      <c r="G48" s="24" t="s">
        <v>197</v>
      </c>
      <c r="H48" s="24" t="s">
        <v>198</v>
      </c>
      <c r="I48" s="22" t="s">
        <v>200</v>
      </c>
      <c r="J48" s="31">
        <v>1</v>
      </c>
      <c r="K48" s="11">
        <v>43634</v>
      </c>
      <c r="L48" s="12">
        <v>44012</v>
      </c>
      <c r="M48" s="27">
        <f t="shared" si="0"/>
        <v>54</v>
      </c>
      <c r="N48" s="45">
        <v>0</v>
      </c>
      <c r="O48" s="70" t="s">
        <v>231</v>
      </c>
      <c r="P48" s="6">
        <f t="shared" si="1"/>
        <v>0</v>
      </c>
      <c r="Q48" s="24" t="s">
        <v>201</v>
      </c>
      <c r="S48" s="72"/>
    </row>
    <row r="49" spans="1:19" ht="46.5" customHeight="1">
      <c r="A49" s="26">
        <v>39</v>
      </c>
      <c r="B49" s="25" t="s">
        <v>379</v>
      </c>
      <c r="C49" s="22" t="s">
        <v>25</v>
      </c>
      <c r="D49" s="13" t="s">
        <v>247</v>
      </c>
      <c r="E49" s="24" t="s">
        <v>248</v>
      </c>
      <c r="F49" s="22" t="s">
        <v>249</v>
      </c>
      <c r="G49" s="24" t="s">
        <v>250</v>
      </c>
      <c r="H49" s="24" t="s">
        <v>251</v>
      </c>
      <c r="I49" s="22" t="s">
        <v>252</v>
      </c>
      <c r="J49" s="31">
        <v>1</v>
      </c>
      <c r="K49" s="11">
        <v>43647</v>
      </c>
      <c r="L49" s="12">
        <v>43708</v>
      </c>
      <c r="M49" s="27">
        <f t="shared" si="0"/>
        <v>9</v>
      </c>
      <c r="N49" s="45">
        <v>1</v>
      </c>
      <c r="O49" s="24" t="s">
        <v>425</v>
      </c>
      <c r="P49" s="6">
        <f t="shared" si="1"/>
        <v>1</v>
      </c>
      <c r="Q49" s="24" t="s">
        <v>253</v>
      </c>
      <c r="S49" s="72"/>
    </row>
    <row r="50" spans="1:19" ht="46.5" customHeight="1">
      <c r="A50" s="26">
        <v>40</v>
      </c>
      <c r="B50" s="25" t="s">
        <v>380</v>
      </c>
      <c r="C50" s="22" t="s">
        <v>25</v>
      </c>
      <c r="D50" s="13" t="s">
        <v>254</v>
      </c>
      <c r="E50" s="24" t="s">
        <v>255</v>
      </c>
      <c r="F50" s="22" t="s">
        <v>256</v>
      </c>
      <c r="G50" s="24" t="s">
        <v>257</v>
      </c>
      <c r="H50" s="24" t="s">
        <v>258</v>
      </c>
      <c r="I50" s="22" t="s">
        <v>259</v>
      </c>
      <c r="J50" s="31">
        <v>2</v>
      </c>
      <c r="K50" s="11">
        <v>43647</v>
      </c>
      <c r="L50" s="12">
        <v>43769</v>
      </c>
      <c r="M50" s="27">
        <f t="shared" si="0"/>
        <v>17</v>
      </c>
      <c r="N50" s="45">
        <v>2</v>
      </c>
      <c r="O50" s="24" t="s">
        <v>423</v>
      </c>
      <c r="P50" s="6">
        <f t="shared" si="1"/>
        <v>1</v>
      </c>
      <c r="Q50" s="24" t="s">
        <v>253</v>
      </c>
      <c r="S50" s="72"/>
    </row>
    <row r="51" spans="1:19" ht="46.5" customHeight="1">
      <c r="A51" s="26">
        <v>41</v>
      </c>
      <c r="B51" s="25" t="s">
        <v>381</v>
      </c>
      <c r="C51" s="22" t="s">
        <v>25</v>
      </c>
      <c r="D51" s="13" t="s">
        <v>260</v>
      </c>
      <c r="E51" s="24" t="s">
        <v>261</v>
      </c>
      <c r="F51" s="22" t="s">
        <v>262</v>
      </c>
      <c r="G51" s="24" t="s">
        <v>263</v>
      </c>
      <c r="H51" s="24" t="s">
        <v>264</v>
      </c>
      <c r="I51" s="22" t="s">
        <v>265</v>
      </c>
      <c r="J51" s="31">
        <v>5</v>
      </c>
      <c r="K51" s="11">
        <v>43678</v>
      </c>
      <c r="L51" s="12">
        <v>43830</v>
      </c>
      <c r="M51" s="27">
        <f t="shared" si="0"/>
        <v>22</v>
      </c>
      <c r="N51" s="45">
        <v>5</v>
      </c>
      <c r="O51" s="24" t="s">
        <v>412</v>
      </c>
      <c r="P51" s="6">
        <f t="shared" si="1"/>
        <v>1</v>
      </c>
      <c r="Q51" s="24" t="s">
        <v>266</v>
      </c>
      <c r="S51" s="72"/>
    </row>
    <row r="52" spans="1:19" ht="46.5" customHeight="1">
      <c r="A52" s="26">
        <v>42</v>
      </c>
      <c r="B52" s="25" t="s">
        <v>382</v>
      </c>
      <c r="C52" s="22" t="s">
        <v>25</v>
      </c>
      <c r="D52" s="13" t="s">
        <v>260</v>
      </c>
      <c r="E52" s="24" t="s">
        <v>261</v>
      </c>
      <c r="F52" s="22" t="s">
        <v>262</v>
      </c>
      <c r="G52" s="24" t="s">
        <v>267</v>
      </c>
      <c r="H52" s="24" t="s">
        <v>268</v>
      </c>
      <c r="I52" s="22" t="s">
        <v>269</v>
      </c>
      <c r="J52" s="31">
        <v>1</v>
      </c>
      <c r="K52" s="11">
        <v>43678</v>
      </c>
      <c r="L52" s="12">
        <v>43830</v>
      </c>
      <c r="M52" s="27">
        <f t="shared" si="0"/>
        <v>22</v>
      </c>
      <c r="N52" s="45">
        <v>1</v>
      </c>
      <c r="O52" s="24" t="s">
        <v>407</v>
      </c>
      <c r="P52" s="6">
        <f t="shared" si="1"/>
        <v>1</v>
      </c>
      <c r="Q52" s="24" t="s">
        <v>270</v>
      </c>
      <c r="S52" s="72"/>
    </row>
    <row r="53" spans="1:19" ht="46.5" customHeight="1">
      <c r="A53" s="26">
        <v>43</v>
      </c>
      <c r="B53" s="25" t="s">
        <v>383</v>
      </c>
      <c r="C53" s="22" t="s">
        <v>25</v>
      </c>
      <c r="D53" s="13" t="s">
        <v>260</v>
      </c>
      <c r="E53" s="24" t="s">
        <v>261</v>
      </c>
      <c r="F53" s="22" t="s">
        <v>262</v>
      </c>
      <c r="G53" s="24" t="s">
        <v>267</v>
      </c>
      <c r="H53" s="24" t="s">
        <v>271</v>
      </c>
      <c r="I53" s="22" t="s">
        <v>272</v>
      </c>
      <c r="J53" s="31">
        <v>2</v>
      </c>
      <c r="K53" s="11">
        <v>43678</v>
      </c>
      <c r="L53" s="12">
        <v>44012</v>
      </c>
      <c r="M53" s="27">
        <f t="shared" si="0"/>
        <v>48</v>
      </c>
      <c r="N53" s="45">
        <v>0</v>
      </c>
      <c r="O53" s="70" t="s">
        <v>231</v>
      </c>
      <c r="P53" s="6">
        <f t="shared" si="1"/>
        <v>0</v>
      </c>
      <c r="Q53" s="24" t="s">
        <v>270</v>
      </c>
      <c r="S53" s="72"/>
    </row>
    <row r="54" spans="1:19" ht="46.5" customHeight="1">
      <c r="A54" s="26">
        <v>44</v>
      </c>
      <c r="B54" s="25" t="s">
        <v>384</v>
      </c>
      <c r="C54" s="22" t="s">
        <v>25</v>
      </c>
      <c r="D54" s="13" t="s">
        <v>260</v>
      </c>
      <c r="E54" s="24" t="s">
        <v>261</v>
      </c>
      <c r="F54" s="22" t="s">
        <v>262</v>
      </c>
      <c r="G54" s="24" t="s">
        <v>273</v>
      </c>
      <c r="H54" s="24" t="s">
        <v>274</v>
      </c>
      <c r="I54" s="22" t="s">
        <v>275</v>
      </c>
      <c r="J54" s="31">
        <v>1</v>
      </c>
      <c r="K54" s="11">
        <v>43647</v>
      </c>
      <c r="L54" s="12">
        <v>44012</v>
      </c>
      <c r="M54" s="27">
        <f t="shared" si="0"/>
        <v>52</v>
      </c>
      <c r="N54" s="45">
        <v>1</v>
      </c>
      <c r="O54" s="24" t="s">
        <v>424</v>
      </c>
      <c r="P54" s="6">
        <f t="shared" si="1"/>
        <v>1</v>
      </c>
      <c r="Q54" s="24" t="s">
        <v>253</v>
      </c>
      <c r="S54" s="72"/>
    </row>
    <row r="55" spans="1:19" ht="46.5" customHeight="1">
      <c r="A55" s="26">
        <v>45</v>
      </c>
      <c r="B55" s="25" t="s">
        <v>385</v>
      </c>
      <c r="C55" s="22" t="s">
        <v>25</v>
      </c>
      <c r="D55" s="13" t="s">
        <v>276</v>
      </c>
      <c r="E55" s="24" t="s">
        <v>277</v>
      </c>
      <c r="F55" s="22" t="s">
        <v>278</v>
      </c>
      <c r="G55" s="24" t="s">
        <v>279</v>
      </c>
      <c r="H55" s="24" t="s">
        <v>280</v>
      </c>
      <c r="I55" s="22" t="s">
        <v>281</v>
      </c>
      <c r="J55" s="31">
        <v>2</v>
      </c>
      <c r="K55" s="11">
        <v>43647</v>
      </c>
      <c r="L55" s="12">
        <v>43769</v>
      </c>
      <c r="M55" s="27">
        <f t="shared" si="0"/>
        <v>17</v>
      </c>
      <c r="N55" s="46">
        <v>2</v>
      </c>
      <c r="O55" s="24" t="s">
        <v>442</v>
      </c>
      <c r="P55" s="6">
        <f t="shared" si="1"/>
        <v>1</v>
      </c>
      <c r="Q55" s="24" t="s">
        <v>253</v>
      </c>
      <c r="S55" s="72"/>
    </row>
    <row r="56" spans="1:19" ht="46.5" customHeight="1">
      <c r="A56" s="26">
        <v>46</v>
      </c>
      <c r="B56" s="25" t="s">
        <v>386</v>
      </c>
      <c r="C56" s="22" t="s">
        <v>25</v>
      </c>
      <c r="D56" s="13" t="s">
        <v>282</v>
      </c>
      <c r="E56" s="24" t="s">
        <v>283</v>
      </c>
      <c r="F56" s="22" t="s">
        <v>284</v>
      </c>
      <c r="G56" s="24" t="s">
        <v>285</v>
      </c>
      <c r="H56" s="24" t="s">
        <v>286</v>
      </c>
      <c r="I56" s="22" t="s">
        <v>26</v>
      </c>
      <c r="J56" s="31">
        <v>2</v>
      </c>
      <c r="K56" s="11">
        <v>43708</v>
      </c>
      <c r="L56" s="12">
        <v>43738</v>
      </c>
      <c r="M56" s="27">
        <f t="shared" si="0"/>
        <v>4</v>
      </c>
      <c r="N56" s="45">
        <v>2</v>
      </c>
      <c r="O56" s="24" t="s">
        <v>413</v>
      </c>
      <c r="P56" s="6">
        <f t="shared" si="1"/>
        <v>1</v>
      </c>
      <c r="Q56" s="24" t="s">
        <v>287</v>
      </c>
      <c r="S56" s="72"/>
    </row>
    <row r="57" spans="1:19" ht="46.5" customHeight="1">
      <c r="A57" s="26">
        <v>47</v>
      </c>
      <c r="B57" s="25" t="s">
        <v>387</v>
      </c>
      <c r="C57" s="22" t="s">
        <v>25</v>
      </c>
      <c r="D57" s="13" t="s">
        <v>288</v>
      </c>
      <c r="E57" s="24" t="s">
        <v>289</v>
      </c>
      <c r="F57" s="22" t="s">
        <v>290</v>
      </c>
      <c r="G57" s="24" t="s">
        <v>291</v>
      </c>
      <c r="H57" s="24" t="s">
        <v>292</v>
      </c>
      <c r="I57" s="22" t="s">
        <v>26</v>
      </c>
      <c r="J57" s="31">
        <v>1</v>
      </c>
      <c r="K57" s="11">
        <v>43708</v>
      </c>
      <c r="L57" s="12">
        <v>43738</v>
      </c>
      <c r="M57" s="27">
        <f t="shared" si="0"/>
        <v>4</v>
      </c>
      <c r="N57" s="45">
        <v>1</v>
      </c>
      <c r="O57" s="24" t="s">
        <v>414</v>
      </c>
      <c r="P57" s="6">
        <f t="shared" si="1"/>
        <v>1</v>
      </c>
      <c r="Q57" s="24" t="s">
        <v>287</v>
      </c>
      <c r="S57" s="72"/>
    </row>
    <row r="58" spans="1:19" ht="87" customHeight="1">
      <c r="A58" s="26">
        <v>48</v>
      </c>
      <c r="B58" s="25" t="s">
        <v>388</v>
      </c>
      <c r="C58" s="22" t="s">
        <v>25</v>
      </c>
      <c r="D58" s="13" t="s">
        <v>293</v>
      </c>
      <c r="E58" s="24" t="s">
        <v>294</v>
      </c>
      <c r="F58" s="22" t="s">
        <v>295</v>
      </c>
      <c r="G58" s="24" t="s">
        <v>296</v>
      </c>
      <c r="H58" s="24" t="s">
        <v>297</v>
      </c>
      <c r="I58" s="22" t="s">
        <v>298</v>
      </c>
      <c r="J58" s="31">
        <v>1</v>
      </c>
      <c r="K58" s="11">
        <v>43708</v>
      </c>
      <c r="L58" s="12">
        <v>43921</v>
      </c>
      <c r="M58" s="27">
        <f t="shared" si="0"/>
        <v>30</v>
      </c>
      <c r="N58" s="45">
        <v>0</v>
      </c>
      <c r="O58" s="24" t="s">
        <v>434</v>
      </c>
      <c r="P58" s="6">
        <f t="shared" si="1"/>
        <v>0</v>
      </c>
      <c r="Q58" s="24" t="s">
        <v>299</v>
      </c>
      <c r="S58" s="72"/>
    </row>
    <row r="59" spans="1:19" ht="46.5" customHeight="1">
      <c r="A59" s="26">
        <v>49</v>
      </c>
      <c r="B59" s="25" t="s">
        <v>389</v>
      </c>
      <c r="C59" s="22" t="s">
        <v>25</v>
      </c>
      <c r="D59" s="13" t="s">
        <v>300</v>
      </c>
      <c r="E59" s="24" t="s">
        <v>301</v>
      </c>
      <c r="F59" s="22" t="s">
        <v>302</v>
      </c>
      <c r="G59" s="24" t="s">
        <v>303</v>
      </c>
      <c r="H59" s="24" t="s">
        <v>304</v>
      </c>
      <c r="I59" s="22" t="s">
        <v>305</v>
      </c>
      <c r="J59" s="31">
        <v>2</v>
      </c>
      <c r="K59" s="11">
        <v>43707</v>
      </c>
      <c r="L59" s="12">
        <v>43921</v>
      </c>
      <c r="M59" s="27">
        <f t="shared" si="0"/>
        <v>31</v>
      </c>
      <c r="N59" s="45">
        <v>1</v>
      </c>
      <c r="O59" s="24" t="s">
        <v>409</v>
      </c>
      <c r="P59" s="6">
        <f t="shared" si="1"/>
        <v>0.5</v>
      </c>
      <c r="Q59" s="24" t="s">
        <v>306</v>
      </c>
      <c r="S59" s="72"/>
    </row>
    <row r="60" spans="1:19" ht="46.5" customHeight="1">
      <c r="A60" s="26">
        <v>50</v>
      </c>
      <c r="B60" s="25" t="s">
        <v>390</v>
      </c>
      <c r="C60" s="22" t="s">
        <v>25</v>
      </c>
      <c r="D60" s="13" t="s">
        <v>300</v>
      </c>
      <c r="E60" s="24" t="s">
        <v>301</v>
      </c>
      <c r="F60" s="22" t="s">
        <v>302</v>
      </c>
      <c r="G60" s="24" t="s">
        <v>307</v>
      </c>
      <c r="H60" s="24" t="s">
        <v>308</v>
      </c>
      <c r="I60" s="22" t="s">
        <v>309</v>
      </c>
      <c r="J60" s="31">
        <v>1</v>
      </c>
      <c r="K60" s="11">
        <v>43707</v>
      </c>
      <c r="L60" s="12">
        <v>43738</v>
      </c>
      <c r="M60" s="27">
        <f t="shared" si="0"/>
        <v>4</v>
      </c>
      <c r="N60" s="45">
        <v>1</v>
      </c>
      <c r="O60" s="24" t="s">
        <v>408</v>
      </c>
      <c r="P60" s="6">
        <f t="shared" si="1"/>
        <v>1</v>
      </c>
      <c r="Q60" s="24" t="s">
        <v>310</v>
      </c>
      <c r="S60" s="72"/>
    </row>
    <row r="61" spans="1:19" ht="46.5" customHeight="1">
      <c r="A61" s="26">
        <v>51</v>
      </c>
      <c r="B61" s="25" t="s">
        <v>391</v>
      </c>
      <c r="C61" s="22" t="s">
        <v>25</v>
      </c>
      <c r="D61" s="13" t="s">
        <v>311</v>
      </c>
      <c r="E61" s="24" t="s">
        <v>312</v>
      </c>
      <c r="F61" s="22" t="s">
        <v>313</v>
      </c>
      <c r="G61" s="24" t="s">
        <v>303</v>
      </c>
      <c r="H61" s="24" t="s">
        <v>304</v>
      </c>
      <c r="I61" s="22" t="s">
        <v>305</v>
      </c>
      <c r="J61" s="31">
        <v>2</v>
      </c>
      <c r="K61" s="11">
        <v>43707</v>
      </c>
      <c r="L61" s="12">
        <v>43921</v>
      </c>
      <c r="M61" s="27">
        <f t="shared" si="0"/>
        <v>31</v>
      </c>
      <c r="N61" s="45">
        <v>1</v>
      </c>
      <c r="O61" s="24" t="s">
        <v>409</v>
      </c>
      <c r="P61" s="6">
        <f t="shared" si="1"/>
        <v>0.5</v>
      </c>
      <c r="Q61" s="24" t="s">
        <v>306</v>
      </c>
      <c r="S61" s="72"/>
    </row>
    <row r="62" spans="1:19" ht="46.5" customHeight="1">
      <c r="A62" s="26">
        <v>52</v>
      </c>
      <c r="B62" s="25" t="s">
        <v>392</v>
      </c>
      <c r="C62" s="22" t="s">
        <v>25</v>
      </c>
      <c r="D62" s="13" t="s">
        <v>314</v>
      </c>
      <c r="E62" s="24" t="s">
        <v>315</v>
      </c>
      <c r="F62" s="22" t="s">
        <v>316</v>
      </c>
      <c r="G62" s="24" t="s">
        <v>303</v>
      </c>
      <c r="H62" s="24" t="s">
        <v>304</v>
      </c>
      <c r="I62" s="22" t="s">
        <v>305</v>
      </c>
      <c r="J62" s="31">
        <v>2</v>
      </c>
      <c r="K62" s="11">
        <v>43707</v>
      </c>
      <c r="L62" s="12">
        <v>43921</v>
      </c>
      <c r="M62" s="27">
        <f t="shared" si="0"/>
        <v>31</v>
      </c>
      <c r="N62" s="45">
        <v>1</v>
      </c>
      <c r="O62" s="24" t="s">
        <v>409</v>
      </c>
      <c r="P62" s="6">
        <f t="shared" si="1"/>
        <v>0.5</v>
      </c>
      <c r="Q62" s="24" t="s">
        <v>306</v>
      </c>
      <c r="S62" s="72"/>
    </row>
    <row r="63" spans="1:19" ht="46.5" customHeight="1">
      <c r="A63" s="26">
        <v>53</v>
      </c>
      <c r="B63" s="25" t="s">
        <v>393</v>
      </c>
      <c r="C63" s="22" t="s">
        <v>25</v>
      </c>
      <c r="D63" s="13" t="s">
        <v>317</v>
      </c>
      <c r="E63" s="24" t="s">
        <v>318</v>
      </c>
      <c r="F63" s="22" t="s">
        <v>319</v>
      </c>
      <c r="G63" s="24" t="s">
        <v>320</v>
      </c>
      <c r="H63" s="24" t="s">
        <v>320</v>
      </c>
      <c r="I63" s="22" t="s">
        <v>320</v>
      </c>
      <c r="J63" s="31">
        <v>0</v>
      </c>
      <c r="K63" s="11">
        <v>1</v>
      </c>
      <c r="L63" s="12">
        <v>1</v>
      </c>
      <c r="M63" s="27">
        <f t="shared" si="0"/>
        <v>0</v>
      </c>
      <c r="N63" s="45">
        <v>0</v>
      </c>
      <c r="O63" s="24" t="s">
        <v>321</v>
      </c>
      <c r="P63" s="6"/>
      <c r="Q63" s="24" t="s">
        <v>321</v>
      </c>
      <c r="S63" s="72"/>
    </row>
    <row r="64" spans="1:19" ht="46.5" customHeight="1">
      <c r="A64" s="26">
        <v>54</v>
      </c>
      <c r="B64" s="25" t="s">
        <v>394</v>
      </c>
      <c r="C64" s="22" t="s">
        <v>25</v>
      </c>
      <c r="D64" s="13" t="s">
        <v>322</v>
      </c>
      <c r="E64" s="24" t="s">
        <v>323</v>
      </c>
      <c r="F64" s="22" t="s">
        <v>324</v>
      </c>
      <c r="G64" s="24" t="s">
        <v>303</v>
      </c>
      <c r="H64" s="24" t="s">
        <v>304</v>
      </c>
      <c r="I64" s="22" t="s">
        <v>305</v>
      </c>
      <c r="J64" s="31">
        <v>2</v>
      </c>
      <c r="K64" s="11">
        <v>43707</v>
      </c>
      <c r="L64" s="12">
        <v>43921</v>
      </c>
      <c r="M64" s="27">
        <f t="shared" si="0"/>
        <v>31</v>
      </c>
      <c r="N64" s="45">
        <v>1</v>
      </c>
      <c r="O64" s="24" t="s">
        <v>409</v>
      </c>
      <c r="P64" s="6">
        <f t="shared" si="1"/>
        <v>0.5</v>
      </c>
      <c r="Q64" s="24" t="s">
        <v>306</v>
      </c>
      <c r="S64" s="72"/>
    </row>
    <row r="65" spans="1:19" ht="46.5" customHeight="1">
      <c r="A65" s="26">
        <v>55</v>
      </c>
      <c r="B65" s="25" t="s">
        <v>395</v>
      </c>
      <c r="C65" s="22" t="s">
        <v>25</v>
      </c>
      <c r="D65" s="13" t="s">
        <v>325</v>
      </c>
      <c r="E65" s="24" t="s">
        <v>326</v>
      </c>
      <c r="F65" s="22" t="s">
        <v>327</v>
      </c>
      <c r="G65" s="24" t="s">
        <v>303</v>
      </c>
      <c r="H65" s="24" t="s">
        <v>304</v>
      </c>
      <c r="I65" s="22" t="s">
        <v>305</v>
      </c>
      <c r="J65" s="31">
        <v>2</v>
      </c>
      <c r="K65" s="11">
        <v>43707</v>
      </c>
      <c r="L65" s="12">
        <v>43921</v>
      </c>
      <c r="M65" s="27">
        <f t="shared" si="0"/>
        <v>31</v>
      </c>
      <c r="N65" s="45">
        <v>1</v>
      </c>
      <c r="O65" s="24" t="s">
        <v>409</v>
      </c>
      <c r="P65" s="6">
        <f t="shared" si="1"/>
        <v>0.5</v>
      </c>
      <c r="Q65" s="24" t="s">
        <v>306</v>
      </c>
      <c r="S65" s="72"/>
    </row>
    <row r="66" spans="1:19" ht="46.5" customHeight="1">
      <c r="A66" s="26">
        <v>56</v>
      </c>
      <c r="B66" s="25" t="s">
        <v>396</v>
      </c>
      <c r="C66" s="22" t="s">
        <v>25</v>
      </c>
      <c r="D66" s="13" t="s">
        <v>328</v>
      </c>
      <c r="E66" s="24" t="s">
        <v>329</v>
      </c>
      <c r="F66" s="22" t="s">
        <v>330</v>
      </c>
      <c r="G66" s="24" t="s">
        <v>331</v>
      </c>
      <c r="H66" s="24" t="s">
        <v>332</v>
      </c>
      <c r="I66" s="22" t="s">
        <v>27</v>
      </c>
      <c r="J66" s="31">
        <v>1</v>
      </c>
      <c r="K66" s="11">
        <v>43745</v>
      </c>
      <c r="L66" s="12">
        <v>43799</v>
      </c>
      <c r="M66" s="27">
        <f t="shared" si="0"/>
        <v>8</v>
      </c>
      <c r="N66" s="45">
        <v>1</v>
      </c>
      <c r="O66" s="24" t="s">
        <v>415</v>
      </c>
      <c r="P66" s="6">
        <f t="shared" si="1"/>
        <v>1</v>
      </c>
      <c r="Q66" s="24" t="s">
        <v>333</v>
      </c>
      <c r="S66" s="72"/>
    </row>
    <row r="67" spans="1:19" ht="46.5" customHeight="1">
      <c r="A67" s="26">
        <v>57</v>
      </c>
      <c r="B67" s="25" t="s">
        <v>397</v>
      </c>
      <c r="C67" s="22" t="s">
        <v>25</v>
      </c>
      <c r="D67" s="13" t="s">
        <v>334</v>
      </c>
      <c r="E67" s="24" t="s">
        <v>335</v>
      </c>
      <c r="F67" s="22" t="s">
        <v>336</v>
      </c>
      <c r="G67" s="24" t="s">
        <v>337</v>
      </c>
      <c r="H67" s="24" t="s">
        <v>337</v>
      </c>
      <c r="I67" s="22" t="s">
        <v>338</v>
      </c>
      <c r="J67" s="31">
        <v>1</v>
      </c>
      <c r="K67" s="11">
        <v>43745</v>
      </c>
      <c r="L67" s="12">
        <v>43769</v>
      </c>
      <c r="M67" s="27">
        <f t="shared" si="0"/>
        <v>3</v>
      </c>
      <c r="N67" s="45">
        <v>1</v>
      </c>
      <c r="O67" s="24" t="s">
        <v>410</v>
      </c>
      <c r="P67" s="6">
        <f t="shared" si="1"/>
        <v>1</v>
      </c>
      <c r="Q67" s="24" t="s">
        <v>339</v>
      </c>
      <c r="S67" s="72"/>
    </row>
    <row r="68" spans="1:19" ht="46.5" customHeight="1">
      <c r="A68" s="26">
        <v>58</v>
      </c>
      <c r="B68" s="25" t="s">
        <v>398</v>
      </c>
      <c r="C68" s="22" t="s">
        <v>25</v>
      </c>
      <c r="D68" s="13" t="s">
        <v>340</v>
      </c>
      <c r="E68" s="24" t="s">
        <v>341</v>
      </c>
      <c r="F68" s="22" t="s">
        <v>342</v>
      </c>
      <c r="G68" s="24" t="s">
        <v>343</v>
      </c>
      <c r="H68" s="24" t="s">
        <v>332</v>
      </c>
      <c r="I68" s="22" t="s">
        <v>27</v>
      </c>
      <c r="J68" s="31">
        <v>1</v>
      </c>
      <c r="K68" s="11">
        <v>43745</v>
      </c>
      <c r="L68" s="12">
        <v>43799</v>
      </c>
      <c r="M68" s="27">
        <f t="shared" si="0"/>
        <v>8</v>
      </c>
      <c r="N68" s="45">
        <v>1</v>
      </c>
      <c r="O68" s="24" t="s">
        <v>416</v>
      </c>
      <c r="P68" s="6">
        <f t="shared" si="1"/>
        <v>1</v>
      </c>
      <c r="Q68" s="24" t="s">
        <v>333</v>
      </c>
      <c r="S68" s="72"/>
    </row>
    <row r="69" spans="1:19" ht="46.5" customHeight="1">
      <c r="A69" s="26">
        <v>59</v>
      </c>
      <c r="B69" s="25" t="s">
        <v>399</v>
      </c>
      <c r="C69" s="22" t="s">
        <v>25</v>
      </c>
      <c r="D69" s="13" t="s">
        <v>344</v>
      </c>
      <c r="E69" s="24" t="s">
        <v>345</v>
      </c>
      <c r="F69" s="22" t="s">
        <v>346</v>
      </c>
      <c r="G69" s="24" t="s">
        <v>347</v>
      </c>
      <c r="H69" s="24" t="s">
        <v>347</v>
      </c>
      <c r="I69" s="22" t="s">
        <v>348</v>
      </c>
      <c r="J69" s="31">
        <v>1</v>
      </c>
      <c r="K69" s="11">
        <v>43745</v>
      </c>
      <c r="L69" s="12">
        <v>43799</v>
      </c>
      <c r="M69" s="27">
        <f t="shared" si="0"/>
        <v>8</v>
      </c>
      <c r="N69" s="45">
        <v>1</v>
      </c>
      <c r="O69" s="24" t="s">
        <v>417</v>
      </c>
      <c r="P69" s="6">
        <f t="shared" si="1"/>
        <v>1</v>
      </c>
      <c r="Q69" s="24" t="s">
        <v>349</v>
      </c>
      <c r="S69" s="72"/>
    </row>
    <row r="70" spans="1:19" ht="46.5" customHeight="1">
      <c r="A70" s="26">
        <v>60</v>
      </c>
      <c r="B70" s="25" t="s">
        <v>400</v>
      </c>
      <c r="C70" s="22" t="s">
        <v>25</v>
      </c>
      <c r="D70" s="13" t="s">
        <v>350</v>
      </c>
      <c r="E70" s="24" t="s">
        <v>351</v>
      </c>
      <c r="F70" s="22" t="s">
        <v>352</v>
      </c>
      <c r="G70" s="24" t="s">
        <v>353</v>
      </c>
      <c r="H70" s="24" t="s">
        <v>354</v>
      </c>
      <c r="I70" s="22" t="s">
        <v>355</v>
      </c>
      <c r="J70" s="31">
        <v>1</v>
      </c>
      <c r="K70" s="11">
        <v>43745</v>
      </c>
      <c r="L70" s="12">
        <v>43769</v>
      </c>
      <c r="M70" s="27">
        <f t="shared" si="0"/>
        <v>3</v>
      </c>
      <c r="N70" s="45">
        <v>1</v>
      </c>
      <c r="O70" s="24" t="s">
        <v>356</v>
      </c>
      <c r="P70" s="6">
        <f t="shared" si="1"/>
        <v>1</v>
      </c>
      <c r="Q70" s="24" t="s">
        <v>356</v>
      </c>
      <c r="S70" s="72"/>
    </row>
    <row r="71" spans="1:19" ht="46.5" customHeight="1">
      <c r="A71" s="26">
        <v>61</v>
      </c>
      <c r="B71" s="25" t="s">
        <v>401</v>
      </c>
      <c r="C71" s="22" t="s">
        <v>25</v>
      </c>
      <c r="D71" s="13" t="s">
        <v>357</v>
      </c>
      <c r="E71" s="24" t="s">
        <v>358</v>
      </c>
      <c r="F71" s="22" t="s">
        <v>359</v>
      </c>
      <c r="G71" s="24" t="s">
        <v>360</v>
      </c>
      <c r="H71" s="24" t="s">
        <v>360</v>
      </c>
      <c r="I71" s="22" t="s">
        <v>27</v>
      </c>
      <c r="J71" s="31">
        <v>1</v>
      </c>
      <c r="K71" s="11">
        <v>43745</v>
      </c>
      <c r="L71" s="12">
        <v>43799</v>
      </c>
      <c r="M71" s="27">
        <f t="shared" si="0"/>
        <v>8</v>
      </c>
      <c r="N71" s="45">
        <v>1</v>
      </c>
      <c r="O71" s="24" t="s">
        <v>418</v>
      </c>
      <c r="P71" s="6">
        <f t="shared" si="1"/>
        <v>1</v>
      </c>
      <c r="Q71" s="24" t="s">
        <v>333</v>
      </c>
      <c r="S71" s="72"/>
    </row>
    <row r="72" spans="1:19" ht="46.5" customHeight="1">
      <c r="A72" s="26">
        <v>62</v>
      </c>
      <c r="B72" s="25" t="s">
        <v>402</v>
      </c>
      <c r="C72" s="22" t="s">
        <v>25</v>
      </c>
      <c r="D72" s="13" t="s">
        <v>361</v>
      </c>
      <c r="E72" s="24" t="s">
        <v>362</v>
      </c>
      <c r="F72" s="22" t="s">
        <v>363</v>
      </c>
      <c r="G72" s="24" t="s">
        <v>331</v>
      </c>
      <c r="H72" s="24" t="s">
        <v>331</v>
      </c>
      <c r="I72" s="22" t="s">
        <v>27</v>
      </c>
      <c r="J72" s="31">
        <v>1</v>
      </c>
      <c r="K72" s="11">
        <v>43745</v>
      </c>
      <c r="L72" s="12">
        <v>43799</v>
      </c>
      <c r="M72" s="27">
        <f t="shared" si="0"/>
        <v>8</v>
      </c>
      <c r="N72" s="45">
        <v>1</v>
      </c>
      <c r="O72" s="24" t="s">
        <v>415</v>
      </c>
      <c r="P72" s="6">
        <f t="shared" si="1"/>
        <v>1</v>
      </c>
      <c r="Q72" s="24" t="s">
        <v>333</v>
      </c>
      <c r="S72" s="72"/>
    </row>
    <row r="73" spans="1:19" ht="46.5" customHeight="1">
      <c r="A73" s="26">
        <v>63</v>
      </c>
      <c r="B73" s="25" t="s">
        <v>403</v>
      </c>
      <c r="C73" s="22" t="s">
        <v>25</v>
      </c>
      <c r="D73" s="13" t="s">
        <v>364</v>
      </c>
      <c r="E73" s="24" t="s">
        <v>365</v>
      </c>
      <c r="F73" s="22" t="s">
        <v>366</v>
      </c>
      <c r="G73" s="24" t="s">
        <v>367</v>
      </c>
      <c r="H73" s="24" t="s">
        <v>368</v>
      </c>
      <c r="I73" s="22" t="s">
        <v>26</v>
      </c>
      <c r="J73" s="31">
        <v>1</v>
      </c>
      <c r="K73" s="11">
        <v>43745</v>
      </c>
      <c r="L73" s="12">
        <v>43799</v>
      </c>
      <c r="M73" s="27">
        <f t="shared" si="0"/>
        <v>8</v>
      </c>
      <c r="N73" s="45">
        <v>1</v>
      </c>
      <c r="O73" s="24" t="s">
        <v>419</v>
      </c>
      <c r="P73" s="6">
        <f t="shared" si="1"/>
        <v>1</v>
      </c>
      <c r="Q73" s="24" t="s">
        <v>369</v>
      </c>
      <c r="S73" s="72"/>
    </row>
    <row r="74" spans="1:19" ht="46.5" customHeight="1">
      <c r="A74" s="26">
        <v>64</v>
      </c>
      <c r="B74" s="25" t="s">
        <v>404</v>
      </c>
      <c r="C74" s="22" t="s">
        <v>25</v>
      </c>
      <c r="D74" s="13" t="s">
        <v>364</v>
      </c>
      <c r="E74" s="24" t="s">
        <v>365</v>
      </c>
      <c r="F74" s="22" t="s">
        <v>366</v>
      </c>
      <c r="G74" s="24" t="s">
        <v>370</v>
      </c>
      <c r="H74" s="24" t="s">
        <v>371</v>
      </c>
      <c r="I74" s="22" t="s">
        <v>372</v>
      </c>
      <c r="J74" s="31">
        <v>1</v>
      </c>
      <c r="K74" s="11">
        <v>43745</v>
      </c>
      <c r="L74" s="12">
        <v>43889</v>
      </c>
      <c r="M74" s="27">
        <f t="shared" si="0"/>
        <v>21</v>
      </c>
      <c r="N74" s="45">
        <v>1</v>
      </c>
      <c r="O74" s="24" t="s">
        <v>411</v>
      </c>
      <c r="P74" s="6">
        <f t="shared" si="1"/>
        <v>1</v>
      </c>
      <c r="Q74" s="24" t="s">
        <v>373</v>
      </c>
      <c r="S74" s="72"/>
    </row>
    <row r="75" spans="1:19" ht="46.5" customHeight="1">
      <c r="A75" s="26">
        <v>65</v>
      </c>
      <c r="B75" s="25" t="s">
        <v>405</v>
      </c>
      <c r="C75" s="22" t="s">
        <v>25</v>
      </c>
      <c r="D75" s="13" t="s">
        <v>374</v>
      </c>
      <c r="E75" s="24" t="s">
        <v>375</v>
      </c>
      <c r="F75" s="22" t="s">
        <v>376</v>
      </c>
      <c r="G75" s="24" t="s">
        <v>377</v>
      </c>
      <c r="H75" s="24" t="s">
        <v>378</v>
      </c>
      <c r="I75" s="22" t="s">
        <v>26</v>
      </c>
      <c r="J75" s="31">
        <v>1</v>
      </c>
      <c r="K75" s="11">
        <v>43745</v>
      </c>
      <c r="L75" s="12">
        <v>43799</v>
      </c>
      <c r="M75" s="27">
        <f t="shared" si="0"/>
        <v>8</v>
      </c>
      <c r="N75" s="45">
        <v>1</v>
      </c>
      <c r="O75" s="24" t="s">
        <v>420</v>
      </c>
      <c r="P75" s="6">
        <f t="shared" si="1"/>
        <v>1</v>
      </c>
      <c r="Q75" s="24" t="s">
        <v>369</v>
      </c>
      <c r="S75" s="72"/>
    </row>
    <row r="76" spans="1:19" s="71" customFormat="1" ht="30" customHeight="1">
      <c r="A76" s="26">
        <v>66</v>
      </c>
      <c r="B76" s="25" t="s">
        <v>470</v>
      </c>
      <c r="C76" s="22" t="s">
        <v>25</v>
      </c>
      <c r="D76" s="13" t="s">
        <v>148</v>
      </c>
      <c r="E76" s="22" t="s">
        <v>149</v>
      </c>
      <c r="F76" s="22" t="s">
        <v>150</v>
      </c>
      <c r="G76" s="28" t="s">
        <v>432</v>
      </c>
      <c r="H76" s="29" t="s">
        <v>429</v>
      </c>
      <c r="I76" s="29" t="s">
        <v>430</v>
      </c>
      <c r="J76" s="30">
        <v>1</v>
      </c>
      <c r="K76" s="11">
        <v>43846</v>
      </c>
      <c r="L76" s="12">
        <v>44043</v>
      </c>
      <c r="M76" s="27">
        <f aca="true" t="shared" si="2" ref="M76:M84">ROUND((+L76-K76)/7,0)</f>
        <v>28</v>
      </c>
      <c r="N76" s="46">
        <v>0</v>
      </c>
      <c r="O76" s="69" t="s">
        <v>427</v>
      </c>
      <c r="P76" s="6">
        <f aca="true" t="shared" si="3" ref="P76:P84">+N76/J76</f>
        <v>0</v>
      </c>
      <c r="Q76" s="28" t="s">
        <v>154</v>
      </c>
      <c r="R76" s="76"/>
      <c r="S76" s="72"/>
    </row>
    <row r="77" spans="1:19" s="71" customFormat="1" ht="45" customHeight="1">
      <c r="A77" s="26">
        <v>67</v>
      </c>
      <c r="B77" s="25" t="s">
        <v>471</v>
      </c>
      <c r="C77" s="22" t="s">
        <v>25</v>
      </c>
      <c r="D77" s="13" t="s">
        <v>28</v>
      </c>
      <c r="E77" s="8" t="s">
        <v>36</v>
      </c>
      <c r="F77" s="16" t="s">
        <v>37</v>
      </c>
      <c r="G77" s="16" t="s">
        <v>38</v>
      </c>
      <c r="H77" s="5" t="s">
        <v>438</v>
      </c>
      <c r="I77" s="29" t="s">
        <v>439</v>
      </c>
      <c r="J77" s="10">
        <v>3</v>
      </c>
      <c r="K77" s="11">
        <v>43847</v>
      </c>
      <c r="L77" s="12">
        <v>44012</v>
      </c>
      <c r="M77" s="27">
        <f t="shared" si="2"/>
        <v>24</v>
      </c>
      <c r="N77" s="44">
        <v>0</v>
      </c>
      <c r="O77" s="73" t="s">
        <v>435</v>
      </c>
      <c r="P77" s="6">
        <f t="shared" si="3"/>
        <v>0</v>
      </c>
      <c r="Q77" s="39" t="s">
        <v>158</v>
      </c>
      <c r="R77" s="76"/>
      <c r="S77" s="72"/>
    </row>
    <row r="78" spans="1:19" s="71" customFormat="1" ht="45" customHeight="1">
      <c r="A78" s="26">
        <v>68</v>
      </c>
      <c r="B78" s="25" t="s">
        <v>472</v>
      </c>
      <c r="C78" s="22" t="s">
        <v>25</v>
      </c>
      <c r="D78" s="13" t="s">
        <v>28</v>
      </c>
      <c r="E78" s="8" t="s">
        <v>36</v>
      </c>
      <c r="F78" s="16" t="s">
        <v>37</v>
      </c>
      <c r="G78" s="16" t="s">
        <v>38</v>
      </c>
      <c r="H78" s="5" t="s">
        <v>440</v>
      </c>
      <c r="I78" s="29" t="s">
        <v>441</v>
      </c>
      <c r="J78" s="10">
        <v>3</v>
      </c>
      <c r="K78" s="11">
        <v>43847</v>
      </c>
      <c r="L78" s="12">
        <v>44012</v>
      </c>
      <c r="M78" s="27">
        <f t="shared" si="2"/>
        <v>24</v>
      </c>
      <c r="N78" s="44">
        <v>0</v>
      </c>
      <c r="O78" s="73" t="s">
        <v>435</v>
      </c>
      <c r="P78" s="6">
        <f t="shared" si="3"/>
        <v>0</v>
      </c>
      <c r="Q78" s="39" t="s">
        <v>158</v>
      </c>
      <c r="R78" s="76"/>
      <c r="S78" s="72"/>
    </row>
    <row r="79" spans="1:19" s="71" customFormat="1" ht="45" customHeight="1">
      <c r="A79" s="26">
        <v>69</v>
      </c>
      <c r="B79" s="25" t="s">
        <v>473</v>
      </c>
      <c r="C79" s="22" t="s">
        <v>25</v>
      </c>
      <c r="D79" s="13" t="s">
        <v>443</v>
      </c>
      <c r="E79" s="8" t="s">
        <v>444</v>
      </c>
      <c r="F79" s="16" t="s">
        <v>445</v>
      </c>
      <c r="G79" s="16" t="s">
        <v>446</v>
      </c>
      <c r="H79" s="5" t="s">
        <v>447</v>
      </c>
      <c r="I79" s="29" t="s">
        <v>467</v>
      </c>
      <c r="J79" s="10">
        <v>1</v>
      </c>
      <c r="K79" s="11">
        <v>43230</v>
      </c>
      <c r="L79" s="12">
        <v>43238</v>
      </c>
      <c r="M79" s="27">
        <f t="shared" si="2"/>
        <v>1</v>
      </c>
      <c r="N79" s="10">
        <v>1</v>
      </c>
      <c r="O79" s="73" t="s">
        <v>466</v>
      </c>
      <c r="P79" s="6">
        <f t="shared" si="3"/>
        <v>1</v>
      </c>
      <c r="Q79" s="39" t="s">
        <v>468</v>
      </c>
      <c r="R79" s="76"/>
      <c r="S79" s="72"/>
    </row>
    <row r="80" spans="1:19" s="71" customFormat="1" ht="45" customHeight="1">
      <c r="A80" s="26">
        <v>70</v>
      </c>
      <c r="B80" s="25" t="s">
        <v>474</v>
      </c>
      <c r="C80" s="22" t="s">
        <v>25</v>
      </c>
      <c r="D80" s="13" t="s">
        <v>443</v>
      </c>
      <c r="E80" s="8" t="s">
        <v>444</v>
      </c>
      <c r="F80" s="16" t="s">
        <v>445</v>
      </c>
      <c r="G80" s="16" t="s">
        <v>448</v>
      </c>
      <c r="H80" s="5" t="s">
        <v>449</v>
      </c>
      <c r="I80" s="29" t="s">
        <v>450</v>
      </c>
      <c r="J80" s="10">
        <v>2</v>
      </c>
      <c r="K80" s="11">
        <v>43230</v>
      </c>
      <c r="L80" s="12">
        <v>43250</v>
      </c>
      <c r="M80" s="27">
        <f t="shared" si="2"/>
        <v>3</v>
      </c>
      <c r="N80" s="10">
        <v>2</v>
      </c>
      <c r="O80" s="73" t="s">
        <v>466</v>
      </c>
      <c r="P80" s="6">
        <f t="shared" si="3"/>
        <v>1</v>
      </c>
      <c r="Q80" s="39" t="s">
        <v>468</v>
      </c>
      <c r="R80" s="76"/>
      <c r="S80" s="72"/>
    </row>
    <row r="81" spans="1:19" s="71" customFormat="1" ht="45" customHeight="1">
      <c r="A81" s="26">
        <v>71</v>
      </c>
      <c r="B81" s="25" t="s">
        <v>475</v>
      </c>
      <c r="C81" s="22" t="s">
        <v>25</v>
      </c>
      <c r="D81" s="13" t="s">
        <v>443</v>
      </c>
      <c r="E81" s="8" t="s">
        <v>444</v>
      </c>
      <c r="F81" s="16" t="s">
        <v>445</v>
      </c>
      <c r="G81" s="16" t="s">
        <v>451</v>
      </c>
      <c r="H81" s="5" t="s">
        <v>452</v>
      </c>
      <c r="I81" s="29" t="s">
        <v>453</v>
      </c>
      <c r="J81" s="10">
        <v>1</v>
      </c>
      <c r="K81" s="11">
        <v>43230</v>
      </c>
      <c r="L81" s="12">
        <v>43250</v>
      </c>
      <c r="M81" s="27">
        <f t="shared" si="2"/>
        <v>3</v>
      </c>
      <c r="N81" s="10">
        <v>1</v>
      </c>
      <c r="O81" s="73" t="s">
        <v>466</v>
      </c>
      <c r="P81" s="6">
        <f t="shared" si="3"/>
        <v>1</v>
      </c>
      <c r="Q81" s="39" t="s">
        <v>468</v>
      </c>
      <c r="R81" s="76"/>
      <c r="S81" s="72"/>
    </row>
    <row r="82" spans="1:19" s="71" customFormat="1" ht="45" customHeight="1">
      <c r="A82" s="26">
        <v>72</v>
      </c>
      <c r="B82" s="25" t="s">
        <v>476</v>
      </c>
      <c r="C82" s="22" t="s">
        <v>25</v>
      </c>
      <c r="D82" s="13" t="s">
        <v>443</v>
      </c>
      <c r="E82" s="8" t="s">
        <v>444</v>
      </c>
      <c r="F82" s="16" t="s">
        <v>445</v>
      </c>
      <c r="G82" s="16" t="s">
        <v>454</v>
      </c>
      <c r="H82" s="5" t="s">
        <v>455</v>
      </c>
      <c r="I82" s="29" t="s">
        <v>456</v>
      </c>
      <c r="J82" s="10">
        <v>1</v>
      </c>
      <c r="K82" s="11">
        <v>43230</v>
      </c>
      <c r="L82" s="12">
        <v>43269</v>
      </c>
      <c r="M82" s="27">
        <f t="shared" si="2"/>
        <v>6</v>
      </c>
      <c r="N82" s="10">
        <v>1</v>
      </c>
      <c r="O82" s="73" t="s">
        <v>466</v>
      </c>
      <c r="P82" s="6">
        <f t="shared" si="3"/>
        <v>1</v>
      </c>
      <c r="Q82" s="39" t="s">
        <v>468</v>
      </c>
      <c r="R82" s="76"/>
      <c r="S82" s="72"/>
    </row>
    <row r="83" spans="1:19" s="71" customFormat="1" ht="45" customHeight="1">
      <c r="A83" s="26">
        <v>73</v>
      </c>
      <c r="B83" s="25" t="s">
        <v>477</v>
      </c>
      <c r="C83" s="22" t="s">
        <v>25</v>
      </c>
      <c r="D83" s="13" t="s">
        <v>457</v>
      </c>
      <c r="E83" s="8" t="s">
        <v>458</v>
      </c>
      <c r="F83" s="16" t="s">
        <v>459</v>
      </c>
      <c r="G83" s="16" t="s">
        <v>460</v>
      </c>
      <c r="H83" s="5" t="s">
        <v>461</v>
      </c>
      <c r="I83" s="29" t="s">
        <v>462</v>
      </c>
      <c r="J83" s="10">
        <v>1</v>
      </c>
      <c r="K83" s="11">
        <v>42979</v>
      </c>
      <c r="L83" s="12">
        <v>43190</v>
      </c>
      <c r="M83" s="27">
        <f t="shared" si="2"/>
        <v>30</v>
      </c>
      <c r="N83" s="10">
        <v>1</v>
      </c>
      <c r="O83" s="73" t="s">
        <v>466</v>
      </c>
      <c r="P83" s="6">
        <f t="shared" si="3"/>
        <v>1</v>
      </c>
      <c r="Q83" s="39" t="s">
        <v>469</v>
      </c>
      <c r="R83" s="76"/>
      <c r="S83" s="72"/>
    </row>
    <row r="84" spans="1:19" s="71" customFormat="1" ht="45" customHeight="1">
      <c r="A84" s="26">
        <v>74</v>
      </c>
      <c r="B84" s="25" t="s">
        <v>478</v>
      </c>
      <c r="C84" s="22" t="s">
        <v>25</v>
      </c>
      <c r="D84" s="13" t="s">
        <v>457</v>
      </c>
      <c r="E84" s="8" t="s">
        <v>458</v>
      </c>
      <c r="F84" s="16" t="s">
        <v>459</v>
      </c>
      <c r="G84" s="16" t="s">
        <v>463</v>
      </c>
      <c r="H84" s="5" t="s">
        <v>464</v>
      </c>
      <c r="I84" s="29" t="s">
        <v>465</v>
      </c>
      <c r="J84" s="10">
        <v>1</v>
      </c>
      <c r="K84" s="11">
        <v>42979</v>
      </c>
      <c r="L84" s="12">
        <v>43100</v>
      </c>
      <c r="M84" s="27">
        <f t="shared" si="2"/>
        <v>17</v>
      </c>
      <c r="N84" s="10">
        <v>1</v>
      </c>
      <c r="O84" s="73" t="s">
        <v>466</v>
      </c>
      <c r="P84" s="6">
        <f t="shared" si="3"/>
        <v>1</v>
      </c>
      <c r="Q84" s="39" t="s">
        <v>469</v>
      </c>
      <c r="R84" s="76"/>
      <c r="S84" s="72"/>
    </row>
  </sheetData>
  <sheetProtection/>
  <autoFilter ref="A10:Q84"/>
  <mergeCells count="1">
    <mergeCell ref="B8:O8"/>
  </mergeCells>
  <dataValidations count="16">
    <dataValidation type="textLength" allowBlank="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22:H22">
      <formula1>0</formula1>
      <formula2>390</formula2>
    </dataValidation>
    <dataValidation type="textLength" allowBlank="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26:H26 H2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23 G23:G2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24 I12 I23:I24 I77:I78">
      <formula1>0</formula1>
      <formula2>390</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9 L49 L56:L59 L61:L62 L64:L73 L75">
      <formula1>1</formula1>
      <formula2>401769</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9:K31 K49:K62 K64:K75">
      <formula1>1</formula1>
      <formula2>401769</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9:J30 N29 J49 J56 J59 J61:J62 J64:J68 J70:J73 J75">
      <formula1>-9223372036854770000</formula1>
      <formula2>9223372036854770000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9 I33 I49 I57:I59 I61:I62 I64:I68 I70:I73 I75:I76 H76">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29:H29 H49 H56:I56 H57 H59 H61:H62 H64:H65">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9:F36 F49 F56 F59:F60 F66:F67 F76">
      <formula1>0</formula1>
      <formula2>390</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9:E36 E49 E56 E59:E60 E66 E76">
      <formula1>0</formula1>
      <formula2>390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64:O75 O54:O55 Q61:Q62 O59 O61:O62 Q22:Q23 Q49:Q55 Q59 O49:O52 Q64:Q75">
      <formula1>0</formula1>
      <formula2>390</formula2>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4:D50 D56:D57 D59:D76">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84">
      <formula1>#REF!</formula1>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49 N56 N61:N62 N59 N64:N66">
      <formula1>-9223372036854770000</formula1>
      <formula2>9223372036854770000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49 G56 G59 G61:G62 G64:G65 G66:H68 G70:H73">
      <formula1>0</formula1>
      <formula2>390</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H15"/>
  <sheetViews>
    <sheetView zoomScale="60" zoomScaleNormal="60" zoomScalePageLayoutView="0" workbookViewId="0" topLeftCell="A1">
      <selection activeCell="G8" sqref="G8"/>
    </sheetView>
  </sheetViews>
  <sheetFormatPr defaultColWidth="36.140625" defaultRowHeight="15"/>
  <cols>
    <col min="1" max="1" width="36.140625" style="0" customWidth="1"/>
    <col min="2" max="2" width="18.7109375" style="0" bestFit="1" customWidth="1"/>
    <col min="3" max="3" width="20.421875" style="0" bestFit="1" customWidth="1"/>
    <col min="4" max="4" width="16.8515625" style="0" bestFit="1" customWidth="1"/>
    <col min="5" max="5" width="23.421875" style="0" customWidth="1"/>
    <col min="6" max="6" width="18.140625" style="0" bestFit="1" customWidth="1"/>
    <col min="7" max="7" width="16.00390625" style="0" bestFit="1" customWidth="1"/>
    <col min="8" max="8" width="42.8515625" style="0" customWidth="1"/>
  </cols>
  <sheetData>
    <row r="1" ht="15.75" thickBot="1"/>
    <row r="2" spans="1:8" ht="36">
      <c r="A2" s="79" t="s">
        <v>234</v>
      </c>
      <c r="B2" s="48" t="s">
        <v>235</v>
      </c>
      <c r="C2" s="48" t="s">
        <v>237</v>
      </c>
      <c r="D2" s="79" t="s">
        <v>486</v>
      </c>
      <c r="E2" s="79" t="s">
        <v>238</v>
      </c>
      <c r="F2" s="79" t="s">
        <v>487</v>
      </c>
      <c r="G2" s="79" t="s">
        <v>246</v>
      </c>
      <c r="H2" s="79" t="s">
        <v>488</v>
      </c>
    </row>
    <row r="3" spans="1:8" ht="36.75" thickBot="1">
      <c r="A3" s="80"/>
      <c r="B3" s="49" t="s">
        <v>236</v>
      </c>
      <c r="C3" s="49" t="s">
        <v>479</v>
      </c>
      <c r="D3" s="80"/>
      <c r="E3" s="80"/>
      <c r="F3" s="80"/>
      <c r="G3" s="80"/>
      <c r="H3" s="80"/>
    </row>
    <row r="4" spans="1:8" ht="19.5" thickBot="1" thickTop="1">
      <c r="A4" s="60" t="s">
        <v>239</v>
      </c>
      <c r="B4" s="61">
        <v>5</v>
      </c>
      <c r="C4" s="61">
        <v>1</v>
      </c>
      <c r="D4" s="61">
        <v>4</v>
      </c>
      <c r="E4" s="61">
        <v>0</v>
      </c>
      <c r="F4" s="59">
        <f aca="true" t="shared" si="0" ref="F4:F13">1-(E4/B4)</f>
        <v>1</v>
      </c>
      <c r="G4" s="59">
        <f aca="true" t="shared" si="1" ref="G4:G13">+C4/B4</f>
        <v>0.2</v>
      </c>
      <c r="H4" s="63"/>
    </row>
    <row r="5" spans="1:8" ht="19.5" thickBot="1" thickTop="1">
      <c r="A5" s="50" t="s">
        <v>240</v>
      </c>
      <c r="B5" s="51">
        <v>15</v>
      </c>
      <c r="C5" s="51">
        <v>15</v>
      </c>
      <c r="D5" s="51">
        <v>0</v>
      </c>
      <c r="E5" s="51">
        <v>0</v>
      </c>
      <c r="F5" s="52">
        <f t="shared" si="0"/>
        <v>1</v>
      </c>
      <c r="G5" s="59">
        <f t="shared" si="1"/>
        <v>1</v>
      </c>
      <c r="H5" s="51"/>
    </row>
    <row r="6" spans="1:8" ht="19.5" thickBot="1" thickTop="1">
      <c r="A6" s="50" t="s">
        <v>241</v>
      </c>
      <c r="B6" s="51">
        <v>18</v>
      </c>
      <c r="C6" s="51">
        <v>10</v>
      </c>
      <c r="D6" s="51">
        <v>8</v>
      </c>
      <c r="E6" s="51">
        <v>0</v>
      </c>
      <c r="F6" s="52">
        <f t="shared" si="0"/>
        <v>1</v>
      </c>
      <c r="G6" s="59">
        <f t="shared" si="1"/>
        <v>0.5555555555555556</v>
      </c>
      <c r="H6" s="64"/>
    </row>
    <row r="7" spans="1:8" ht="24.75" thickBot="1" thickTop="1">
      <c r="A7" s="50" t="s">
        <v>233</v>
      </c>
      <c r="B7" s="51">
        <v>3</v>
      </c>
      <c r="C7" s="51">
        <v>3</v>
      </c>
      <c r="D7" s="51">
        <v>0</v>
      </c>
      <c r="E7" s="51">
        <v>0</v>
      </c>
      <c r="F7" s="52">
        <f t="shared" si="0"/>
        <v>1</v>
      </c>
      <c r="G7" s="59">
        <f t="shared" si="1"/>
        <v>1</v>
      </c>
      <c r="H7" s="53"/>
    </row>
    <row r="8" spans="1:8" s="71" customFormat="1" ht="136.5" thickBot="1" thickTop="1">
      <c r="A8" s="50">
        <v>2016</v>
      </c>
      <c r="B8" s="51">
        <v>6</v>
      </c>
      <c r="C8" s="51">
        <v>6</v>
      </c>
      <c r="D8" s="51">
        <v>0</v>
      </c>
      <c r="E8" s="51">
        <v>0</v>
      </c>
      <c r="F8" s="52">
        <f t="shared" si="0"/>
        <v>1</v>
      </c>
      <c r="G8" s="59">
        <f t="shared" si="1"/>
        <v>1</v>
      </c>
      <c r="H8" s="75" t="s">
        <v>480</v>
      </c>
    </row>
    <row r="9" spans="1:8" s="71" customFormat="1" ht="19.5" thickBot="1" thickTop="1">
      <c r="A9" s="50" t="s">
        <v>481</v>
      </c>
      <c r="B9" s="51">
        <v>10</v>
      </c>
      <c r="C9" s="51">
        <v>10</v>
      </c>
      <c r="D9" s="51">
        <v>0</v>
      </c>
      <c r="E9" s="51">
        <v>0</v>
      </c>
      <c r="F9" s="52">
        <f t="shared" si="0"/>
        <v>1</v>
      </c>
      <c r="G9" s="59">
        <f t="shared" si="1"/>
        <v>1</v>
      </c>
      <c r="H9" s="75"/>
    </row>
    <row r="10" spans="1:8" s="71" customFormat="1" ht="37.5" thickBot="1" thickTop="1">
      <c r="A10" s="50" t="s">
        <v>482</v>
      </c>
      <c r="B10" s="51">
        <v>7</v>
      </c>
      <c r="C10" s="51">
        <v>6</v>
      </c>
      <c r="D10" s="51">
        <v>1</v>
      </c>
      <c r="E10" s="51">
        <v>0</v>
      </c>
      <c r="F10" s="52">
        <f t="shared" si="0"/>
        <v>1</v>
      </c>
      <c r="G10" s="59">
        <f t="shared" si="1"/>
        <v>0.8571428571428571</v>
      </c>
      <c r="H10" s="75"/>
    </row>
    <row r="11" spans="1:8" s="71" customFormat="1" ht="61.5" thickBot="1" thickTop="1">
      <c r="A11" s="50" t="s">
        <v>483</v>
      </c>
      <c r="B11" s="51">
        <v>7</v>
      </c>
      <c r="C11" s="51">
        <v>3.5</v>
      </c>
      <c r="D11" s="51">
        <v>2.5</v>
      </c>
      <c r="E11" s="51">
        <v>0</v>
      </c>
      <c r="F11" s="52">
        <f t="shared" si="0"/>
        <v>1</v>
      </c>
      <c r="G11" s="59">
        <f t="shared" si="1"/>
        <v>0.5</v>
      </c>
      <c r="H11" s="75" t="s">
        <v>484</v>
      </c>
    </row>
    <row r="12" spans="1:8" s="71" customFormat="1" ht="19.5" thickBot="1" thickTop="1">
      <c r="A12" s="50" t="s">
        <v>485</v>
      </c>
      <c r="B12" s="51">
        <v>3</v>
      </c>
      <c r="C12" s="51">
        <v>2</v>
      </c>
      <c r="D12" s="51">
        <v>1</v>
      </c>
      <c r="E12" s="51">
        <v>0</v>
      </c>
      <c r="F12" s="52">
        <f t="shared" si="0"/>
        <v>1</v>
      </c>
      <c r="G12" s="59">
        <f t="shared" si="1"/>
        <v>0.6666666666666666</v>
      </c>
      <c r="H12" s="75"/>
    </row>
    <row r="13" spans="1:8" ht="24.75" thickBot="1" thickTop="1">
      <c r="A13" s="50" t="s">
        <v>232</v>
      </c>
      <c r="B13" s="54">
        <f>SUM(B4:B12)</f>
        <v>74</v>
      </c>
      <c r="C13" s="54">
        <f>SUM(C4:C12)</f>
        <v>56.5</v>
      </c>
      <c r="D13" s="54">
        <f>SUM(D4:D12)</f>
        <v>16.5</v>
      </c>
      <c r="E13" s="54">
        <f>SUM(E4:E12)</f>
        <v>0</v>
      </c>
      <c r="F13" s="55">
        <f t="shared" si="0"/>
        <v>1</v>
      </c>
      <c r="G13" s="62">
        <f t="shared" si="1"/>
        <v>0.7635135135135135</v>
      </c>
      <c r="H13" s="53"/>
    </row>
    <row r="14" ht="15">
      <c r="E14" s="57"/>
    </row>
    <row r="15" spans="3:5" ht="18">
      <c r="C15" s="56"/>
      <c r="E15" s="58"/>
    </row>
  </sheetData>
  <sheetProtection/>
  <mergeCells count="6">
    <mergeCell ref="A2:A3"/>
    <mergeCell ref="D2:D3"/>
    <mergeCell ref="E2:E3"/>
    <mergeCell ref="F2:F3"/>
    <mergeCell ref="G2:G3"/>
    <mergeCell ref="H2:H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Mireya Lopez chaparro</cp:lastModifiedBy>
  <dcterms:created xsi:type="dcterms:W3CDTF">2019-01-25T21:50:01Z</dcterms:created>
  <dcterms:modified xsi:type="dcterms:W3CDTF">2020-04-08T15:58:53Z</dcterms:modified>
  <cp:category/>
  <cp:version/>
  <cp:contentType/>
  <cp:contentStatus/>
</cp:coreProperties>
</file>