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4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6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8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drawings/drawing10.xml" ContentType="application/vnd.openxmlformats-officedocument.drawing+xml"/>
  <Override PartName="/xl/comments2.xml" ContentType="application/vnd.openxmlformats-officedocument.spreadsheetml.comments+xml"/>
  <Override PartName="/xl/drawings/drawing1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fonade-my.sharepoint.com/personal/nmendoza_enterritorio_gov_co/Documents/TALENTO HUMANO/ARCHIVOS TH 2023/PLAN ESTRATEGICO TALENTO HUMANO/"/>
    </mc:Choice>
  </mc:AlternateContent>
  <xr:revisionPtr revIDLastSave="102" documentId="13_ncr:1_{EF9308BE-1A6A-4A3A-AE80-3BFCE005A7E2}" xr6:coauthVersionLast="47" xr6:coauthVersionMax="47" xr10:uidLastSave="{4BEF3D45-47B0-414A-A5BA-0EBDE5D6B3F6}"/>
  <bookViews>
    <workbookView xWindow="-120" yWindow="-120" windowWidth="29040" windowHeight="15840" tabRatio="612" firstSheet="13" activeTab="13" xr2:uid="{00000000-000D-0000-FFFF-FFFF00000000}"/>
  </bookViews>
  <sheets>
    <sheet name="Marco Estrategico" sheetId="3" state="hidden" r:id="rId1"/>
    <sheet name="Graficos- MARZO" sheetId="13" state="hidden" r:id="rId2"/>
    <sheet name="Graficos- ABRIL " sheetId="24" state="hidden" r:id="rId3"/>
    <sheet name="Graficos- Mayo" sheetId="23" state="hidden" r:id="rId4"/>
    <sheet name="Graficos- Junio " sheetId="25" state="hidden" r:id="rId5"/>
    <sheet name="Graficos- Julio " sheetId="26" state="hidden" r:id="rId6"/>
    <sheet name="Graficos- Agosto " sheetId="28" state="hidden" r:id="rId7"/>
    <sheet name="Graficos- Septiembre" sheetId="29" state="hidden" r:id="rId8"/>
    <sheet name="Resumen" sheetId="12" state="hidden" r:id="rId9"/>
    <sheet name="Gráfico1" sheetId="42" state="hidden" r:id="rId10"/>
    <sheet name="Políticas Consolidadas" sheetId="55" state="hidden" r:id="rId11"/>
    <sheet name="Planeación Institucional" sheetId="58" r:id="rId12"/>
    <sheet name="Talento Humano" sheetId="50" r:id="rId13"/>
    <sheet name="Integridad" sheetId="51" r:id="rId14"/>
    <sheet name="Hoja1" sheetId="27" state="hidden" r:id="rId15"/>
  </sheets>
  <externalReferences>
    <externalReference r:id="rId16"/>
  </externalReferences>
  <definedNames>
    <definedName name="_xlnm._FilterDatabase" localSheetId="12" hidden="1">'Talento Humano'!$K$1:$K$102</definedName>
    <definedName name="Estrategia__Transversal">[1]Varios!$H$4:$H$8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55" l="1"/>
  <c r="G24" i="55"/>
  <c r="K24" i="55" l="1"/>
  <c r="D5" i="12" l="1"/>
  <c r="G5" i="12"/>
  <c r="G4" i="12"/>
  <c r="G3" i="12"/>
  <c r="G62" i="12"/>
  <c r="F62" i="12"/>
  <c r="D62" i="12"/>
  <c r="C62" i="12"/>
  <c r="G61" i="12"/>
  <c r="F61" i="12"/>
  <c r="D61" i="12"/>
  <c r="C61" i="12"/>
  <c r="G60" i="12"/>
  <c r="F60" i="12"/>
  <c r="D60" i="12"/>
  <c r="C60" i="12"/>
  <c r="G59" i="12"/>
  <c r="F59" i="12"/>
  <c r="D59" i="12"/>
  <c r="C59" i="12"/>
  <c r="G58" i="12"/>
  <c r="F58" i="12"/>
  <c r="D58" i="12"/>
  <c r="C58" i="12"/>
  <c r="E58" i="12" s="1"/>
  <c r="G57" i="12"/>
  <c r="F57" i="12"/>
  <c r="D57" i="12"/>
  <c r="C57" i="12"/>
  <c r="E57" i="12" s="1"/>
  <c r="G56" i="12"/>
  <c r="F56" i="12"/>
  <c r="D56" i="12"/>
  <c r="C56" i="12"/>
  <c r="G55" i="12"/>
  <c r="F55" i="12"/>
  <c r="E55" i="12"/>
  <c r="D55" i="12"/>
  <c r="C55" i="12"/>
  <c r="G51" i="12"/>
  <c r="F51" i="12"/>
  <c r="D51" i="12"/>
  <c r="C51" i="12"/>
  <c r="G50" i="12"/>
  <c r="F50" i="12"/>
  <c r="D50" i="12"/>
  <c r="C50" i="12"/>
  <c r="G49" i="12"/>
  <c r="F49" i="12"/>
  <c r="D49" i="12"/>
  <c r="C49" i="12"/>
  <c r="G45" i="12"/>
  <c r="F45" i="12"/>
  <c r="D45" i="12"/>
  <c r="C45" i="12"/>
  <c r="G44" i="12"/>
  <c r="F44" i="12"/>
  <c r="D44" i="12"/>
  <c r="C44" i="12"/>
  <c r="G43" i="12"/>
  <c r="F43" i="12"/>
  <c r="D43" i="12"/>
  <c r="C43" i="12"/>
  <c r="G42" i="12"/>
  <c r="F42" i="12"/>
  <c r="D42" i="12"/>
  <c r="C42" i="12"/>
  <c r="E42" i="12" s="1"/>
  <c r="G38" i="12"/>
  <c r="F38" i="12"/>
  <c r="H38" i="12" s="1"/>
  <c r="D38" i="12"/>
  <c r="C38" i="12"/>
  <c r="G37" i="12"/>
  <c r="F37" i="12"/>
  <c r="D37" i="12"/>
  <c r="C37" i="12"/>
  <c r="G36" i="12"/>
  <c r="F36" i="12"/>
  <c r="D36" i="12"/>
  <c r="C36" i="12"/>
  <c r="G32" i="12"/>
  <c r="F32" i="12"/>
  <c r="D32" i="12"/>
  <c r="C32" i="12"/>
  <c r="G31" i="12"/>
  <c r="F31" i="12"/>
  <c r="H31" i="12" s="1"/>
  <c r="D31" i="12"/>
  <c r="C31" i="12"/>
  <c r="G30" i="12"/>
  <c r="F30" i="12"/>
  <c r="D30" i="12"/>
  <c r="C30" i="12"/>
  <c r="G26" i="12"/>
  <c r="F26" i="12"/>
  <c r="D26" i="12"/>
  <c r="C26" i="12"/>
  <c r="G25" i="12"/>
  <c r="F25" i="12"/>
  <c r="D25" i="12"/>
  <c r="C25" i="12"/>
  <c r="G24" i="12"/>
  <c r="F24" i="12"/>
  <c r="H24" i="12" s="1"/>
  <c r="D24" i="12"/>
  <c r="C24" i="12"/>
  <c r="G23" i="12"/>
  <c r="F23" i="12"/>
  <c r="D23" i="12"/>
  <c r="C23" i="12"/>
  <c r="G19" i="12"/>
  <c r="F19" i="12"/>
  <c r="D19" i="12"/>
  <c r="C19" i="12"/>
  <c r="G18" i="12"/>
  <c r="F18" i="12"/>
  <c r="D18" i="12"/>
  <c r="C18" i="12"/>
  <c r="G17" i="12"/>
  <c r="F17" i="12"/>
  <c r="H17" i="12" s="1"/>
  <c r="D17" i="12"/>
  <c r="C17" i="12"/>
  <c r="G16" i="12"/>
  <c r="F16" i="12"/>
  <c r="D16" i="12"/>
  <c r="C16" i="12"/>
  <c r="G11" i="12"/>
  <c r="F11" i="12"/>
  <c r="D11" i="12"/>
  <c r="C11" i="12"/>
  <c r="G10" i="12"/>
  <c r="F10" i="12"/>
  <c r="D10" i="12"/>
  <c r="C10" i="12"/>
  <c r="G9" i="12"/>
  <c r="F9" i="12"/>
  <c r="H9" i="12" s="1"/>
  <c r="D9" i="12"/>
  <c r="C9" i="12"/>
  <c r="G6" i="12"/>
  <c r="F6" i="12"/>
  <c r="H6" i="12" s="1"/>
  <c r="D6" i="12"/>
  <c r="C6" i="12"/>
  <c r="F5" i="12"/>
  <c r="C5" i="12"/>
  <c r="D4" i="12"/>
  <c r="C4" i="12"/>
  <c r="F3" i="12"/>
  <c r="D3" i="12"/>
  <c r="C3" i="12"/>
  <c r="H59" i="29"/>
  <c r="G59" i="29"/>
  <c r="F59" i="29"/>
  <c r="E59" i="29"/>
  <c r="D59" i="29"/>
  <c r="C11" i="29"/>
  <c r="H10" i="29"/>
  <c r="H70" i="29" s="1"/>
  <c r="G10" i="29"/>
  <c r="G70" i="29" s="1"/>
  <c r="E10" i="29"/>
  <c r="D10" i="29"/>
  <c r="D70" i="29" s="1"/>
  <c r="H9" i="29"/>
  <c r="H48" i="29" s="1"/>
  <c r="G9" i="29"/>
  <c r="G48" i="29" s="1"/>
  <c r="E9" i="29"/>
  <c r="D9" i="29"/>
  <c r="D48" i="29" s="1"/>
  <c r="H8" i="29"/>
  <c r="H47" i="29" s="1"/>
  <c r="G8" i="29"/>
  <c r="E8" i="29"/>
  <c r="E47" i="29" s="1"/>
  <c r="D8" i="29"/>
  <c r="D47" i="29" s="1"/>
  <c r="H7" i="29"/>
  <c r="H35" i="29" s="1"/>
  <c r="G7" i="29"/>
  <c r="G35" i="29" s="1"/>
  <c r="E7" i="29"/>
  <c r="D7" i="29"/>
  <c r="D35" i="29" s="1"/>
  <c r="H6" i="29"/>
  <c r="H34" i="29" s="1"/>
  <c r="G6" i="29"/>
  <c r="G34" i="29" s="1"/>
  <c r="E6" i="29"/>
  <c r="E34" i="29" s="1"/>
  <c r="D6" i="29"/>
  <c r="D34" i="29" s="1"/>
  <c r="H5" i="29"/>
  <c r="H33" i="29" s="1"/>
  <c r="G5" i="29"/>
  <c r="G33" i="29" s="1"/>
  <c r="E5" i="29"/>
  <c r="D5" i="29"/>
  <c r="D33" i="29" s="1"/>
  <c r="H4" i="29"/>
  <c r="H27" i="29" s="1"/>
  <c r="G4" i="29"/>
  <c r="G27" i="29" s="1"/>
  <c r="E4" i="29"/>
  <c r="E27" i="29" s="1"/>
  <c r="D4" i="29"/>
  <c r="D27" i="29" s="1"/>
  <c r="H3" i="29"/>
  <c r="H26" i="29" s="1"/>
  <c r="G3" i="29"/>
  <c r="G11" i="29" s="1"/>
  <c r="E3" i="29"/>
  <c r="D3" i="29"/>
  <c r="D26" i="29" s="1"/>
  <c r="C12" i="28"/>
  <c r="H11" i="28"/>
  <c r="H71" i="28" s="1"/>
  <c r="G11" i="28"/>
  <c r="G71" i="28" s="1"/>
  <c r="E11" i="28"/>
  <c r="E71" i="28" s="1"/>
  <c r="D11" i="28"/>
  <c r="D71" i="28" s="1"/>
  <c r="H10" i="28"/>
  <c r="H49" i="28" s="1"/>
  <c r="G10" i="28"/>
  <c r="E10" i="28"/>
  <c r="E49" i="28" s="1"/>
  <c r="D10" i="28"/>
  <c r="H9" i="28"/>
  <c r="H48" i="28" s="1"/>
  <c r="G9" i="28"/>
  <c r="G48" i="28" s="1"/>
  <c r="E9" i="28"/>
  <c r="E48" i="28" s="1"/>
  <c r="D9" i="28"/>
  <c r="D48" i="28" s="1"/>
  <c r="H8" i="28"/>
  <c r="H60" i="28" s="1"/>
  <c r="G8" i="28"/>
  <c r="G60" i="28" s="1"/>
  <c r="E8" i="28"/>
  <c r="E60" i="28" s="1"/>
  <c r="D8" i="28"/>
  <c r="H7" i="28"/>
  <c r="H36" i="28" s="1"/>
  <c r="G7" i="28"/>
  <c r="G36" i="28" s="1"/>
  <c r="E7" i="28"/>
  <c r="E36" i="28" s="1"/>
  <c r="D7" i="28"/>
  <c r="D36" i="28" s="1"/>
  <c r="H6" i="28"/>
  <c r="H35" i="28" s="1"/>
  <c r="G6" i="28"/>
  <c r="G35" i="28" s="1"/>
  <c r="E6" i="28"/>
  <c r="E35" i="28" s="1"/>
  <c r="D6" i="28"/>
  <c r="H5" i="28"/>
  <c r="H34" i="28" s="1"/>
  <c r="G5" i="28"/>
  <c r="G34" i="28" s="1"/>
  <c r="E5" i="28"/>
  <c r="D5" i="28"/>
  <c r="D34" i="28" s="1"/>
  <c r="H4" i="28"/>
  <c r="H28" i="28" s="1"/>
  <c r="G4" i="28"/>
  <c r="E4" i="28"/>
  <c r="E28" i="28" s="1"/>
  <c r="D4" i="28"/>
  <c r="H3" i="28"/>
  <c r="H27" i="28" s="1"/>
  <c r="G3" i="28"/>
  <c r="G27" i="28" s="1"/>
  <c r="E3" i="28"/>
  <c r="E27" i="28" s="1"/>
  <c r="D3" i="28"/>
  <c r="D12" i="28" s="1"/>
  <c r="C12" i="26"/>
  <c r="H11" i="26"/>
  <c r="G11" i="26"/>
  <c r="G71" i="26" s="1"/>
  <c r="E11" i="26"/>
  <c r="E71" i="26" s="1"/>
  <c r="D11" i="26"/>
  <c r="D71" i="26" s="1"/>
  <c r="H10" i="26"/>
  <c r="H49" i="26" s="1"/>
  <c r="G10" i="26"/>
  <c r="G49" i="26" s="1"/>
  <c r="E10" i="26"/>
  <c r="E49" i="26" s="1"/>
  <c r="D10" i="26"/>
  <c r="D49" i="26" s="1"/>
  <c r="H9" i="26"/>
  <c r="G9" i="26"/>
  <c r="G48" i="26" s="1"/>
  <c r="E9" i="26"/>
  <c r="E48" i="26" s="1"/>
  <c r="D9" i="26"/>
  <c r="D48" i="26" s="1"/>
  <c r="H8" i="26"/>
  <c r="H60" i="26" s="1"/>
  <c r="G8" i="26"/>
  <c r="G60" i="26" s="1"/>
  <c r="E8" i="26"/>
  <c r="D8" i="26"/>
  <c r="D60" i="26" s="1"/>
  <c r="H7" i="26"/>
  <c r="G7" i="26"/>
  <c r="G36" i="26" s="1"/>
  <c r="E7" i="26"/>
  <c r="E36" i="26" s="1"/>
  <c r="D7" i="26"/>
  <c r="D36" i="26" s="1"/>
  <c r="H6" i="26"/>
  <c r="H35" i="26" s="1"/>
  <c r="G6" i="26"/>
  <c r="G35" i="26" s="1"/>
  <c r="E6" i="26"/>
  <c r="E35" i="26" s="1"/>
  <c r="D6" i="26"/>
  <c r="D35" i="26" s="1"/>
  <c r="H5" i="26"/>
  <c r="G5" i="26"/>
  <c r="G34" i="26" s="1"/>
  <c r="E5" i="26"/>
  <c r="E34" i="26" s="1"/>
  <c r="D5" i="26"/>
  <c r="D34" i="26" s="1"/>
  <c r="H4" i="26"/>
  <c r="H28" i="26" s="1"/>
  <c r="G4" i="26"/>
  <c r="E4" i="26"/>
  <c r="E28" i="26" s="1"/>
  <c r="D4" i="26"/>
  <c r="D28" i="26" s="1"/>
  <c r="H3" i="26"/>
  <c r="H27" i="26" s="1"/>
  <c r="G3" i="26"/>
  <c r="E3" i="26"/>
  <c r="D3" i="26"/>
  <c r="D27" i="26" s="1"/>
  <c r="C12" i="25"/>
  <c r="H11" i="25"/>
  <c r="G11" i="25"/>
  <c r="G71" i="25" s="1"/>
  <c r="E11" i="25"/>
  <c r="E71" i="25" s="1"/>
  <c r="D11" i="25"/>
  <c r="D71" i="25" s="1"/>
  <c r="H10" i="25"/>
  <c r="H49" i="25" s="1"/>
  <c r="G10" i="25"/>
  <c r="G49" i="25" s="1"/>
  <c r="E10" i="25"/>
  <c r="E49" i="25" s="1"/>
  <c r="D10" i="25"/>
  <c r="D49" i="25" s="1"/>
  <c r="H9" i="25"/>
  <c r="H48" i="25" s="1"/>
  <c r="G9" i="25"/>
  <c r="G48" i="25" s="1"/>
  <c r="E9" i="25"/>
  <c r="D9" i="25"/>
  <c r="D48" i="25" s="1"/>
  <c r="H8" i="25"/>
  <c r="H60" i="25" s="1"/>
  <c r="G8" i="25"/>
  <c r="G60" i="25" s="1"/>
  <c r="E8" i="25"/>
  <c r="E60" i="25" s="1"/>
  <c r="D8" i="25"/>
  <c r="D60" i="25" s="1"/>
  <c r="H7" i="25"/>
  <c r="H36" i="25" s="1"/>
  <c r="G7" i="25"/>
  <c r="E7" i="25"/>
  <c r="E36" i="25" s="1"/>
  <c r="D7" i="25"/>
  <c r="D36" i="25" s="1"/>
  <c r="H6" i="25"/>
  <c r="H35" i="25" s="1"/>
  <c r="G6" i="25"/>
  <c r="G35" i="25" s="1"/>
  <c r="I35" i="25" s="1"/>
  <c r="E6" i="25"/>
  <c r="E35" i="25" s="1"/>
  <c r="D6" i="25"/>
  <c r="D35" i="25" s="1"/>
  <c r="H5" i="25"/>
  <c r="H34" i="25" s="1"/>
  <c r="G5" i="25"/>
  <c r="E5" i="25"/>
  <c r="D5" i="25"/>
  <c r="D34" i="25" s="1"/>
  <c r="H4" i="25"/>
  <c r="H28" i="25" s="1"/>
  <c r="G4" i="25"/>
  <c r="G28" i="25" s="1"/>
  <c r="I28" i="25" s="1"/>
  <c r="E4" i="25"/>
  <c r="E28" i="25" s="1"/>
  <c r="D4" i="25"/>
  <c r="D28" i="25" s="1"/>
  <c r="H3" i="25"/>
  <c r="H12" i="25" s="1"/>
  <c r="G3" i="25"/>
  <c r="G27" i="25" s="1"/>
  <c r="E3" i="25"/>
  <c r="D3" i="25"/>
  <c r="D12" i="25" s="1"/>
  <c r="C12" i="23"/>
  <c r="H11" i="23"/>
  <c r="H71" i="23" s="1"/>
  <c r="G11" i="23"/>
  <c r="E11" i="23"/>
  <c r="E71" i="23" s="1"/>
  <c r="D11" i="23"/>
  <c r="D71" i="23" s="1"/>
  <c r="H10" i="23"/>
  <c r="H49" i="23" s="1"/>
  <c r="G10" i="23"/>
  <c r="G49" i="23" s="1"/>
  <c r="E10" i="23"/>
  <c r="E49" i="23" s="1"/>
  <c r="D10" i="23"/>
  <c r="D49" i="23" s="1"/>
  <c r="H9" i="23"/>
  <c r="H48" i="23" s="1"/>
  <c r="G9" i="23"/>
  <c r="G48" i="23" s="1"/>
  <c r="E9" i="23"/>
  <c r="D9" i="23"/>
  <c r="D48" i="23" s="1"/>
  <c r="H8" i="23"/>
  <c r="H60" i="23" s="1"/>
  <c r="G8" i="23"/>
  <c r="G60" i="23" s="1"/>
  <c r="E8" i="23"/>
  <c r="E60" i="23" s="1"/>
  <c r="D8" i="23"/>
  <c r="D60" i="23" s="1"/>
  <c r="H7" i="23"/>
  <c r="H36" i="23" s="1"/>
  <c r="G7" i="23"/>
  <c r="E7" i="23"/>
  <c r="E36" i="23" s="1"/>
  <c r="D7" i="23"/>
  <c r="D36" i="23" s="1"/>
  <c r="H6" i="23"/>
  <c r="H35" i="23" s="1"/>
  <c r="G6" i="23"/>
  <c r="G35" i="23" s="1"/>
  <c r="E6" i="23"/>
  <c r="E35" i="23" s="1"/>
  <c r="D6" i="23"/>
  <c r="D35" i="23" s="1"/>
  <c r="H5" i="23"/>
  <c r="H34" i="23" s="1"/>
  <c r="G5" i="23"/>
  <c r="E5" i="23"/>
  <c r="E34" i="23" s="1"/>
  <c r="D5" i="23"/>
  <c r="D34" i="23" s="1"/>
  <c r="H4" i="23"/>
  <c r="H28" i="23" s="1"/>
  <c r="G4" i="23"/>
  <c r="G28" i="23" s="1"/>
  <c r="E4" i="23"/>
  <c r="E28" i="23" s="1"/>
  <c r="D4" i="23"/>
  <c r="D28" i="23" s="1"/>
  <c r="H3" i="23"/>
  <c r="H27" i="23" s="1"/>
  <c r="G3" i="23"/>
  <c r="G27" i="23" s="1"/>
  <c r="E3" i="23"/>
  <c r="D3" i="23"/>
  <c r="D27" i="23" s="1"/>
  <c r="C12" i="24"/>
  <c r="H11" i="24"/>
  <c r="H71" i="24" s="1"/>
  <c r="G11" i="24"/>
  <c r="E11" i="24"/>
  <c r="E71" i="24" s="1"/>
  <c r="D11" i="24"/>
  <c r="D71" i="24" s="1"/>
  <c r="H10" i="24"/>
  <c r="H49" i="24" s="1"/>
  <c r="G10" i="24"/>
  <c r="G49" i="24" s="1"/>
  <c r="E10" i="24"/>
  <c r="E49" i="24" s="1"/>
  <c r="D10" i="24"/>
  <c r="H9" i="24"/>
  <c r="H48" i="24" s="1"/>
  <c r="G9" i="24"/>
  <c r="E9" i="24"/>
  <c r="E48" i="24" s="1"/>
  <c r="D9" i="24"/>
  <c r="D48" i="24" s="1"/>
  <c r="H8" i="24"/>
  <c r="H60" i="24" s="1"/>
  <c r="G8" i="24"/>
  <c r="G60" i="24" s="1"/>
  <c r="E8" i="24"/>
  <c r="E60" i="24" s="1"/>
  <c r="D8" i="24"/>
  <c r="D60" i="24" s="1"/>
  <c r="H7" i="24"/>
  <c r="H36" i="24" s="1"/>
  <c r="G7" i="24"/>
  <c r="E7" i="24"/>
  <c r="E36" i="24" s="1"/>
  <c r="D7" i="24"/>
  <c r="D36" i="24" s="1"/>
  <c r="H6" i="24"/>
  <c r="H35" i="24" s="1"/>
  <c r="G6" i="24"/>
  <c r="G35" i="24" s="1"/>
  <c r="I35" i="24" s="1"/>
  <c r="E6" i="24"/>
  <c r="E35" i="24" s="1"/>
  <c r="D6" i="24"/>
  <c r="D35" i="24" s="1"/>
  <c r="H5" i="24"/>
  <c r="H34" i="24" s="1"/>
  <c r="G5" i="24"/>
  <c r="I5" i="24" s="1"/>
  <c r="E5" i="24"/>
  <c r="E34" i="24" s="1"/>
  <c r="D5" i="24"/>
  <c r="D34" i="24" s="1"/>
  <c r="H4" i="24"/>
  <c r="H28" i="24" s="1"/>
  <c r="G4" i="24"/>
  <c r="G28" i="24" s="1"/>
  <c r="E4" i="24"/>
  <c r="E28" i="24" s="1"/>
  <c r="D4" i="24"/>
  <c r="D28" i="24" s="1"/>
  <c r="H3" i="24"/>
  <c r="H12" i="24" s="1"/>
  <c r="G3" i="24"/>
  <c r="E3" i="24"/>
  <c r="E27" i="24" s="1"/>
  <c r="D3" i="24"/>
  <c r="D12" i="24" s="1"/>
  <c r="C12" i="13"/>
  <c r="H11" i="13"/>
  <c r="G11" i="13"/>
  <c r="G71" i="13" s="1"/>
  <c r="E11" i="13"/>
  <c r="E71" i="13" s="1"/>
  <c r="D11" i="13"/>
  <c r="D71" i="13" s="1"/>
  <c r="H10" i="13"/>
  <c r="H49" i="13" s="1"/>
  <c r="G10" i="13"/>
  <c r="G49" i="13" s="1"/>
  <c r="E10" i="13"/>
  <c r="E49" i="13" s="1"/>
  <c r="D10" i="13"/>
  <c r="D49" i="13" s="1"/>
  <c r="H9" i="13"/>
  <c r="H48" i="13" s="1"/>
  <c r="G9" i="13"/>
  <c r="G48" i="13" s="1"/>
  <c r="E9" i="13"/>
  <c r="E48" i="13" s="1"/>
  <c r="D9" i="13"/>
  <c r="D48" i="13" s="1"/>
  <c r="H8" i="13"/>
  <c r="H60" i="13" s="1"/>
  <c r="G8" i="13"/>
  <c r="G60" i="13" s="1"/>
  <c r="E8" i="13"/>
  <c r="E60" i="13" s="1"/>
  <c r="D8" i="13"/>
  <c r="D60" i="13" s="1"/>
  <c r="H7" i="13"/>
  <c r="H36" i="13" s="1"/>
  <c r="G7" i="13"/>
  <c r="G36" i="13" s="1"/>
  <c r="E7" i="13"/>
  <c r="E36" i="13" s="1"/>
  <c r="D7" i="13"/>
  <c r="D36" i="13" s="1"/>
  <c r="H6" i="13"/>
  <c r="G6" i="13"/>
  <c r="G35" i="13" s="1"/>
  <c r="E6" i="13"/>
  <c r="E35" i="13" s="1"/>
  <c r="D6" i="13"/>
  <c r="D35" i="13" s="1"/>
  <c r="H5" i="13"/>
  <c r="H34" i="13" s="1"/>
  <c r="G5" i="13"/>
  <c r="G34" i="13" s="1"/>
  <c r="E5" i="13"/>
  <c r="E34" i="13" s="1"/>
  <c r="D5" i="13"/>
  <c r="D34" i="13" s="1"/>
  <c r="H4" i="13"/>
  <c r="G4" i="13"/>
  <c r="G28" i="13" s="1"/>
  <c r="E4" i="13"/>
  <c r="E28" i="13" s="1"/>
  <c r="D4" i="13"/>
  <c r="D28" i="13" s="1"/>
  <c r="H3" i="13"/>
  <c r="H27" i="13" s="1"/>
  <c r="G3" i="13"/>
  <c r="E3" i="13"/>
  <c r="D3" i="13"/>
  <c r="D27" i="13" s="1"/>
  <c r="O36" i="3"/>
  <c r="E56" i="12" l="1"/>
  <c r="E34" i="25"/>
  <c r="F5" i="25"/>
  <c r="F34" i="25" s="1"/>
  <c r="F9" i="25"/>
  <c r="F48" i="25" s="1"/>
  <c r="F4" i="13"/>
  <c r="F28" i="13" s="1"/>
  <c r="H58" i="12"/>
  <c r="I11" i="24"/>
  <c r="I35" i="26"/>
  <c r="I9" i="13"/>
  <c r="I11" i="13"/>
  <c r="F5" i="24"/>
  <c r="F34" i="24" s="1"/>
  <c r="F7" i="29"/>
  <c r="F35" i="29" s="1"/>
  <c r="H42" i="12"/>
  <c r="H49" i="12"/>
  <c r="I5" i="25"/>
  <c r="I60" i="25"/>
  <c r="I49" i="25"/>
  <c r="I71" i="28"/>
  <c r="H62" i="12"/>
  <c r="I4" i="29"/>
  <c r="I33" i="29"/>
  <c r="I34" i="29"/>
  <c r="I8" i="29"/>
  <c r="G47" i="29"/>
  <c r="H10" i="12"/>
  <c r="H18" i="12"/>
  <c r="H25" i="12"/>
  <c r="H26" i="12"/>
  <c r="H32" i="12"/>
  <c r="H45" i="12"/>
  <c r="E60" i="12"/>
  <c r="E61" i="12"/>
  <c r="E62" i="12"/>
  <c r="E48" i="25"/>
  <c r="F4" i="26"/>
  <c r="F28" i="26" s="1"/>
  <c r="F8" i="26"/>
  <c r="F60" i="26" s="1"/>
  <c r="I4" i="26"/>
  <c r="F9" i="26"/>
  <c r="F48" i="26" s="1"/>
  <c r="G28" i="26"/>
  <c r="I28" i="26" s="1"/>
  <c r="E60" i="26"/>
  <c r="I4" i="28"/>
  <c r="I35" i="28"/>
  <c r="F9" i="28"/>
  <c r="F48" i="28" s="1"/>
  <c r="E9" i="12"/>
  <c r="E10" i="12"/>
  <c r="E16" i="12"/>
  <c r="E17" i="12"/>
  <c r="E18" i="12"/>
  <c r="E23" i="12"/>
  <c r="E24" i="12"/>
  <c r="E25" i="12"/>
  <c r="E30" i="12"/>
  <c r="E31" i="12"/>
  <c r="E32" i="12"/>
  <c r="E37" i="12"/>
  <c r="E38" i="12"/>
  <c r="H57" i="12"/>
  <c r="I10" i="23"/>
  <c r="F5" i="28"/>
  <c r="F34" i="28" s="1"/>
  <c r="F7" i="28"/>
  <c r="F36" i="28" s="1"/>
  <c r="I6" i="13"/>
  <c r="F10" i="24"/>
  <c r="F49" i="24" s="1"/>
  <c r="I5" i="23"/>
  <c r="I7" i="23"/>
  <c r="I60" i="23"/>
  <c r="I60" i="26"/>
  <c r="I10" i="28"/>
  <c r="F11" i="28"/>
  <c r="F71" i="28" s="1"/>
  <c r="E44" i="12"/>
  <c r="E45" i="12"/>
  <c r="E49" i="12"/>
  <c r="E51" i="12"/>
  <c r="H61" i="12"/>
  <c r="I49" i="24"/>
  <c r="I35" i="23"/>
  <c r="I48" i="25"/>
  <c r="I60" i="28"/>
  <c r="F6" i="13"/>
  <c r="F35" i="13" s="1"/>
  <c r="F7" i="24"/>
  <c r="F36" i="24" s="1"/>
  <c r="I4" i="23"/>
  <c r="I4" i="13"/>
  <c r="I7" i="24"/>
  <c r="I60" i="24"/>
  <c r="F9" i="24"/>
  <c r="F48" i="24" s="1"/>
  <c r="I6" i="23"/>
  <c r="I48" i="23"/>
  <c r="I49" i="23"/>
  <c r="I7" i="25"/>
  <c r="F9" i="29"/>
  <c r="F48" i="29" s="1"/>
  <c r="F10" i="29"/>
  <c r="F70" i="29" s="1"/>
  <c r="E35" i="29"/>
  <c r="E11" i="12"/>
  <c r="H16" i="12"/>
  <c r="H19" i="12"/>
  <c r="E26" i="12"/>
  <c r="H30" i="12"/>
  <c r="H36" i="12"/>
  <c r="E43" i="12"/>
  <c r="H44" i="12"/>
  <c r="H50" i="12"/>
  <c r="H56" i="12"/>
  <c r="H59" i="12"/>
  <c r="F9" i="23"/>
  <c r="F48" i="23" s="1"/>
  <c r="I49" i="13"/>
  <c r="I9" i="24"/>
  <c r="F11" i="24"/>
  <c r="F71" i="24" s="1"/>
  <c r="I28" i="23"/>
  <c r="I8" i="23"/>
  <c r="I11" i="23"/>
  <c r="I8" i="26"/>
  <c r="E34" i="28"/>
  <c r="I6" i="29"/>
  <c r="F5" i="29"/>
  <c r="F33" i="29" s="1"/>
  <c r="E33" i="29"/>
  <c r="E48" i="29"/>
  <c r="I59" i="29"/>
  <c r="H11" i="12"/>
  <c r="E19" i="12"/>
  <c r="H23" i="12"/>
  <c r="E36" i="12"/>
  <c r="H37" i="12"/>
  <c r="H43" i="12"/>
  <c r="E50" i="12"/>
  <c r="H51" i="12"/>
  <c r="H55" i="12"/>
  <c r="E59" i="12"/>
  <c r="H60" i="12"/>
  <c r="F7" i="25"/>
  <c r="F36" i="25" s="1"/>
  <c r="F5" i="26"/>
  <c r="F34" i="26" s="1"/>
  <c r="I48" i="28"/>
  <c r="G28" i="28"/>
  <c r="I28" i="28" s="1"/>
  <c r="G49" i="28"/>
  <c r="I49" i="28" s="1"/>
  <c r="I10" i="29"/>
  <c r="F3" i="23"/>
  <c r="F27" i="23" s="1"/>
  <c r="I3" i="24"/>
  <c r="F3" i="29"/>
  <c r="F26" i="29" s="1"/>
  <c r="D27" i="24"/>
  <c r="H27" i="25"/>
  <c r="I27" i="25" s="1"/>
  <c r="F3" i="13"/>
  <c r="F27" i="13" s="1"/>
  <c r="F11" i="13"/>
  <c r="F71" i="13" s="1"/>
  <c r="F3" i="26"/>
  <c r="F27" i="26" s="1"/>
  <c r="H12" i="26"/>
  <c r="G12" i="28"/>
  <c r="G26" i="29"/>
  <c r="I26" i="29" s="1"/>
  <c r="H12" i="13"/>
  <c r="I3" i="13"/>
  <c r="E27" i="26"/>
  <c r="I27" i="28"/>
  <c r="D27" i="28"/>
  <c r="E4" i="12"/>
  <c r="E6" i="12"/>
  <c r="I34" i="13"/>
  <c r="I36" i="13"/>
  <c r="I60" i="13"/>
  <c r="I48" i="13"/>
  <c r="I28" i="24"/>
  <c r="G34" i="24"/>
  <c r="I34" i="24" s="1"/>
  <c r="G36" i="24"/>
  <c r="I36" i="24" s="1"/>
  <c r="G71" i="24"/>
  <c r="I71" i="24" s="1"/>
  <c r="E12" i="23"/>
  <c r="D27" i="25"/>
  <c r="G36" i="25"/>
  <c r="I36" i="25" s="1"/>
  <c r="I3" i="26"/>
  <c r="G27" i="26"/>
  <c r="I27" i="26" s="1"/>
  <c r="G12" i="26"/>
  <c r="F4" i="28"/>
  <c r="F28" i="28" s="1"/>
  <c r="D28" i="28"/>
  <c r="I8" i="28"/>
  <c r="I36" i="28"/>
  <c r="I48" i="29"/>
  <c r="I70" i="29"/>
  <c r="I5" i="13"/>
  <c r="I7" i="13"/>
  <c r="F9" i="13"/>
  <c r="F48" i="13" s="1"/>
  <c r="I10" i="13"/>
  <c r="D12" i="13"/>
  <c r="H28" i="13"/>
  <c r="I28" i="13" s="1"/>
  <c r="H35" i="13"/>
  <c r="I35" i="13" s="1"/>
  <c r="H71" i="13"/>
  <c r="I71" i="13" s="1"/>
  <c r="I4" i="24"/>
  <c r="I6" i="24"/>
  <c r="I8" i="24"/>
  <c r="I10" i="24"/>
  <c r="G27" i="24"/>
  <c r="D49" i="24"/>
  <c r="F4" i="23"/>
  <c r="F28" i="23" s="1"/>
  <c r="F6" i="23"/>
  <c r="F35" i="23" s="1"/>
  <c r="F8" i="23"/>
  <c r="F60" i="23" s="1"/>
  <c r="F10" i="23"/>
  <c r="F49" i="23" s="1"/>
  <c r="G12" i="23"/>
  <c r="G34" i="23"/>
  <c r="I34" i="23" s="1"/>
  <c r="G36" i="23"/>
  <c r="I36" i="23" s="1"/>
  <c r="E48" i="23"/>
  <c r="G71" i="23"/>
  <c r="I71" i="23" s="1"/>
  <c r="F3" i="25"/>
  <c r="F27" i="25" s="1"/>
  <c r="E27" i="25"/>
  <c r="I4" i="25"/>
  <c r="I6" i="25"/>
  <c r="I8" i="25"/>
  <c r="I11" i="25"/>
  <c r="H71" i="25"/>
  <c r="I71" i="25" s="1"/>
  <c r="H36" i="26"/>
  <c r="I36" i="26" s="1"/>
  <c r="I7" i="26"/>
  <c r="H71" i="26"/>
  <c r="I71" i="26" s="1"/>
  <c r="I11" i="26"/>
  <c r="F6" i="28"/>
  <c r="F35" i="28" s="1"/>
  <c r="D35" i="28"/>
  <c r="F5" i="13"/>
  <c r="F34" i="13" s="1"/>
  <c r="F7" i="13"/>
  <c r="F36" i="13" s="1"/>
  <c r="I8" i="13"/>
  <c r="E12" i="13"/>
  <c r="E27" i="13"/>
  <c r="F4" i="24"/>
  <c r="F28" i="24" s="1"/>
  <c r="F6" i="24"/>
  <c r="F35" i="24" s="1"/>
  <c r="F8" i="24"/>
  <c r="F60" i="24" s="1"/>
  <c r="G12" i="24"/>
  <c r="I12" i="24" s="1"/>
  <c r="C17" i="24" s="1"/>
  <c r="H27" i="24"/>
  <c r="G48" i="24"/>
  <c r="I48" i="24" s="1"/>
  <c r="I27" i="23"/>
  <c r="I9" i="23"/>
  <c r="E27" i="23"/>
  <c r="F4" i="25"/>
  <c r="F28" i="25" s="1"/>
  <c r="F6" i="25"/>
  <c r="F35" i="25" s="1"/>
  <c r="F8" i="25"/>
  <c r="F60" i="25" s="1"/>
  <c r="F10" i="25"/>
  <c r="F49" i="25" s="1"/>
  <c r="G34" i="25"/>
  <c r="I34" i="25" s="1"/>
  <c r="F6" i="26"/>
  <c r="F35" i="26" s="1"/>
  <c r="F10" i="26"/>
  <c r="F49" i="26" s="1"/>
  <c r="I49" i="26"/>
  <c r="F8" i="28"/>
  <c r="F60" i="28" s="1"/>
  <c r="D60" i="28"/>
  <c r="I27" i="29"/>
  <c r="I47" i="29"/>
  <c r="F8" i="13"/>
  <c r="F60" i="13" s="1"/>
  <c r="G12" i="13"/>
  <c r="G27" i="13"/>
  <c r="I27" i="13" s="1"/>
  <c r="F5" i="23"/>
  <c r="F34" i="23" s="1"/>
  <c r="F7" i="23"/>
  <c r="F36" i="23" s="1"/>
  <c r="F11" i="23"/>
  <c r="F71" i="23" s="1"/>
  <c r="I9" i="25"/>
  <c r="I10" i="25"/>
  <c r="F11" i="25"/>
  <c r="F71" i="25" s="1"/>
  <c r="E12" i="25"/>
  <c r="F12" i="25" s="1"/>
  <c r="C16" i="25" s="1"/>
  <c r="H34" i="26"/>
  <c r="I34" i="26" s="1"/>
  <c r="I5" i="26"/>
  <c r="I6" i="26"/>
  <c r="F7" i="26"/>
  <c r="F36" i="26" s="1"/>
  <c r="I9" i="26"/>
  <c r="H48" i="26"/>
  <c r="I48" i="26" s="1"/>
  <c r="I10" i="26"/>
  <c r="F11" i="26"/>
  <c r="F71" i="26" s="1"/>
  <c r="E12" i="26"/>
  <c r="I6" i="28"/>
  <c r="F10" i="28"/>
  <c r="F49" i="28" s="1"/>
  <c r="D49" i="28"/>
  <c r="I34" i="28"/>
  <c r="I35" i="29"/>
  <c r="D12" i="26"/>
  <c r="I3" i="28"/>
  <c r="I5" i="28"/>
  <c r="I7" i="28"/>
  <c r="I9" i="28"/>
  <c r="I11" i="28"/>
  <c r="H12" i="28"/>
  <c r="E26" i="29"/>
  <c r="E70" i="29"/>
  <c r="H3" i="12"/>
  <c r="F4" i="29"/>
  <c r="F27" i="29" s="1"/>
  <c r="F6" i="29"/>
  <c r="F34" i="29" s="1"/>
  <c r="F8" i="29"/>
  <c r="F47" i="29" s="1"/>
  <c r="E3" i="12"/>
  <c r="I5" i="29"/>
  <c r="I7" i="29"/>
  <c r="I9" i="29"/>
  <c r="F3" i="28"/>
  <c r="F27" i="28" s="1"/>
  <c r="I3" i="29"/>
  <c r="D11" i="29"/>
  <c r="H11" i="29"/>
  <c r="I11" i="29" s="1"/>
  <c r="F3" i="24"/>
  <c r="F27" i="24" s="1"/>
  <c r="F10" i="13"/>
  <c r="F49" i="13" s="1"/>
  <c r="I3" i="25"/>
  <c r="E11" i="29"/>
  <c r="H5" i="12"/>
  <c r="I3" i="23"/>
  <c r="E12" i="24"/>
  <c r="F12" i="24" s="1"/>
  <c r="C16" i="24" s="1"/>
  <c r="D12" i="23"/>
  <c r="H12" i="23"/>
  <c r="G12" i="25"/>
  <c r="I12" i="25" s="1"/>
  <c r="C17" i="25" s="1"/>
  <c r="E12" i="28"/>
  <c r="F12" i="28" s="1"/>
  <c r="C16" i="28" s="1"/>
  <c r="E5" i="12"/>
  <c r="F4" i="12"/>
  <c r="H4" i="12" s="1"/>
  <c r="I12" i="28" l="1"/>
  <c r="C17" i="28" s="1"/>
  <c r="I12" i="13"/>
  <c r="C17" i="13" s="1"/>
  <c r="I12" i="23"/>
  <c r="C17" i="23" s="1"/>
  <c r="F12" i="13"/>
  <c r="C16" i="13" s="1"/>
  <c r="F11" i="29"/>
  <c r="F12" i="23"/>
  <c r="C16" i="23" s="1"/>
  <c r="I12" i="26"/>
  <c r="C17" i="26" s="1"/>
  <c r="F12" i="26"/>
  <c r="C16" i="26" s="1"/>
  <c r="I27" i="24"/>
  <c r="A1" i="26" l="1"/>
  <c r="A1" i="29"/>
  <c r="A1" i="24"/>
  <c r="A1" i="25"/>
  <c r="A1" i="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Anny</author>
  </authors>
  <commentList>
    <comment ref="A9" authorId="0" shapeId="0" xr:uid="{15435ED5-D0CA-433A-B160-4D6BB9A2D749}">
      <text>
        <r>
          <rPr>
            <b/>
            <sz val="20"/>
            <color indexed="81"/>
            <rFont val="Tahoma"/>
            <family val="2"/>
          </rPr>
          <t>Anny:
Iniciativa = Foco Estratégico</t>
        </r>
        <r>
          <rPr>
            <sz val="22"/>
            <color indexed="81"/>
            <rFont val="Tahoma"/>
            <family val="2"/>
          </rPr>
          <t xml:space="preserve">
</t>
        </r>
      </text>
    </comment>
    <comment ref="B18" authorId="0" shapeId="0" xr:uid="{7C663654-3F0D-4A93-8184-0F87287882AD}">
      <text>
        <r>
          <rPr>
            <b/>
            <sz val="9"/>
            <color indexed="81"/>
            <rFont val="Tahoma"/>
            <family val="2"/>
          </rPr>
          <t>Anny: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4"/>
            <color indexed="81"/>
            <rFont val="Tahoma"/>
            <family val="2"/>
          </rPr>
          <t>Actividad = Hito</t>
        </r>
      </text>
    </comment>
    <comment ref="N18" authorId="0" shapeId="0" xr:uid="{A9E3CA2B-C4B9-492D-93E6-3372A1A0E063}">
      <text>
        <r>
          <rPr>
            <sz val="22"/>
            <color indexed="81"/>
            <rFont val="Tahoma"/>
            <family val="2"/>
          </rPr>
          <t>Columna H- S : si la tarea hace parte del plan relacionar el código que tiene en el mismo. Esto se diligencia por PyGR una vez se tengan definidos todos los planes.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Anny</author>
  </authors>
  <commentList>
    <comment ref="A9" authorId="0" shapeId="0" xr:uid="{F3DCE371-AC30-4798-B4F9-9F0CC624A586}">
      <text>
        <r>
          <rPr>
            <b/>
            <sz val="20"/>
            <color indexed="81"/>
            <rFont val="Tahoma"/>
            <family val="2"/>
          </rPr>
          <t>Anny:
Iniciativa = Foco Estratégico</t>
        </r>
        <r>
          <rPr>
            <sz val="22"/>
            <color indexed="81"/>
            <rFont val="Tahoma"/>
            <family val="2"/>
          </rPr>
          <t xml:space="preserve">
</t>
        </r>
      </text>
    </comment>
    <comment ref="B18" authorId="0" shapeId="0" xr:uid="{F075C687-CF8F-41EC-A0BE-311DCC9775B1}">
      <text>
        <r>
          <rPr>
            <b/>
            <sz val="9"/>
            <color indexed="81"/>
            <rFont val="Tahoma"/>
            <family val="2"/>
          </rPr>
          <t>Anny: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4"/>
            <color indexed="81"/>
            <rFont val="Tahoma"/>
            <family val="2"/>
          </rPr>
          <t>Actividad = Hito</t>
        </r>
      </text>
    </comment>
    <comment ref="N18" authorId="0" shapeId="0" xr:uid="{E1CC197D-D8B1-4909-ADF6-7C23985E9060}">
      <text>
        <r>
          <rPr>
            <sz val="22"/>
            <color indexed="81"/>
            <rFont val="Tahoma"/>
            <family val="2"/>
          </rPr>
          <t>Columna H- S : si la tarea hace parte del plan relacionar el código que tiene en el mismo. Esto se diligencia por PyGR una vez se tengan definidos todos los planes.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Anny</author>
  </authors>
  <commentList>
    <comment ref="A9" authorId="0" shapeId="0" xr:uid="{80B88098-A607-40DF-AA6B-B5AFCB606326}">
      <text>
        <r>
          <rPr>
            <b/>
            <sz val="20"/>
            <color indexed="81"/>
            <rFont val="Tahoma"/>
            <family val="2"/>
          </rPr>
          <t>Anny:
Iniciativa = Foco Estratégico</t>
        </r>
        <r>
          <rPr>
            <sz val="22"/>
            <color indexed="81"/>
            <rFont val="Tahoma"/>
            <family val="2"/>
          </rPr>
          <t xml:space="preserve">
</t>
        </r>
      </text>
    </comment>
    <comment ref="B18" authorId="0" shapeId="0" xr:uid="{B13202AC-9781-4507-8AE0-25705BC47355}">
      <text>
        <r>
          <rPr>
            <b/>
            <sz val="9"/>
            <color indexed="81"/>
            <rFont val="Tahoma"/>
            <family val="2"/>
          </rPr>
          <t>Anny: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4"/>
            <color indexed="81"/>
            <rFont val="Tahoma"/>
            <family val="2"/>
          </rPr>
          <t>Actividad = Hito</t>
        </r>
      </text>
    </comment>
    <comment ref="N18" authorId="0" shapeId="0" xr:uid="{A0E6FA2B-289B-454B-8064-4632E399C19C}">
      <text>
        <r>
          <rPr>
            <sz val="22"/>
            <color indexed="81"/>
            <rFont val="Tahoma"/>
            <family val="2"/>
          </rPr>
          <t>Columna H- S : si la tarea hace parte del plan relacionar el código que tiene en el mismo. Esto se diligencia por PyGR una vez se tengan definidos todos los planes.</t>
        </r>
      </text>
    </comment>
  </commentList>
</comments>
</file>

<file path=xl/sharedStrings.xml><?xml version="1.0" encoding="utf-8"?>
<sst xmlns="http://schemas.openxmlformats.org/spreadsheetml/2006/main" count="1208" uniqueCount="422">
  <si>
    <t>COMENTARIOS AL REPORTE
Unidad de medida 1= Numero; 2= Porcentaje</t>
  </si>
  <si>
    <t>Plan de Acción Institucional de FONADE - 2018</t>
  </si>
  <si>
    <t>Plataforma Estrategica</t>
  </si>
  <si>
    <t>Información asociada a productos</t>
  </si>
  <si>
    <t>Información asociada a las actividades</t>
  </si>
  <si>
    <t>Objetivo Estratégico
FONADE</t>
  </si>
  <si>
    <t>Estrategias transversales
PND</t>
  </si>
  <si>
    <t>Objetivo  PND</t>
  </si>
  <si>
    <t xml:space="preserve">Políticas  de Desarrollo Administrativo </t>
  </si>
  <si>
    <t>BSC- Perspectiva</t>
  </si>
  <si>
    <t>Proyecto</t>
  </si>
  <si>
    <t>Peso%</t>
  </si>
  <si>
    <t>Actividades</t>
  </si>
  <si>
    <t>Sub-actividades</t>
  </si>
  <si>
    <t>Productos</t>
  </si>
  <si>
    <t>Indicador</t>
  </si>
  <si>
    <t>Líder del Proyecto</t>
  </si>
  <si>
    <t>Responsable (Área)</t>
  </si>
  <si>
    <t>Fecha inicio</t>
  </si>
  <si>
    <t>Fecha fin</t>
  </si>
  <si>
    <t xml:space="preserve">Optimizar los recursos y actividades misionales en proyectos estratégicos del Gobierno Nacional. </t>
  </si>
  <si>
    <t>Competitividad e Infraestructuras Estratégicas</t>
  </si>
  <si>
    <t>Optimizar la gestión de la inversión de los recursos
públicos</t>
  </si>
  <si>
    <t>Gestión Misional y de Gobierno</t>
  </si>
  <si>
    <t xml:space="preserve">Procesos Internos </t>
  </si>
  <si>
    <t>Fortalecimiento de la línea de Estructuración de Proyectos</t>
  </si>
  <si>
    <t>14.3%</t>
  </si>
  <si>
    <t>Realizar el análisis de las situación actual de la  línea de estructuración de proyectos  de FONADE y el benchmark realizado.</t>
  </si>
  <si>
    <t>Documento de caracterización de la línea de negocio de estructuración de proyectos.</t>
  </si>
  <si>
    <r>
      <t xml:space="preserve">Diagnóstico entregado / Diagnóstico programado
</t>
    </r>
    <r>
      <rPr>
        <i/>
        <u/>
        <sz val="11"/>
        <rFont val="Calibri Light"/>
        <family val="2"/>
        <scheme val="major"/>
      </rPr>
      <t xml:space="preserve">
(IND.Eficacia)</t>
    </r>
  </si>
  <si>
    <t>Subgerente Técnico</t>
  </si>
  <si>
    <t>Subgerente Técnico
Subgerente Financiero</t>
  </si>
  <si>
    <t>01/02/201</t>
  </si>
  <si>
    <t>Formular  propuesta de metodología para la identificación, selección y priorización  de proyectos susceptibles  de ser estructurados por FONADE.</t>
  </si>
  <si>
    <t>Propuedsta de metodología para la identificación, selección y priorización  de proyectos susceptibles  de ser estructurados</t>
  </si>
  <si>
    <r>
      <t xml:space="preserve">Propuesta presentada/propuesta programada
</t>
    </r>
    <r>
      <rPr>
        <i/>
        <u/>
        <sz val="11"/>
        <color theme="1"/>
        <rFont val="Calibri Light"/>
        <family val="2"/>
        <scheme val="major"/>
      </rPr>
      <t>(IND.Eficacia)</t>
    </r>
  </si>
  <si>
    <t>Formular la propuesta de la estratégia operativa y comercial de la estructuración de proyectos</t>
  </si>
  <si>
    <t>Propuesta de estratégia operativa y comercial</t>
  </si>
  <si>
    <r>
      <t xml:space="preserve">Número de actividades ejecutadas / Número de actividades progarmadas * 100
</t>
    </r>
    <r>
      <rPr>
        <i/>
        <u/>
        <sz val="11"/>
        <color theme="1"/>
        <rFont val="Calibri Light"/>
        <family val="2"/>
        <scheme val="major"/>
      </rPr>
      <t>(IND.Eficacia)</t>
    </r>
  </si>
  <si>
    <t>Presentar el análisis, las recomendaciones y el plan para la implementación de fortalecimiento de la línea de negocio de estructuración de proyectos</t>
  </si>
  <si>
    <t xml:space="preserve">Informe de análisis y recomendaciones para la linea de estructuración de proyectos.
Plan de Implementación </t>
  </si>
  <si>
    <t>Ejecutar las acciones del plan de implementación que determine FONADE para el fortalecimiento de la línea de negocio de structuración de proyectos</t>
  </si>
  <si>
    <t xml:space="preserve">Soporte de ejecución de acciones de fortalecimiento de corto plazo.  
Propuesta  de proceso de estructuración de proyectos. </t>
  </si>
  <si>
    <r>
      <t xml:space="preserve">Informe entregado/ Informe programado
</t>
    </r>
    <r>
      <rPr>
        <i/>
        <u/>
        <sz val="11"/>
        <color theme="1"/>
        <rFont val="Calibri Light"/>
        <family val="2"/>
        <scheme val="major"/>
      </rPr>
      <t>(IND.Eficacia)</t>
    </r>
  </si>
  <si>
    <t>Ejecutar los proyectos con calidad y oportunidad</t>
  </si>
  <si>
    <t>Optimizar la gestión de la inversión de los recursos públicos</t>
  </si>
  <si>
    <t>Mejoramiento de la suoervisión de proyectos</t>
  </si>
  <si>
    <t>Formalizar los ajustes MMI002 Manual de supervisión e interventoría de FONADE</t>
  </si>
  <si>
    <t>Manual de supervisión e inteventoría de FONADE aprobado y publicado</t>
  </si>
  <si>
    <r>
      <t xml:space="preserve">Documento publicado/Documento programado a formalizar
</t>
    </r>
    <r>
      <rPr>
        <i/>
        <u/>
        <sz val="11"/>
        <color theme="1"/>
        <rFont val="Calibri Light"/>
        <family val="2"/>
        <scheme val="major"/>
      </rPr>
      <t>(IND.Eficacia)</t>
    </r>
  </si>
  <si>
    <t>Subgerencia Técnica
Area de organización y metodos</t>
  </si>
  <si>
    <t>Definir plan de capacitación y/o entrenamiento dirigido a supervisores de proyecto.</t>
  </si>
  <si>
    <t>Plan de capacitación y/o entrenamiento a supervisores de proyecto definido.</t>
  </si>
  <si>
    <t>Subgerente Técnico
Subgerente Administrativa 
 Área de Talento Humano</t>
  </si>
  <si>
    <t>Ejecutar plan de capacitación  y/o entrenamiento dirigido a suoervisores de proyecto</t>
  </si>
  <si>
    <t>Certificados de capacitación y/o entrenamiento a supervisores de proyecto</t>
  </si>
  <si>
    <t>0|/0/2017</t>
  </si>
  <si>
    <t>Definir mecanismo de evaluación dirigdo a aspirantes al rol de supervisor de proyecto</t>
  </si>
  <si>
    <t>Mecanismo de evaluación diseñado</t>
  </si>
  <si>
    <t>Implementar mecanismo de evalaución a aspirante al rol de supervisor de proyecto</t>
  </si>
  <si>
    <t xml:space="preserve">Informe con resultados de mecanismo de evaluación aplicados  a los supervisores de proyectos </t>
  </si>
  <si>
    <t>Determinar factibilidad de incorporar clausula en contratos de superviosres respecto a acciones resultado de la evaluación</t>
  </si>
  <si>
    <t xml:space="preserve">Documento de Manual de Supervisión e Interventoría propuesto.
</t>
  </si>
  <si>
    <r>
      <t xml:space="preserve">Documento publicado / Documento programado a modificar
</t>
    </r>
    <r>
      <rPr>
        <i/>
        <u/>
        <sz val="11"/>
        <color theme="1"/>
        <rFont val="Calibri Light"/>
        <family val="2"/>
        <scheme val="major"/>
      </rPr>
      <t xml:space="preserve">
(IND.Eficacia)</t>
    </r>
  </si>
  <si>
    <t>Financiera</t>
  </si>
  <si>
    <t>Optimización de la liquidación de Convenios</t>
  </si>
  <si>
    <t>Definir el plan de liquidacion de convenios de la vigencia priorizando los mísmos por su antigüedad y/o materialidad.</t>
  </si>
  <si>
    <t>Plan de liquidación de convenios</t>
  </si>
  <si>
    <r>
      <t xml:space="preserve">Modelo de negocio entregado/Modelo de negocio programado
</t>
    </r>
    <r>
      <rPr>
        <i/>
        <u/>
        <sz val="11"/>
        <color theme="1"/>
        <rFont val="Calibri Light"/>
        <family val="2"/>
        <scheme val="major"/>
      </rPr>
      <t>(IND.Eficacia)</t>
    </r>
  </si>
  <si>
    <t xml:space="preserve">Subgerente de contratación </t>
  </si>
  <si>
    <t>Subgerencia de Con tratación 
Areas de la sub gerencia técnica.
Area de seguimiento, controversias contractuales y liquidaciones.
Area de Contabilidad</t>
  </si>
  <si>
    <t>Ejecutar el plan de liquidación de convenios de la vigencia definido</t>
  </si>
  <si>
    <t>Informe de avance en la Liquidaciónd e Convenios</t>
  </si>
  <si>
    <t>Areas de la sub gerencia técnica.
Area de seguimiento, controversias contractuales y Liquidaciones</t>
  </si>
  <si>
    <t>Realizar el diseño conceptual del área comercial en FONADE</t>
  </si>
  <si>
    <t>Documento de diseño conceptual del área comercial</t>
  </si>
  <si>
    <t>Subgerente  Financiero
Subgerente Técnico</t>
  </si>
  <si>
    <t>Promover la sostenibilidad Operacional de la entidad en el largo plazo buscando el equilibrio entre sus ingresos y gastos asociados con el giro del negocio</t>
  </si>
  <si>
    <t>Competitividad e infraestructuras estratégicas</t>
  </si>
  <si>
    <t>Promover la efificancia y efeicacia administrativa</t>
  </si>
  <si>
    <t>Desarrollar la propuesta de esquema operativo del área comecial de FONADE (funciones, perfiles)</t>
  </si>
  <si>
    <t>Docuemneto de propuesta de esquema operativo</t>
  </si>
  <si>
    <t>Subgerente Financiero</t>
  </si>
  <si>
    <t>Formular y presentar el plan para la impelemntacion del área comercial</t>
  </si>
  <si>
    <t>Plan de implementación del área comercial</t>
  </si>
  <si>
    <t>Crear el área comercial y conformar el equipo comercial base</t>
  </si>
  <si>
    <t xml:space="preserve">Acto administrativo e informe de avance de creación  del área comercial y </t>
  </si>
  <si>
    <t>Gerente General
Subgerente  Financiero
Subgerente Administrativo
Subgerente Técnico</t>
  </si>
  <si>
    <t>Formular y presentar la propuesta de Política comercial</t>
  </si>
  <si>
    <t>Documento de propuesta de política comercial</t>
  </si>
  <si>
    <t>Promover la sostenibilidad operacional de la entidad en el largon plazo buscando el equilibrio entre ingresos y gastos asociados con el giro del negocio</t>
  </si>
  <si>
    <t>Gestión Financiera</t>
  </si>
  <si>
    <t>Definición de las Políticas de Neogciación</t>
  </si>
  <si>
    <t xml:space="preserve">Realizar un diagnostico del estado de la rentabilidad de convenios </t>
  </si>
  <si>
    <t>Documento de diagnostico de negociación de convenios</t>
  </si>
  <si>
    <t>Subgerente financiero
Area de planeación y control fianciero</t>
  </si>
  <si>
    <t>Proponer y ejecutar los ajustes al modelo de costeo de negocios.</t>
  </si>
  <si>
    <t>Propuesta de modelo de negocio ajustado</t>
  </si>
  <si>
    <t>Definir la politica para el cálculo, negociación y seguimiento de ingresos operacionales directos</t>
  </si>
  <si>
    <t>Documento de Propuesta de política de negociación</t>
  </si>
  <si>
    <t>Diseñar los mecanismos para seguimiento y control de la política de negociación</t>
  </si>
  <si>
    <t>Propuesta de mecanismos para el control y seguimiento de la politica de negociación</t>
  </si>
  <si>
    <t>Fortalecer las competencias del personal e implementar mecanismos que soporten eficaz y eficientemente los procesos  institucionales</t>
  </si>
  <si>
    <t>Buen Gobierno</t>
  </si>
  <si>
    <t>Promover la eficiencia y eficacia administrativa
Optimizar la gestión de la información</t>
  </si>
  <si>
    <t>Eficiencia Administrativa/ Gobierno en Línea</t>
  </si>
  <si>
    <t>Fortalecimiento e integración de los sistemas de información de FONADE</t>
  </si>
  <si>
    <t>Adelantar la consultoría para la definición de las necesidades para la implementación del sistema ERP de la entidad.</t>
  </si>
  <si>
    <t>Documento de levantamien to de necesidades de manejo de información</t>
  </si>
  <si>
    <t>Gerente Área de Tecnología de la Información</t>
  </si>
  <si>
    <t>Gerente área de tecnología de la información
Gerentes de área de la Entidad</t>
  </si>
  <si>
    <t>15/0272017</t>
  </si>
  <si>
    <t>Establecer el  presupuesto requerido para la adquisición del ERP acorde con las necesidades  identificadas y priorizar los módulos a adquirir  a partir del resultado del mismo.</t>
  </si>
  <si>
    <t>Documento de estudio de mercado.
Presentación alcance ERP a adquirir</t>
  </si>
  <si>
    <t>15/092017</t>
  </si>
  <si>
    <t>Contratar la implementación del ERP acorde con el alcance definido</t>
  </si>
  <si>
    <t>Contrato</t>
  </si>
  <si>
    <t>Desarrollo del sistema FOCUS para el control y seguimiento de proyectos, acorde con las especificaciones definidas por la subgerencia Técnica.</t>
  </si>
  <si>
    <t>Informe de Avance de desarrollo</t>
  </si>
  <si>
    <t>Fortalecer las competencias del personal e implementar mecanismos que soporten eficaz y eficientemente los procesos.</t>
  </si>
  <si>
    <t xml:space="preserve">Buen gobierno
</t>
  </si>
  <si>
    <t>Afianzar la lucha contra la corrupción, transparencia y rendición de cuentas 
Promover la eficiencia y eficacia administrativa 
Optimizar la gestión de la información</t>
  </si>
  <si>
    <t xml:space="preserve">Transparencia, Participación y Servicio al Ciudadano
</t>
  </si>
  <si>
    <t xml:space="preserve">Clientes </t>
  </si>
  <si>
    <t>Plan Institucional de Desarrollo Administrativo</t>
  </si>
  <si>
    <t>Fortalecer los mecanismos de promoción de transparencia y acceso a la información pública, participación y atención de los grupos de interés de la Entidad.</t>
  </si>
  <si>
    <t>Informe de avance de la ejecución de  los planes de trabajo para los componentes: Rendición de Cuentas, Gestión del Riesgo de Corrupción y Servicio al Ciudadano.</t>
  </si>
  <si>
    <t>Subgerente Administrativo</t>
  </si>
  <si>
    <t>Subgerencia Administrativa
Área planeación y Gestión de Riesgos
Área Servicios Administrativos</t>
  </si>
  <si>
    <t xml:space="preserve">Gestión del Talento Humano
</t>
  </si>
  <si>
    <t>Talento Humano</t>
  </si>
  <si>
    <t>Fortalecer las competencias de los colaboradores de la Entidad por medio de la implementación de los componentes de la política de gestión del talento humano.</t>
  </si>
  <si>
    <t>Informe de avance de la ejecución de  los planes de trabajo asociados al cumplimiento de las directrices de la Política de Gestión del Talento Humano.</t>
  </si>
  <si>
    <t xml:space="preserve">Área Talento Humano
</t>
  </si>
  <si>
    <t>Eficiencia Administrativa</t>
  </si>
  <si>
    <t>Mejorar el desempeño de la gestión institucional a través de la implementación de los componentes de la política de eficiencia administrativa.</t>
  </si>
  <si>
    <t>Informe de avance de la ejecución de  los  planes relacionados con los componentes: Gestión de Calidad, Cero Papel, Racionalización de Trámites y Gestión Documental.</t>
  </si>
  <si>
    <t>Subgerencia Administrativa
Organización y Métodos
Área Servicios Administrativos</t>
  </si>
  <si>
    <t>Gobierno en Línea</t>
  </si>
  <si>
    <t>Promover el uso de las TIC  con la implementación de la estrategia de Gobierno en Línea 3.2.</t>
  </si>
  <si>
    <t>Informe de avance de la ejecución de  los  planes de trabajo para los componentes: Seguridad y Privacidad de la Información ,TIC para Servicios, TIC para Gobierno Abierto y TIC para la Gestión.</t>
  </si>
  <si>
    <t xml:space="preserve">Subgerencia Administrativa
Área planeación y Gestión de Riesgo
Área Tecnología de la Información
</t>
  </si>
  <si>
    <t>ID</t>
  </si>
  <si>
    <t>NOMBRE PROYECTO PLAN ESTRATEGICO 2015-2018</t>
  </si>
  <si>
    <t>Peso</t>
  </si>
  <si>
    <t>Hitos a Cumplir al corte</t>
  </si>
  <si>
    <t>Hitos Cumplidos</t>
  </si>
  <si>
    <t>Cumplimiento de Hitos</t>
  </si>
  <si>
    <t>%  Avance Actual</t>
  </si>
  <si>
    <t>% Avance Esperado Temporal</t>
  </si>
  <si>
    <t>Cumplimiento Temporal</t>
  </si>
  <si>
    <t xml:space="preserve">ACTUALIZACIÓN DE LA  METODOLOGÍA PARA NUEVOS NEGOCIOS </t>
  </si>
  <si>
    <t>OPTIMIZACIÓN DEL  SEGUIMIENTO A LA SUPERVISIÓN DE PROYECTOS</t>
  </si>
  <si>
    <t>OPTIMIZACIÓN EN LA LIQUIDACIÓN DE CONVENIOS Y CONTRATOS DERIVADOS Y DE FUNCIONAMIENTO EN LA ENTIDAD</t>
  </si>
  <si>
    <t>OPTIMIZACIÓN DE LOS ACUERDOS DE NIVELES DE SERVICIO EN EL PROCESO DE GESTIÓN DE PROVEEDORES</t>
  </si>
  <si>
    <t>GESTIÓN INTEGRAL DE NUEVOS NEGOCIOS</t>
  </si>
  <si>
    <t xml:space="preserve">IMPLEMENTACIÓN DEL ERP
</t>
  </si>
  <si>
    <t>OPTIMIZACIÓN  GESTION DE ACTIVOS</t>
  </si>
  <si>
    <t>EVALUACIÓN DE LA ESTRUCTURA ACTUAL DE FONADE VS LA NECESIDAD DE LAS ÁREAS</t>
  </si>
  <si>
    <t>PLAN INSTITUCIONAL DE GESTIÓN Y DESEMPEÑO</t>
  </si>
  <si>
    <t>CUMPLIMIENTO CONSOLIDADO</t>
  </si>
  <si>
    <t>SUBGERENTE TECNICO</t>
  </si>
  <si>
    <t>NOMBRE PROYECTO PLAN ESTRATEGICO 2014-2018</t>
  </si>
  <si>
    <t>SUBGERENTE DDE CONTRATACIÓN</t>
  </si>
  <si>
    <t>OPTIMIZACIÓN DE LA LIQUIDACIÓN DE CONVENIOS</t>
  </si>
  <si>
    <t>SUBGERENCIA ADMINISTRATIVA</t>
  </si>
  <si>
    <t>IMPLEMENTACIÓN ERP</t>
  </si>
  <si>
    <t>PLAN ISNTITUCIONAL DE DESARROLLO ADMINISTRATIVO</t>
  </si>
  <si>
    <t>Proyecto 1</t>
  </si>
  <si>
    <t xml:space="preserve">Actividad  </t>
  </si>
  <si>
    <t>% Avance al  31-07-2108</t>
  </si>
  <si>
    <t>Indicador Temporal</t>
  </si>
  <si>
    <t>Hitos a Cumplir en el Periodo</t>
  </si>
  <si>
    <t>Hitos cumplidos</t>
  </si>
  <si>
    <t>Indicador Hitos</t>
  </si>
  <si>
    <t xml:space="preserve">Revisión y actualización del procedimiento de nuevos negocios </t>
  </si>
  <si>
    <t>Revisión de los puntos de control  y actualización de la ficha</t>
  </si>
  <si>
    <t>Socialización y divulgación de la metodología</t>
  </si>
  <si>
    <t>Total Proyecto</t>
  </si>
  <si>
    <t>Proyecto 2</t>
  </si>
  <si>
    <t>Formalizar los ajustes al MMI002 Manual de Supervisión e Interventoría de FONADE, que incluya la  estandarización  del informe mensual de supervisión.</t>
  </si>
  <si>
    <t>Desarrollar el protocolo del proceso de selección, contratación y seguimiento a los supervisores</t>
  </si>
  <si>
    <t>Proyecto 3</t>
  </si>
  <si>
    <t xml:space="preserve">Realizar un inventario de los convenios y contratos a liquidar (derivados y de funcionamiento). Determinar la estrategia  y el plan de liquidación de los convenios y contratos, priorizándolos  por materialidad, competencia, complejidad y antigüedad.
</t>
  </si>
  <si>
    <t>Realizar el análisis de causas e identificar  responsabilidades por la no liquidación de convenios y contratos  en el tiempo definido.  Tomar las acciones pertinentes en cada caso</t>
  </si>
  <si>
    <t>Ejecutar el plan de liquidación de convenios definido para la vigencia.</t>
  </si>
  <si>
    <t>Proyecto 4</t>
  </si>
  <si>
    <t>Identificar y caracterizar los servicios que se prestan en el proceso de gestión de proveedores.</t>
  </si>
  <si>
    <t xml:space="preserve">Optimizar, formalizar y socializar los niveles  de servicios para las solicitudes radicadas en el Área de Planeación Contractual. </t>
  </si>
  <si>
    <t xml:space="preserve">Diseñar e implementar los mecanismos para el seguimiento y control de los acuerdos de niveles de servicio </t>
  </si>
  <si>
    <t>Proyecto 5</t>
  </si>
  <si>
    <t xml:space="preserve">Definición del alcance del manual para nuevos negocios
</t>
  </si>
  <si>
    <t xml:space="preserve">Definición de Metodología para el levantamiento del perfil de riesgos de nuevo negocio previa aplicación en los negocios vigentes
</t>
  </si>
  <si>
    <t>Proyecto 6</t>
  </si>
  <si>
    <t>Realizar el proceso de selección y contratación de la implementación e implantación de un sistema ERP para FONADE.</t>
  </si>
  <si>
    <t>Ejecución del contrato de implementación e implantación del ERP de acuerdo al plan de trabajo definido y los módulos priorizados por el comité de gerencia para la vigencia 2018</t>
  </si>
  <si>
    <t>Proyecto 7</t>
  </si>
  <si>
    <t>Identificación del estado actual de los bienes inmuebles y definición del plan de acción en  relación a la evaluación que se haga a cada predio</t>
  </si>
  <si>
    <t>Aprobación del plan de acción</t>
  </si>
  <si>
    <t>Ejecución del plan de acción aprobado</t>
  </si>
  <si>
    <t>Proyecto 8</t>
  </si>
  <si>
    <t>Realizar el análisis del estado actual de la Planta de Personal Vs las necesidades operativas de cada</t>
  </si>
  <si>
    <t xml:space="preserve">Elaborar propuesta de optimización  y ajuste de acuerdo  con  las necesidades de cada área </t>
  </si>
  <si>
    <t>Proyecto 9</t>
  </si>
  <si>
    <t>Fortalecer a fona de en la definición de la ruta estratégica que guiara la gestión institucional.</t>
  </si>
  <si>
    <t>Orientar la gestión  con valores para resultados de fonade; esto para  el logro de resultados en el marco de la integridad , en dos perspectivas, la primera asociada a la operación de la organización y la segunda asociada a la relación estado ciudadano.</t>
  </si>
  <si>
    <t>Promover en la entidad el seguimiento a la gestión y su desempeño, a fin de conocer permanentemente los avances en la consecución  de los resultados previstos en su marco estratégico.</t>
  </si>
  <si>
    <t>Implementar acciones para garantizar el adecuado flujo de información interna y externa, lo que permitirá una adecuada interacción con los ciudadanos.</t>
  </si>
  <si>
    <t>Promover el desarrollo de mecanismos de experimentación e innovación para desarrollar soluciones eficiente en cuanto a: tiempo, espacio y recursos económicos a través de la facilitación del aprendizaje y la adaptación a las nuevas tecnologías interconectando el conocimiento entre los servidores y las dependencias, promoviendo buenas pacticos de gestión</t>
  </si>
  <si>
    <t>Promover el mejoramiento continuo mediante la implementación de acciones, métodos y procedimientos de control y de gestión del riesgo, así como mecanismos para la prevención y evaluación de este.</t>
  </si>
  <si>
    <t>Fecha Formulación:</t>
  </si>
  <si>
    <t>Diciembre de 2022</t>
  </si>
  <si>
    <t>Fecha Aprobación</t>
  </si>
  <si>
    <t>PLAN INSTITUCIONAL DE GESTIÓN Y DESEMPEÑO PIGD 2023</t>
  </si>
  <si>
    <t>Ley</t>
  </si>
  <si>
    <t xml:space="preserve">Decreto </t>
  </si>
  <si>
    <t>Dimensiones MIPG</t>
  </si>
  <si>
    <t>Políticas</t>
  </si>
  <si>
    <t>Número de actividades hito</t>
  </si>
  <si>
    <t>Número de tareas</t>
  </si>
  <si>
    <t>Avance</t>
  </si>
  <si>
    <t>Peso Política</t>
  </si>
  <si>
    <t>Avance Ponderado</t>
  </si>
  <si>
    <t>% Cumplimiento</t>
  </si>
  <si>
    <t>Responsable Política</t>
  </si>
  <si>
    <t>Ley 1753 de 2015 art. 133</t>
  </si>
  <si>
    <t>DECRETO 1499 de 2017
Versión 2 (agosto 2018)</t>
  </si>
  <si>
    <t>Direccionamiento Estratégico y Planeación</t>
  </si>
  <si>
    <t>Planeación Institucional</t>
  </si>
  <si>
    <t>Grupo Planeación y Gestión de Riesgos</t>
  </si>
  <si>
    <t>Grupo Talento Humano</t>
  </si>
  <si>
    <t>Integridad</t>
  </si>
  <si>
    <t xml:space="preserve">Gestión con valores para el resultado
</t>
  </si>
  <si>
    <t>Fortalecimiento organizacional y simplificación de procesos</t>
  </si>
  <si>
    <t>Grupo Desarrollo Organizacional</t>
  </si>
  <si>
    <t>Servicio al ciudadano</t>
  </si>
  <si>
    <t>Grupo de Servicios Administrativos</t>
  </si>
  <si>
    <t>Participación ciudadana en gestión pública</t>
  </si>
  <si>
    <t>Gobierno Digital</t>
  </si>
  <si>
    <t>Grupo de T.I.</t>
  </si>
  <si>
    <t>Seguridad Digital</t>
  </si>
  <si>
    <t>Defensa jurídica</t>
  </si>
  <si>
    <t>Oficina Asesoría Jurídica</t>
  </si>
  <si>
    <t>Gestión Ambiental</t>
  </si>
  <si>
    <t>Gestión del Conocimiento y la Innovación</t>
  </si>
  <si>
    <t>Información y Comunicación</t>
  </si>
  <si>
    <t>Gestión Documental</t>
  </si>
  <si>
    <t>Gestión de la Información Estadística</t>
  </si>
  <si>
    <t>Transparencia, acceso a la información pública y lucha contra la corrupción</t>
  </si>
  <si>
    <t>Evaluación de Resultados</t>
  </si>
  <si>
    <t>Seguimiento y evaluación del desempeño institucional</t>
  </si>
  <si>
    <t>Control Interno</t>
  </si>
  <si>
    <t>FORMATO PLAN DE ACCIÓN</t>
  </si>
  <si>
    <t>CÓDIGO:</t>
  </si>
  <si>
    <t>F-DE-07</t>
  </si>
  <si>
    <t>VERSIÓN:</t>
  </si>
  <si>
    <t>DIRECCIONAMIENTO ESTRATÉGICO</t>
  </si>
  <si>
    <t>VIGENCIA:</t>
  </si>
  <si>
    <t>NOMBRE DEL PLAN: PLAN INSTITUCIONAL DE GESTIÓN Y DESEMPEÑO - PIGD 2023</t>
  </si>
  <si>
    <t xml:space="preserve">NOMBRE DE LA INICIATIVA PRIORIZADA: PLAN INSTITUCIONAL DE GESTIÓN Y DESEMPEÑO </t>
  </si>
  <si>
    <t xml:space="preserve">PONDERACIÓN EN PLAN </t>
  </si>
  <si>
    <t>OBJETIVO DE LA INICIATIVA</t>
  </si>
  <si>
    <t xml:space="preserve">Optimizar la gestión institucional fortaleciendo el Modelo Integrado de Planeación y Gestión al interior de la entidad, para lograr una adecuada gestión misional acompañada de las mejores prácticas en la administración pública														</t>
  </si>
  <si>
    <t>RESPONSABLE DE LA INICIATIVA</t>
  </si>
  <si>
    <t>INDICADORES Y METAS</t>
  </si>
  <si>
    <t>NOMBRE DEL INDICADOR</t>
  </si>
  <si>
    <t>FORMULA DEL INDICADOR</t>
  </si>
  <si>
    <t>UNIDAD DE MEDIDA</t>
  </si>
  <si>
    <t>FECHA INICIO DE MEDICIÓN</t>
  </si>
  <si>
    <t>META PROPUESTA</t>
  </si>
  <si>
    <t xml:space="preserve">PERIODICIDAD </t>
  </si>
  <si>
    <t>Medición de la Política de Planeación en el FURAG</t>
  </si>
  <si>
    <t>Aumento de los resultados de la política de Planeación en el FURAG respecto a la vigencia anterior.</t>
  </si>
  <si>
    <t>Porcentaje</t>
  </si>
  <si>
    <t>Anual</t>
  </si>
  <si>
    <t>CÓDIGO</t>
  </si>
  <si>
    <t>Nombre Actividad</t>
  </si>
  <si>
    <t>Peso por Actividad</t>
  </si>
  <si>
    <t>Responsable x Actividad</t>
  </si>
  <si>
    <t>Producto</t>
  </si>
  <si>
    <t xml:space="preserve">Presupuesto Asignado </t>
  </si>
  <si>
    <t>Tareas para desarrollar la actividad</t>
  </si>
  <si>
    <t>Peso por Tarea</t>
  </si>
  <si>
    <t>Responsable x Tarea</t>
  </si>
  <si>
    <t>Fecha de Inicio</t>
  </si>
  <si>
    <t>Fecha de Terminación</t>
  </si>
  <si>
    <t xml:space="preserve"> CÓDIGO PLAN ANTICORRUPCIÓN Y DE ATENCIÓN AL CIUDADANO</t>
  </si>
  <si>
    <t>CÓDIGO PLAN INSTITUCIONAL DE GESTIÓN Y DESEMPEÑO</t>
  </si>
  <si>
    <t>CÓDIGO PLAN DE MEJORAMIENTO INTERNO</t>
  </si>
  <si>
    <t>CÓDIGO PLAN DE MEJORAMIENTO ENTES DE CONTROL</t>
  </si>
  <si>
    <t>CÓDIGO PLANES DECRETO 612</t>
  </si>
  <si>
    <t>CÓDIGO PLAN DE ACCIÓN INSTITUCIONAL</t>
  </si>
  <si>
    <t>Analizar los resultados y adoptar en los diferentes planes institucionales las recomendaciones (aplicables) resultado de la medición del FURAG 2022</t>
  </si>
  <si>
    <t>Grupo de Planeación y Gestión de Riesgos</t>
  </si>
  <si>
    <t>Acta de Comité Institucional de Gestión y Desempeño aprobando los ajustes en los planes correspondientes</t>
  </si>
  <si>
    <t>N/A</t>
  </si>
  <si>
    <t>Incorporar a los diferentes planes las recomendaciones identificadas en el resultado de la Medición de Desempeño Institucional - MDI que sean aplicables</t>
  </si>
  <si>
    <t>Líderes de política MIPG</t>
  </si>
  <si>
    <t>Actualizar el contexto interno y externo de la entidad para la identificación de oportunidades de mejora e innovación en la gestión</t>
  </si>
  <si>
    <t xml:space="preserve">Grupo de Planeación y Gestión de Riesgos </t>
  </si>
  <si>
    <t xml:space="preserve">Matrices actualizadas y publicadas </t>
  </si>
  <si>
    <t>Realizar Análisis de Contexto Interno y Contexto Externo con los líderes de proceso</t>
  </si>
  <si>
    <t>Todos los Grupos de trabajo</t>
  </si>
  <si>
    <t>Formato Contexto Interno y Externo debidamente diligenciado</t>
  </si>
  <si>
    <t>Realizar Análisis Partes Interesadas ENTerritorio con los líderes de proceso</t>
  </si>
  <si>
    <t>Formato Análisis partes interesadas debidamente diligenciado</t>
  </si>
  <si>
    <t xml:space="preserve">NOMBRE DE LA INICIATIVA PRIORIZADA  </t>
  </si>
  <si>
    <t>Grupo de Talento Humano</t>
  </si>
  <si>
    <t>Cumplimiento del Plan Estratégico de Gestión del Talento Humano</t>
  </si>
  <si>
    <t>NUMERO DE ACTIVIDADES EJECUTADAS*100/NUMERO DE ACTIVIDADES PROGRAMADAS</t>
  </si>
  <si>
    <t>Trimestral</t>
  </si>
  <si>
    <t xml:space="preserve">Impartir el Conocimiento Institucional (procesos de inducción y reinducción) </t>
  </si>
  <si>
    <t>Certificados, listados de asistencia y/o presentaciones Charla del nuevo colaborador (e-learning, virtual y/o presencial)</t>
  </si>
  <si>
    <t xml:space="preserve">Realizar cuatro (4) Charlas del Nuevo Colaborador </t>
  </si>
  <si>
    <t>Responsable ejecución del PIC</t>
  </si>
  <si>
    <t>Listado de Asistencia y/o certificados</t>
  </si>
  <si>
    <t xml:space="preserve">Conocimiento Institucional (reinducción) </t>
  </si>
  <si>
    <t>Presentar ante el Comité Institucional de Gestión y Desempeño el avance del Plan Institucional de Capacitación PIC, del Plan de Seguridad y Salud en el Trabajo y Plan de Bienestar e Incentivos</t>
  </si>
  <si>
    <t xml:space="preserve">Grupo Talento Humano </t>
  </si>
  <si>
    <t>Actas Comité Institucional de Gestión y Desempeño</t>
  </si>
  <si>
    <t>Presentar dos (2) avances de ejecución  del Plan Institucional de Capacitación</t>
  </si>
  <si>
    <t>Acta ante CDGD de socialización avance PIC 1er semestre</t>
  </si>
  <si>
    <t>Acta ante CDGD de socialización avance PIC 2do semestre</t>
  </si>
  <si>
    <t xml:space="preserve">Presentar dos (2) avances de ejecución del Plan SG-SST </t>
  </si>
  <si>
    <t>Responsable ejecución del SG-SST</t>
  </si>
  <si>
    <t>Acta CIGD de socialización avance SG-SST 1er semestre</t>
  </si>
  <si>
    <t>Acta CIGD de socialización avance SG-SST 2do semestre</t>
  </si>
  <si>
    <t>Presentar dos (2) avances de ejecución del Plan Bienestar e incentivos</t>
  </si>
  <si>
    <t>Líder de programa de Estímulos y Bienestar</t>
  </si>
  <si>
    <t>Acta CIGD de socialización avance Plan Bienestar 1er semestre</t>
  </si>
  <si>
    <t>Acta CIGD de socialización avance Plan Bienestar 2do semestre</t>
  </si>
  <si>
    <t>Realizar seguimiento mensual a la ejecución del del Plan de Bienestar e Incentivos, del Plan Anual de Seguridad y Salud en el Trabajo y del Plan Institucional de Capacitación</t>
  </si>
  <si>
    <t>Matriz Excel con el seguimiento mensual efectuado</t>
  </si>
  <si>
    <t>Reportar el avance mensual del Plan de Bienestar e Incentivos</t>
  </si>
  <si>
    <t>Reportar el avance mensual del Plan Anual de Seguridad y Salud en el Trabajo</t>
  </si>
  <si>
    <t>Reportar el avance mensual del Plan Institucional de Capacitación</t>
  </si>
  <si>
    <t>Divulgar el incentivo de apoyo a la educación formal</t>
  </si>
  <si>
    <t>Relación de solicitud de apoyo educativo</t>
  </si>
  <si>
    <t xml:space="preserve">Socializar el Apoyo a la educación formal </t>
  </si>
  <si>
    <t>Responsable designado de Talento Humano</t>
  </si>
  <si>
    <t>Pieza y correo de socialización</t>
  </si>
  <si>
    <t>Hacer seguimiento a los apoyos de educación formal solicitados y/o brindados</t>
  </si>
  <si>
    <t>Informe de seguimiento a los apoyos realizados</t>
  </si>
  <si>
    <t>Desarrollar los acuerdos de gestión para los gerentes públicos</t>
  </si>
  <si>
    <t>Suscripción y Seguimiento a los acuerdos de gestión</t>
  </si>
  <si>
    <t>Suscripción de Nuevos Acuerdos 2023</t>
  </si>
  <si>
    <t>F-TH-20 Concertación, seguimiento, retroalimentación y evaluación de compromisos gerenciales (Instrumento para Formalización de Acuerdos de Gestión)</t>
  </si>
  <si>
    <t>Valoración consolidado acuerdos de gestión 2022</t>
  </si>
  <si>
    <t>F-TH-21 Valoración de Competencias</t>
  </si>
  <si>
    <t>Seguimiento acuerdos de gestión vigencia 2023</t>
  </si>
  <si>
    <t>F-TH-23 Consolidado de evaluación del acuerdo de gestión</t>
  </si>
  <si>
    <t>Aplicar encuesta Clima Organizacional</t>
  </si>
  <si>
    <t>Informe resultado de encuesta</t>
  </si>
  <si>
    <t>Informe de resultados</t>
  </si>
  <si>
    <t>Estrategia de transferencia de conocimiento</t>
  </si>
  <si>
    <t>Seguimiento Trimestral de la Estrategia</t>
  </si>
  <si>
    <t>Identificar funcionarios que se van a retirar de la entidad o cambien de rol (Actividad 1)</t>
  </si>
  <si>
    <t>Reporte de funcionarios que se van a retirar o que cambien de rol</t>
  </si>
  <si>
    <t>Socializar  el formato  de   ENTregas de Conocimiento     a    los funcionarios salientes  y trasladados dentro de la entidad (Actividad 2)</t>
  </si>
  <si>
    <t>Formato F-TH-33  ENTregas de conocimiento diligenciado por el funcionario</t>
  </si>
  <si>
    <t>Publicar  en  el  Centro Conocimiento  el formato  de ENTregas de Conocimiento (Actividad 3).</t>
  </si>
  <si>
    <t>Registro de publicación del formato  ENTregas de Conocimiento</t>
  </si>
  <si>
    <t>Actualizar base de datos del Banco de Expertos según los movimientos de planta y publicar en el centro de conocimiento (Jornada 4)</t>
  </si>
  <si>
    <t>Actualización de la base de datos de expertos y Link de publicación  con   el reporte de la novedad</t>
  </si>
  <si>
    <t>Realizar dos (2) encuentros de  Conocimiento; con  expertos  que  sean  de utilidad en el cumplimiento del propósito superior de ENTerritorio</t>
  </si>
  <si>
    <t>Listado de asistencia y memorias del encuentro con expertos en el cumplimiento del propósito superior de ENTerritorio</t>
  </si>
  <si>
    <t xml:space="preserve">Publicar  en  el  Centro Conocimiento las memorias grabadas del Plan Institucional de Capacitaciones por el Grupo de Gestión de Talento Humano </t>
  </si>
  <si>
    <t>Links  de  publicación de memorias en el centro de conocimiento</t>
  </si>
  <si>
    <t>Desarrollar el Plan de intervención, resultados medición de competencias para funcionarios</t>
  </si>
  <si>
    <t>Seguimiento resultados medición de competencias</t>
  </si>
  <si>
    <t>Desarrollar el plan de intervención resultado de la medición de competencias</t>
  </si>
  <si>
    <t>Informe de la intervención realizada</t>
  </si>
  <si>
    <t xml:space="preserve">Concertar, hacer seguimiento y elaborar los planes de mejora a compromisos laborales </t>
  </si>
  <si>
    <t>Concertación de compromisos</t>
  </si>
  <si>
    <t>Concertar los compromisos laborales</t>
  </si>
  <si>
    <t xml:space="preserve">Informe de Concertación </t>
  </si>
  <si>
    <t>Calificaciones</t>
  </si>
  <si>
    <t>Presentar ante el Comité Institucional de gestión y Desempeño el Informe Calificación 2do semestre de 2022</t>
  </si>
  <si>
    <t>Acta del Comité Institucional de Gestión y Desempeño con socialización informe</t>
  </si>
  <si>
    <t>Presentar ante el Comité Institucional de gestión y Desempeño el Informe Calificación 1er semestre de 2023</t>
  </si>
  <si>
    <t>Planes de mejoramiento</t>
  </si>
  <si>
    <t>Informe Plan de mejoramiento 2do semestre de 2022</t>
  </si>
  <si>
    <t>Acta del Comité de Gestión y Desempeño con socialización informe</t>
  </si>
  <si>
    <t>Informe Plan de mejoramiento 1er semestre de 2023</t>
  </si>
  <si>
    <t>Formular el Plan Estratégico para la Gestión del Talento Humano PEGTH 2024</t>
  </si>
  <si>
    <t>Plan Estratégico de Gestión del Talento Humano 2024</t>
  </si>
  <si>
    <t>Formular el PEGTH para el 2024</t>
  </si>
  <si>
    <t>Plan aprobado por el Comte de Gestión y Desempeño</t>
  </si>
  <si>
    <t>Desvinculación asistida</t>
  </si>
  <si>
    <t>Listado de asistencia actividad prepensionados</t>
  </si>
  <si>
    <t>Capacitación sobre desvinculación asistida</t>
  </si>
  <si>
    <t>Listado de asistencia y memorias de capacitación</t>
  </si>
  <si>
    <t>Actividad lúdica sobre desvinculación asistida</t>
  </si>
  <si>
    <t>Taller interactivo sobre desvinculación asistida</t>
  </si>
  <si>
    <t>Cumplimiento de la Política de Integrdidad en el marco del  Plan Estratégico de Gestión del Talento Humano</t>
  </si>
  <si>
    <t>Cumplir con la Estrategia de la Política de Integridad</t>
  </si>
  <si>
    <t>Grupo Talento Humano - Gerente de unidad</t>
  </si>
  <si>
    <t>Realizar socialización mediante video sobre el Código de Integridad</t>
  </si>
  <si>
    <t>Video y pieza, análisis de reproducciones</t>
  </si>
  <si>
    <t>Realizar socialización del Código de Ética</t>
  </si>
  <si>
    <t>Hacer dos (2) socializaciones Curso e-learning  Código de ética, integridad y conflicto de interés</t>
  </si>
  <si>
    <t xml:space="preserve">Relación de colaboradores que realizaron el curso con los respectivos análisis </t>
  </si>
  <si>
    <t>Hacer dos (2) socializaciones Curso de integridad, transparencia y lucha contra la corrupción</t>
  </si>
  <si>
    <t xml:space="preserve">Certificados y relación de colaboradores que realizaron el curso con los respectivos análisis </t>
  </si>
  <si>
    <t>Aplicar encuesta sobre el Código de Ética</t>
  </si>
  <si>
    <t>Informe de encuesta</t>
  </si>
  <si>
    <t>Hacer seguimiento a la estrategia de política de integridad (Jornada 1)</t>
  </si>
  <si>
    <t>Acta del comité de Gestión y Desempeño con el seguimiento</t>
  </si>
  <si>
    <t>Implementar la Estrategia para la gestión de conflicto de interés</t>
  </si>
  <si>
    <t>Registrar las denuncias que se reportan a través de los diferentes canales de comunicación</t>
  </si>
  <si>
    <t>secretaria comité de gestión y desempeño</t>
  </si>
  <si>
    <t>Reporte trimestral de las denuncias recibidas</t>
  </si>
  <si>
    <t>01/122023</t>
  </si>
  <si>
    <t>Promover la realización de la Declaración de bienes, rentas y conflictos de intereses Ley 2013 de 2019</t>
  </si>
  <si>
    <t>Matriz Excel verificando que la totalidad de colaboradores (servidores públicos) realicen la publicación de la declaración de bienes, rentas y conflictos de intereses en el aplicativo del DAFP</t>
  </si>
  <si>
    <t xml:space="preserve">Realizar seguimiento y monitoreo al registro de conflictos de intereses han surtido tramite </t>
  </si>
  <si>
    <t>Secretaría del Comité de Gestión y Desempeño</t>
  </si>
  <si>
    <t>Cuatro (4) reportes seguimiento y monitoreo al registro de conflictos de intereses que surtieron trámite</t>
  </si>
  <si>
    <t xml:space="preserve">Realizar seguimiento y control sobre la publicación de la declaración de bienes, rentas y conflictos de intereses de los servidores públicos y contratistas que se encuentran obligados por la ley 2013 de 2019, a través de la Asesoría de Control Interno. </t>
  </si>
  <si>
    <t>Asesoría de Control Interno</t>
  </si>
  <si>
    <t>Un (1) informe de seguimiento y control de las declaraciones de conflicto de interés, publicación de declaración de bienes y rentas de los colaboradores (servidores públicos y contratistas)</t>
  </si>
  <si>
    <t>Hacer cuatro (4) seguimientos a la estrategia de conflicto de interés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</si>
</sst>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164" formatCode="[$-240A]d&quot; de &quot;mmmm&quot; de &quot;yyyy;@"/>
    <numFmt numFmtId="165" formatCode="0.0%"/>
    <numFmt numFmtId="166" formatCode="_-* #,##0.00\ _€_-;\-* #,##0.00\ _€_-;_-* &quot;-&quot;??\ _€_-;_-@_-"/>
    <numFmt numFmtId="167" formatCode="_-* #,##0\ _€_-;\-* #,##0\ _€_-;_-* &quot;-&quot;??\ _€_-;_-@_-"/>
    <numFmt numFmtId="168" formatCode="[$-C0A]d\-mmm\-yy;@"/>
    <numFmt numFmtId="169" formatCode="0.0"/>
    <numFmt numFmtId="170" formatCode="00"/>
    <numFmt numFmtId="171" formatCode="_-&quot;$&quot;\ * #,##0_-;\-&quot;$&quot;\ * #,##0_-;_-&quot;$&quot;\ * &quot;-&quot;??_-;_-@_-"/>
    <numFmt numFmtId="172" formatCode="0.000%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i/>
      <u/>
      <sz val="11"/>
      <name val="Calibri Light"/>
      <family val="2"/>
      <scheme val="major"/>
    </font>
    <font>
      <i/>
      <u/>
      <sz val="11"/>
      <color theme="1"/>
      <name val="Calibri Light"/>
      <family val="2"/>
      <scheme val="major"/>
    </font>
    <font>
      <sz val="11"/>
      <color rgb="FF000000"/>
      <name val="Calibri Light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name val="Calibri Light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</font>
    <font>
      <sz val="11"/>
      <name val="Calibri"/>
      <family val="2"/>
    </font>
    <font>
      <b/>
      <sz val="16"/>
      <name val="Arial"/>
      <family val="2"/>
    </font>
    <font>
      <b/>
      <sz val="16"/>
      <color indexed="63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20"/>
      <color indexed="81"/>
      <name val="Tahoma"/>
      <family val="2"/>
    </font>
    <font>
      <sz val="22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4"/>
      <color indexed="81"/>
      <name val="Tahoma"/>
      <family val="2"/>
    </font>
    <font>
      <sz val="16"/>
      <color rgb="FF000000"/>
      <name val="Calibri"/>
      <family val="2"/>
      <scheme val="minor"/>
    </font>
    <font>
      <b/>
      <sz val="12"/>
      <color theme="1"/>
      <name val="Arial"/>
      <family val="2"/>
    </font>
    <font>
      <sz val="12"/>
      <color indexed="63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2"/>
      <color rgb="FF0070C0"/>
      <name val="Arial"/>
      <family val="2"/>
    </font>
    <font>
      <b/>
      <sz val="16"/>
      <name val="Calibri"/>
      <family val="2"/>
      <scheme val="minor"/>
    </font>
    <font>
      <sz val="16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63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1" fillId="0" borderId="0" applyFont="0" applyFill="0" applyBorder="0" applyAlignment="0" applyProtection="0"/>
    <xf numFmtId="0" fontId="14" fillId="0" borderId="0"/>
    <xf numFmtId="166" fontId="16" fillId="0" borderId="0" applyFont="0" applyFill="0" applyBorder="0" applyAlignment="0" applyProtection="0"/>
    <xf numFmtId="44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4" fillId="0" borderId="0"/>
  </cellStyleXfs>
  <cellXfs count="39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9" fontId="10" fillId="0" borderId="1" xfId="0" applyNumberFormat="1" applyFont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/>
    </xf>
    <xf numFmtId="9" fontId="1" fillId="3" borderId="4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wrapText="1"/>
    </xf>
    <xf numFmtId="0" fontId="0" fillId="0" borderId="1" xfId="0" applyBorder="1" applyAlignment="1">
      <alignment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readingOrder="1"/>
    </xf>
    <xf numFmtId="14" fontId="3" fillId="0" borderId="1" xfId="0" applyNumberFormat="1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readingOrder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1" fillId="0" borderId="0" xfId="0" applyNumberFormat="1" applyFont="1" applyAlignment="1">
      <alignment wrapText="1"/>
    </xf>
    <xf numFmtId="0" fontId="0" fillId="0" borderId="0" xfId="0" applyAlignment="1">
      <alignment vertical="center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9" fontId="12" fillId="0" borderId="1" xfId="1" applyFont="1" applyBorder="1" applyAlignment="1">
      <alignment horizontal="center" vertical="center"/>
    </xf>
    <xf numFmtId="0" fontId="12" fillId="0" borderId="1" xfId="0" applyFont="1" applyBorder="1"/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 wrapText="1"/>
    </xf>
    <xf numFmtId="165" fontId="12" fillId="3" borderId="1" xfId="1" applyNumberFormat="1" applyFont="1" applyFill="1" applyBorder="1" applyAlignment="1">
      <alignment horizontal="center" vertical="center" wrapText="1"/>
    </xf>
    <xf numFmtId="1" fontId="12" fillId="3" borderId="1" xfId="1" applyNumberFormat="1" applyFont="1" applyFill="1" applyBorder="1" applyAlignment="1">
      <alignment horizontal="center" vertical="center" wrapText="1"/>
    </xf>
    <xf numFmtId="9" fontId="19" fillId="9" borderId="1" xfId="1" applyFont="1" applyFill="1" applyBorder="1" applyAlignment="1">
      <alignment horizontal="center" vertical="center"/>
    </xf>
    <xf numFmtId="165" fontId="13" fillId="3" borderId="1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/>
    <xf numFmtId="168" fontId="18" fillId="11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/>
    <xf numFmtId="169" fontId="12" fillId="3" borderId="1" xfId="1" applyNumberFormat="1" applyFont="1" applyFill="1" applyBorder="1" applyAlignment="1">
      <alignment horizontal="center" vertical="center" wrapText="1"/>
    </xf>
    <xf numFmtId="0" fontId="12" fillId="0" borderId="0" xfId="0" applyFont="1"/>
    <xf numFmtId="0" fontId="0" fillId="0" borderId="1" xfId="0" applyBorder="1" applyAlignment="1">
      <alignment horizontal="left" wrapText="1"/>
    </xf>
    <xf numFmtId="0" fontId="18" fillId="12" borderId="1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 wrapText="1"/>
    </xf>
    <xf numFmtId="165" fontId="18" fillId="12" borderId="1" xfId="1" applyNumberFormat="1" applyFont="1" applyFill="1" applyBorder="1" applyAlignment="1">
      <alignment horizontal="center" vertical="center" wrapText="1"/>
    </xf>
    <xf numFmtId="1" fontId="18" fillId="12" borderId="1" xfId="1" applyNumberFormat="1" applyFont="1" applyFill="1" applyBorder="1" applyAlignment="1">
      <alignment horizontal="center" vertical="center" wrapText="1"/>
    </xf>
    <xf numFmtId="165" fontId="18" fillId="12" borderId="1" xfId="1" applyNumberFormat="1" applyFont="1" applyFill="1" applyBorder="1" applyAlignment="1">
      <alignment horizontal="center"/>
    </xf>
    <xf numFmtId="0" fontId="18" fillId="12" borderId="3" xfId="0" applyFont="1" applyFill="1" applyBorder="1" applyAlignment="1">
      <alignment horizontal="center" vertical="center" wrapText="1"/>
    </xf>
    <xf numFmtId="0" fontId="18" fillId="12" borderId="2" xfId="0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 readingOrder="1"/>
    </xf>
    <xf numFmtId="0" fontId="12" fillId="13" borderId="1" xfId="0" applyFont="1" applyFill="1" applyBorder="1"/>
    <xf numFmtId="9" fontId="12" fillId="13" borderId="1" xfId="1" applyFont="1" applyFill="1" applyBorder="1" applyAlignment="1">
      <alignment horizontal="center" vertical="center"/>
    </xf>
    <xf numFmtId="9" fontId="1" fillId="0" borderId="0" xfId="0" applyNumberFormat="1" applyFont="1" applyAlignment="1">
      <alignment wrapText="1"/>
    </xf>
    <xf numFmtId="14" fontId="15" fillId="0" borderId="1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0" fillId="3" borderId="0" xfId="0" applyFill="1"/>
    <xf numFmtId="0" fontId="1" fillId="0" borderId="1" xfId="0" applyFont="1" applyBorder="1" applyAlignment="1">
      <alignment horizontal="left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 wrapText="1" readingOrder="1"/>
    </xf>
    <xf numFmtId="0" fontId="17" fillId="3" borderId="10" xfId="0" applyFont="1" applyFill="1" applyBorder="1" applyAlignment="1">
      <alignment vertical="center" wrapText="1" readingOrder="1"/>
    </xf>
    <xf numFmtId="0" fontId="17" fillId="3" borderId="7" xfId="0" applyFont="1" applyFill="1" applyBorder="1" applyAlignment="1">
      <alignment vertical="center" wrapText="1" readingOrder="1"/>
    </xf>
    <xf numFmtId="0" fontId="1" fillId="3" borderId="7" xfId="0" applyFont="1" applyFill="1" applyBorder="1" applyAlignment="1">
      <alignment wrapText="1"/>
    </xf>
    <xf numFmtId="0" fontId="9" fillId="3" borderId="2" xfId="0" applyFont="1" applyFill="1" applyBorder="1" applyAlignment="1">
      <alignment horizontal="center" vertical="center" wrapText="1" readingOrder="1"/>
    </xf>
    <xf numFmtId="14" fontId="3" fillId="3" borderId="2" xfId="0" applyNumberFormat="1" applyFont="1" applyFill="1" applyBorder="1" applyAlignment="1">
      <alignment horizontal="center" vertical="center"/>
    </xf>
    <xf numFmtId="14" fontId="17" fillId="3" borderId="2" xfId="0" applyNumberFormat="1" applyFont="1" applyFill="1" applyBorder="1" applyAlignment="1">
      <alignment horizontal="center" vertical="center" readingOrder="1"/>
    </xf>
    <xf numFmtId="0" fontId="1" fillId="0" borderId="1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3" borderId="10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3" fontId="12" fillId="0" borderId="1" xfId="0" applyNumberFormat="1" applyFont="1" applyBorder="1" applyAlignment="1">
      <alignment horizontal="center" vertical="center"/>
    </xf>
    <xf numFmtId="9" fontId="13" fillId="3" borderId="1" xfId="1" applyFont="1" applyFill="1" applyBorder="1" applyAlignment="1">
      <alignment horizontal="center" vertical="center" wrapText="1"/>
    </xf>
    <xf numFmtId="9" fontId="19" fillId="8" borderId="1" xfId="1" applyFont="1" applyFill="1" applyBorder="1" applyAlignment="1">
      <alignment horizontal="center" vertical="center"/>
    </xf>
    <xf numFmtId="9" fontId="12" fillId="3" borderId="1" xfId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 wrapText="1"/>
    </xf>
    <xf numFmtId="165" fontId="12" fillId="3" borderId="0" xfId="1" applyNumberFormat="1" applyFont="1" applyFill="1" applyAlignment="1">
      <alignment horizontal="center" vertical="center" wrapText="1"/>
    </xf>
    <xf numFmtId="169" fontId="12" fillId="3" borderId="0" xfId="1" applyNumberFormat="1" applyFont="1" applyFill="1" applyAlignment="1">
      <alignment horizontal="center" vertical="center" wrapText="1"/>
    </xf>
    <xf numFmtId="9" fontId="12" fillId="3" borderId="0" xfId="1" applyFont="1" applyFill="1" applyAlignment="1">
      <alignment horizontal="center" vertical="center"/>
    </xf>
    <xf numFmtId="0" fontId="19" fillId="0" borderId="0" xfId="0" applyFont="1"/>
    <xf numFmtId="0" fontId="0" fillId="0" borderId="1" xfId="0" applyBorder="1" applyAlignment="1">
      <alignment horizontal="left" vertical="center" wrapText="1"/>
    </xf>
    <xf numFmtId="9" fontId="0" fillId="3" borderId="1" xfId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 readingOrder="1"/>
    </xf>
    <xf numFmtId="0" fontId="21" fillId="3" borderId="1" xfId="0" applyFont="1" applyFill="1" applyBorder="1" applyAlignment="1">
      <alignment horizontal="left" vertical="center" wrapText="1" readingOrder="1"/>
    </xf>
    <xf numFmtId="0" fontId="21" fillId="3" borderId="1" xfId="0" applyFont="1" applyFill="1" applyBorder="1" applyAlignment="1">
      <alignment horizontal="left" vertical="top" wrapText="1" readingOrder="1"/>
    </xf>
    <xf numFmtId="165" fontId="0" fillId="3" borderId="1" xfId="0" applyNumberFormat="1" applyFill="1" applyBorder="1" applyAlignment="1">
      <alignment horizontal="center" vertical="center"/>
    </xf>
    <xf numFmtId="165" fontId="0" fillId="3" borderId="1" xfId="1" applyNumberFormat="1" applyFont="1" applyFill="1" applyBorder="1" applyAlignment="1">
      <alignment horizontal="center" vertical="center"/>
    </xf>
    <xf numFmtId="9" fontId="0" fillId="13" borderId="1" xfId="0" applyNumberFormat="1" applyFill="1" applyBorder="1" applyAlignment="1">
      <alignment horizontal="center" vertical="center"/>
    </xf>
    <xf numFmtId="9" fontId="0" fillId="13" borderId="1" xfId="1" applyFont="1" applyFill="1" applyBorder="1" applyAlignment="1">
      <alignment horizontal="center" vertical="center"/>
    </xf>
    <xf numFmtId="3" fontId="0" fillId="13" borderId="1" xfId="0" applyNumberFormat="1" applyFill="1" applyBorder="1" applyAlignment="1">
      <alignment horizontal="center" vertical="center"/>
    </xf>
    <xf numFmtId="165" fontId="0" fillId="13" borderId="1" xfId="0" applyNumberFormat="1" applyFill="1" applyBorder="1" applyAlignment="1">
      <alignment horizontal="center" vertical="center"/>
    </xf>
    <xf numFmtId="165" fontId="0" fillId="13" borderId="1" xfId="1" applyNumberFormat="1" applyFont="1" applyFill="1" applyBorder="1" applyAlignment="1">
      <alignment horizontal="center" vertical="center"/>
    </xf>
    <xf numFmtId="0" fontId="12" fillId="3" borderId="0" xfId="0" applyFont="1" applyFill="1"/>
    <xf numFmtId="9" fontId="12" fillId="3" borderId="0" xfId="0" applyNumberFormat="1" applyFont="1" applyFill="1" applyAlignment="1">
      <alignment horizontal="center" vertical="center"/>
    </xf>
    <xf numFmtId="3" fontId="12" fillId="3" borderId="0" xfId="0" applyNumberFormat="1" applyFont="1" applyFill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9" fontId="19" fillId="7" borderId="1" xfId="1" applyFont="1" applyFill="1" applyBorder="1" applyAlignment="1">
      <alignment horizontal="center" vertical="center"/>
    </xf>
    <xf numFmtId="9" fontId="19" fillId="14" borderId="1" xfId="1" applyFont="1" applyFill="1" applyBorder="1" applyAlignment="1">
      <alignment horizontal="center" vertical="center"/>
    </xf>
    <xf numFmtId="9" fontId="15" fillId="3" borderId="1" xfId="1" applyFont="1" applyFill="1" applyBorder="1" applyAlignment="1">
      <alignment horizontal="center" vertical="center"/>
    </xf>
    <xf numFmtId="9" fontId="18" fillId="12" borderId="1" xfId="1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vertical="center" wrapText="1"/>
    </xf>
    <xf numFmtId="165" fontId="12" fillId="10" borderId="1" xfId="1" applyNumberFormat="1" applyFont="1" applyFill="1" applyBorder="1" applyAlignment="1">
      <alignment horizontal="center" vertical="center" wrapText="1"/>
    </xf>
    <xf numFmtId="3" fontId="12" fillId="10" borderId="1" xfId="0" applyNumberFormat="1" applyFont="1" applyFill="1" applyBorder="1" applyAlignment="1">
      <alignment horizontal="center" vertical="center"/>
    </xf>
    <xf numFmtId="1" fontId="12" fillId="10" borderId="1" xfId="1" applyNumberFormat="1" applyFont="1" applyFill="1" applyBorder="1" applyAlignment="1">
      <alignment horizontal="center" vertical="center" wrapText="1"/>
    </xf>
    <xf numFmtId="9" fontId="15" fillId="10" borderId="1" xfId="1" applyFont="1" applyFill="1" applyBorder="1" applyAlignment="1">
      <alignment horizontal="center" vertical="center"/>
    </xf>
    <xf numFmtId="9" fontId="13" fillId="10" borderId="1" xfId="1" applyFont="1" applyFill="1" applyBorder="1" applyAlignment="1">
      <alignment horizontal="center" vertical="center" wrapText="1"/>
    </xf>
    <xf numFmtId="0" fontId="0" fillId="10" borderId="0" xfId="0" applyFill="1"/>
    <xf numFmtId="165" fontId="13" fillId="10" borderId="1" xfId="1" applyNumberFormat="1" applyFont="1" applyFill="1" applyBorder="1" applyAlignment="1">
      <alignment horizontal="center" vertical="center" wrapText="1"/>
    </xf>
    <xf numFmtId="0" fontId="0" fillId="15" borderId="0" xfId="0" applyFill="1"/>
    <xf numFmtId="0" fontId="12" fillId="15" borderId="1" xfId="0" applyFont="1" applyFill="1" applyBorder="1" applyAlignment="1">
      <alignment horizontal="center" vertical="center" wrapText="1"/>
    </xf>
    <xf numFmtId="9" fontId="0" fillId="15" borderId="1" xfId="1" applyFont="1" applyFill="1" applyBorder="1" applyAlignment="1">
      <alignment horizontal="center" vertical="center"/>
    </xf>
    <xf numFmtId="165" fontId="12" fillId="15" borderId="1" xfId="1" applyNumberFormat="1" applyFont="1" applyFill="1" applyBorder="1" applyAlignment="1">
      <alignment horizontal="center"/>
    </xf>
    <xf numFmtId="0" fontId="0" fillId="15" borderId="0" xfId="0" applyFill="1" applyAlignment="1">
      <alignment horizontal="center"/>
    </xf>
    <xf numFmtId="9" fontId="12" fillId="15" borderId="0" xfId="1" applyFont="1" applyFill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9" fontId="18" fillId="12" borderId="1" xfId="1" applyFont="1" applyFill="1" applyBorder="1" applyAlignment="1">
      <alignment horizontal="center"/>
    </xf>
    <xf numFmtId="3" fontId="12" fillId="3" borderId="1" xfId="0" applyNumberFormat="1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center" vertical="center" wrapText="1"/>
    </xf>
    <xf numFmtId="0" fontId="24" fillId="0" borderId="1" xfId="2" applyFont="1" applyBorder="1" applyAlignment="1">
      <alignment horizontal="center" vertical="center"/>
    </xf>
    <xf numFmtId="0" fontId="25" fillId="3" borderId="0" xfId="0" applyFont="1" applyFill="1"/>
    <xf numFmtId="17" fontId="26" fillId="16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/>
    <xf numFmtId="9" fontId="25" fillId="3" borderId="0" xfId="1" applyFont="1" applyFill="1"/>
    <xf numFmtId="0" fontId="22" fillId="3" borderId="1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/>
    </xf>
    <xf numFmtId="0" fontId="24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justify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9" fontId="25" fillId="3" borderId="1" xfId="0" applyNumberFormat="1" applyFont="1" applyFill="1" applyBorder="1" applyAlignment="1">
      <alignment horizontal="center" vertical="center"/>
    </xf>
    <xf numFmtId="14" fontId="24" fillId="3" borderId="1" xfId="0" applyNumberFormat="1" applyFont="1" applyFill="1" applyBorder="1" applyAlignment="1">
      <alignment horizontal="center" vertical="center" wrapText="1"/>
    </xf>
    <xf numFmtId="9" fontId="24" fillId="3" borderId="1" xfId="1" applyFont="1" applyFill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center" wrapText="1"/>
    </xf>
    <xf numFmtId="14" fontId="25" fillId="3" borderId="1" xfId="0" applyNumberFormat="1" applyFont="1" applyFill="1" applyBorder="1" applyAlignment="1">
      <alignment horizontal="center" vertical="center"/>
    </xf>
    <xf numFmtId="14" fontId="25" fillId="3" borderId="1" xfId="0" applyNumberFormat="1" applyFont="1" applyFill="1" applyBorder="1" applyAlignment="1">
      <alignment horizontal="center" vertical="center" wrapText="1"/>
    </xf>
    <xf numFmtId="9" fontId="24" fillId="0" borderId="1" xfId="1" applyFont="1" applyFill="1" applyBorder="1" applyAlignment="1">
      <alignment horizontal="center" vertical="center" wrapText="1"/>
    </xf>
    <xf numFmtId="0" fontId="24" fillId="3" borderId="0" xfId="0" applyFont="1" applyFill="1"/>
    <xf numFmtId="0" fontId="24" fillId="3" borderId="1" xfId="0" applyFont="1" applyFill="1" applyBorder="1"/>
    <xf numFmtId="0" fontId="34" fillId="6" borderId="0" xfId="0" applyFont="1" applyFill="1" applyAlignment="1">
      <alignment wrapText="1"/>
    </xf>
    <xf numFmtId="0" fontId="34" fillId="6" borderId="0" xfId="6" applyFont="1" applyFill="1" applyAlignment="1">
      <alignment horizontal="center" wrapText="1"/>
    </xf>
    <xf numFmtId="0" fontId="35" fillId="0" borderId="0" xfId="0" applyFont="1" applyAlignment="1">
      <alignment wrapText="1"/>
    </xf>
    <xf numFmtId="164" fontId="33" fillId="3" borderId="0" xfId="0" applyNumberFormat="1" applyFont="1" applyFill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36" fillId="17" borderId="0" xfId="0" applyFont="1" applyFill="1" applyAlignment="1">
      <alignment vertical="center" wrapText="1"/>
    </xf>
    <xf numFmtId="0" fontId="35" fillId="0" borderId="1" xfId="0" applyFont="1" applyBorder="1" applyAlignment="1">
      <alignment horizontal="center" vertical="center" wrapText="1"/>
    </xf>
    <xf numFmtId="9" fontId="35" fillId="0" borderId="1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vertical="center" wrapText="1"/>
    </xf>
    <xf numFmtId="0" fontId="35" fillId="0" borderId="0" xfId="0" applyFont="1" applyAlignment="1">
      <alignment horizontal="center" vertical="center" wrapText="1"/>
    </xf>
    <xf numFmtId="0" fontId="36" fillId="18" borderId="1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/>
    </xf>
    <xf numFmtId="165" fontId="35" fillId="0" borderId="1" xfId="0" applyNumberFormat="1" applyFont="1" applyBorder="1" applyAlignment="1">
      <alignment horizontal="center" vertical="center" wrapText="1"/>
    </xf>
    <xf numFmtId="0" fontId="34" fillId="6" borderId="0" xfId="6" applyFont="1" applyFill="1" applyAlignment="1">
      <alignment horizontal="center" vertical="center" wrapText="1"/>
    </xf>
    <xf numFmtId="0" fontId="35" fillId="0" borderId="1" xfId="0" applyFont="1" applyBorder="1" applyAlignment="1">
      <alignment vertical="center"/>
    </xf>
    <xf numFmtId="0" fontId="36" fillId="17" borderId="1" xfId="0" applyFont="1" applyFill="1" applyBorder="1" applyAlignment="1">
      <alignment horizontal="center" vertical="center" wrapText="1"/>
    </xf>
    <xf numFmtId="0" fontId="36" fillId="18" borderId="1" xfId="0" applyFont="1" applyFill="1" applyBorder="1" applyAlignment="1">
      <alignment horizontal="center" vertical="center"/>
    </xf>
    <xf numFmtId="0" fontId="35" fillId="3" borderId="0" xfId="0" applyFont="1" applyFill="1" applyAlignment="1">
      <alignment wrapText="1"/>
    </xf>
    <xf numFmtId="0" fontId="36" fillId="3" borderId="0" xfId="0" applyFont="1" applyFill="1" applyAlignment="1">
      <alignment vertical="center" wrapText="1"/>
    </xf>
    <xf numFmtId="1" fontId="36" fillId="3" borderId="0" xfId="0" applyNumberFormat="1" applyFont="1" applyFill="1" applyAlignment="1">
      <alignment vertical="center" wrapText="1"/>
    </xf>
    <xf numFmtId="9" fontId="36" fillId="3" borderId="0" xfId="0" applyNumberFormat="1" applyFont="1" applyFill="1" applyAlignment="1">
      <alignment vertical="center" wrapText="1"/>
    </xf>
    <xf numFmtId="1" fontId="35" fillId="3" borderId="0" xfId="1" applyNumberFormat="1" applyFont="1" applyFill="1" applyAlignment="1">
      <alignment wrapText="1"/>
    </xf>
    <xf numFmtId="172" fontId="35" fillId="3" borderId="0" xfId="0" applyNumberFormat="1" applyFont="1" applyFill="1" applyAlignment="1">
      <alignment wrapText="1"/>
    </xf>
    <xf numFmtId="9" fontId="35" fillId="3" borderId="0" xfId="0" applyNumberFormat="1" applyFont="1" applyFill="1" applyAlignment="1">
      <alignment wrapText="1"/>
    </xf>
    <xf numFmtId="2" fontId="35" fillId="3" borderId="0" xfId="0" applyNumberFormat="1" applyFont="1" applyFill="1" applyAlignment="1">
      <alignment wrapText="1"/>
    </xf>
    <xf numFmtId="0" fontId="35" fillId="3" borderId="0" xfId="0" applyFont="1" applyFill="1" applyAlignment="1">
      <alignment horizontal="center" vertical="center" wrapText="1"/>
    </xf>
    <xf numFmtId="9" fontId="33" fillId="3" borderId="1" xfId="0" applyNumberFormat="1" applyFont="1" applyFill="1" applyBorder="1" applyAlignment="1">
      <alignment horizontal="center" wrapText="1"/>
    </xf>
    <xf numFmtId="165" fontId="35" fillId="3" borderId="0" xfId="0" applyNumberFormat="1" applyFont="1" applyFill="1" applyAlignment="1">
      <alignment wrapText="1"/>
    </xf>
    <xf numFmtId="1" fontId="33" fillId="3" borderId="1" xfId="0" applyNumberFormat="1" applyFont="1" applyFill="1" applyBorder="1" applyAlignment="1">
      <alignment horizontal="center" wrapText="1"/>
    </xf>
    <xf numFmtId="0" fontId="36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wrapText="1"/>
    </xf>
    <xf numFmtId="0" fontId="34" fillId="3" borderId="0" xfId="6" applyFont="1" applyFill="1" applyAlignment="1">
      <alignment horizontal="center" wrapText="1"/>
    </xf>
    <xf numFmtId="0" fontId="34" fillId="3" borderId="0" xfId="6" applyFont="1" applyFill="1" applyAlignment="1">
      <alignment horizontal="center" vertical="center" wrapText="1"/>
    </xf>
    <xf numFmtId="1" fontId="33" fillId="0" borderId="1" xfId="5" applyNumberFormat="1" applyFont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/>
    </xf>
    <xf numFmtId="1" fontId="38" fillId="0" borderId="1" xfId="5" applyNumberFormat="1" applyFont="1" applyBorder="1" applyAlignment="1">
      <alignment horizontal="center" vertical="center" wrapText="1"/>
    </xf>
    <xf numFmtId="9" fontId="32" fillId="19" borderId="14" xfId="0" applyNumberFormat="1" applyFont="1" applyFill="1" applyBorder="1" applyAlignment="1">
      <alignment horizontal="center" vertical="center" wrapText="1"/>
    </xf>
    <xf numFmtId="0" fontId="32" fillId="19" borderId="14" xfId="0" applyFont="1" applyFill="1" applyBorder="1" applyAlignment="1">
      <alignment horizontal="justify" vertical="center" wrapText="1"/>
    </xf>
    <xf numFmtId="0" fontId="40" fillId="19" borderId="14" xfId="0" applyFont="1" applyFill="1" applyBorder="1" applyAlignment="1">
      <alignment horizontal="center" vertical="center" wrapText="1"/>
    </xf>
    <xf numFmtId="0" fontId="39" fillId="19" borderId="1" xfId="0" applyFont="1" applyFill="1" applyBorder="1" applyAlignment="1">
      <alignment horizontal="center" vertical="center" wrapText="1"/>
    </xf>
    <xf numFmtId="0" fontId="32" fillId="19" borderId="14" xfId="0" applyFont="1" applyFill="1" applyBorder="1" applyAlignment="1">
      <alignment horizontal="center" vertical="center" wrapText="1"/>
    </xf>
    <xf numFmtId="14" fontId="40" fillId="19" borderId="14" xfId="0" applyNumberFormat="1" applyFont="1" applyFill="1" applyBorder="1" applyAlignment="1">
      <alignment horizontal="center" vertical="center" wrapText="1"/>
    </xf>
    <xf numFmtId="0" fontId="32" fillId="19" borderId="6" xfId="0" applyFont="1" applyFill="1" applyBorder="1" applyAlignment="1">
      <alignment horizontal="justify" vertical="center" wrapText="1"/>
    </xf>
    <xf numFmtId="0" fontId="32" fillId="19" borderId="1" xfId="0" applyFont="1" applyFill="1" applyBorder="1" applyAlignment="1">
      <alignment horizontal="justify" vertical="center" wrapText="1"/>
    </xf>
    <xf numFmtId="9" fontId="32" fillId="19" borderId="1" xfId="0" applyNumberFormat="1" applyFont="1" applyFill="1" applyBorder="1" applyAlignment="1">
      <alignment horizontal="center" vertical="center" wrapText="1"/>
    </xf>
    <xf numFmtId="14" fontId="40" fillId="19" borderId="1" xfId="0" applyNumberFormat="1" applyFont="1" applyFill="1" applyBorder="1" applyAlignment="1">
      <alignment horizontal="center" vertical="center" wrapText="1"/>
    </xf>
    <xf numFmtId="0" fontId="40" fillId="19" borderId="1" xfId="0" applyFont="1" applyFill="1" applyBorder="1" applyAlignment="1">
      <alignment horizontal="justify" vertical="center" wrapText="1"/>
    </xf>
    <xf numFmtId="0" fontId="40" fillId="19" borderId="1" xfId="0" applyFont="1" applyFill="1" applyBorder="1" applyAlignment="1">
      <alignment horizontal="justify" wrapText="1"/>
    </xf>
    <xf numFmtId="9" fontId="40" fillId="19" borderId="14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 readingOrder="1"/>
    </xf>
    <xf numFmtId="9" fontId="9" fillId="0" borderId="2" xfId="0" applyNumberFormat="1" applyFont="1" applyBorder="1" applyAlignment="1">
      <alignment horizontal="center" vertical="center" wrapText="1" readingOrder="1"/>
    </xf>
    <xf numFmtId="14" fontId="24" fillId="20" borderId="1" xfId="0" applyNumberFormat="1" applyFont="1" applyFill="1" applyBorder="1" applyAlignment="1">
      <alignment horizontal="center" vertical="center" wrapText="1"/>
    </xf>
    <xf numFmtId="14" fontId="24" fillId="21" borderId="1" xfId="0" applyNumberFormat="1" applyFont="1" applyFill="1" applyBorder="1" applyAlignment="1">
      <alignment horizontal="center" vertical="center" wrapText="1"/>
    </xf>
    <xf numFmtId="0" fontId="24" fillId="20" borderId="1" xfId="0" applyFont="1" applyFill="1" applyBorder="1" applyAlignment="1">
      <alignment horizontal="justify" vertical="center" wrapText="1"/>
    </xf>
    <xf numFmtId="14" fontId="24" fillId="22" borderId="1" xfId="0" applyNumberFormat="1" applyFont="1" applyFill="1" applyBorder="1" applyAlignment="1">
      <alignment horizontal="center" vertical="center" wrapText="1"/>
    </xf>
    <xf numFmtId="14" fontId="24" fillId="23" borderId="1" xfId="0" applyNumberFormat="1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justify" vertical="center" wrapText="1"/>
    </xf>
    <xf numFmtId="9" fontId="24" fillId="10" borderId="1" xfId="1" applyFont="1" applyFill="1" applyBorder="1" applyAlignment="1">
      <alignment horizontal="center" vertical="center" wrapText="1"/>
    </xf>
    <xf numFmtId="14" fontId="24" fillId="10" borderId="1" xfId="0" applyNumberFormat="1" applyFont="1" applyFill="1" applyBorder="1" applyAlignment="1">
      <alignment horizontal="center" vertical="center" wrapText="1"/>
    </xf>
    <xf numFmtId="14" fontId="24" fillId="24" borderId="1" xfId="0" applyNumberFormat="1" applyFont="1" applyFill="1" applyBorder="1" applyAlignment="1">
      <alignment horizontal="center" vertical="center" wrapText="1"/>
    </xf>
    <xf numFmtId="14" fontId="24" fillId="25" borderId="1" xfId="0" applyNumberFormat="1" applyFont="1" applyFill="1" applyBorder="1" applyAlignment="1">
      <alignment horizontal="center" vertical="center" wrapText="1"/>
    </xf>
    <xf numFmtId="0" fontId="24" fillId="26" borderId="1" xfId="0" applyFont="1" applyFill="1" applyBorder="1" applyAlignment="1">
      <alignment horizontal="justify" vertical="center" wrapText="1"/>
    </xf>
    <xf numFmtId="9" fontId="24" fillId="26" borderId="1" xfId="1" applyFont="1" applyFill="1" applyBorder="1" applyAlignment="1">
      <alignment horizontal="center" vertical="center" wrapText="1"/>
    </xf>
    <xf numFmtId="0" fontId="24" fillId="26" borderId="1" xfId="0" applyFont="1" applyFill="1" applyBorder="1" applyAlignment="1">
      <alignment horizontal="center" vertical="center" wrapText="1"/>
    </xf>
    <xf numFmtId="14" fontId="24" fillId="26" borderId="1" xfId="0" applyNumberFormat="1" applyFont="1" applyFill="1" applyBorder="1" applyAlignment="1">
      <alignment horizontal="center" vertical="center" wrapText="1"/>
    </xf>
    <xf numFmtId="0" fontId="24" fillId="24" borderId="1" xfId="0" applyFont="1" applyFill="1" applyBorder="1" applyAlignment="1">
      <alignment horizontal="justify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 wrapText="1"/>
    </xf>
    <xf numFmtId="165" fontId="1" fillId="3" borderId="3" xfId="0" applyNumberFormat="1" applyFont="1" applyFill="1" applyBorder="1" applyAlignment="1">
      <alignment horizontal="center" vertical="center" wrapText="1"/>
    </xf>
    <xf numFmtId="165" fontId="1" fillId="3" borderId="4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9" fontId="1" fillId="3" borderId="2" xfId="0" applyNumberFormat="1" applyFont="1" applyFill="1" applyBorder="1" applyAlignment="1">
      <alignment horizontal="center" vertical="center"/>
    </xf>
    <xf numFmtId="9" fontId="1" fillId="3" borderId="4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9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1" fillId="3" borderId="2" xfId="0" applyNumberFormat="1" applyFont="1" applyFill="1" applyBorder="1" applyAlignment="1">
      <alignment horizontal="center" vertical="center" wrapText="1"/>
    </xf>
    <xf numFmtId="9" fontId="1" fillId="3" borderId="3" xfId="0" applyNumberFormat="1" applyFont="1" applyFill="1" applyBorder="1" applyAlignment="1">
      <alignment horizontal="center" vertical="center" wrapText="1"/>
    </xf>
    <xf numFmtId="9" fontId="1" fillId="3" borderId="4" xfId="0" applyNumberFormat="1" applyFont="1" applyFill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3" fillId="0" borderId="10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164" fontId="33" fillId="3" borderId="10" xfId="0" applyNumberFormat="1" applyFont="1" applyFill="1" applyBorder="1" applyAlignment="1">
      <alignment horizontal="center" vertical="center" wrapText="1"/>
    </xf>
    <xf numFmtId="164" fontId="33" fillId="3" borderId="15" xfId="0" applyNumberFormat="1" applyFont="1" applyFill="1" applyBorder="1" applyAlignment="1">
      <alignment horizontal="center" vertical="center" wrapText="1"/>
    </xf>
    <xf numFmtId="164" fontId="33" fillId="3" borderId="5" xfId="0" applyNumberFormat="1" applyFont="1" applyFill="1" applyBorder="1" applyAlignment="1">
      <alignment horizontal="center" vertical="center" wrapText="1"/>
    </xf>
    <xf numFmtId="0" fontId="35" fillId="3" borderId="6" xfId="0" applyFont="1" applyFill="1" applyBorder="1" applyAlignment="1">
      <alignment horizontal="center" wrapText="1"/>
    </xf>
    <xf numFmtId="0" fontId="36" fillId="17" borderId="10" xfId="0" applyFont="1" applyFill="1" applyBorder="1" applyAlignment="1">
      <alignment horizontal="center" vertical="center" wrapText="1"/>
    </xf>
    <xf numFmtId="0" fontId="36" fillId="17" borderId="15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center" wrapText="1"/>
    </xf>
    <xf numFmtId="0" fontId="35" fillId="0" borderId="13" xfId="0" applyFont="1" applyBorder="1" applyAlignment="1">
      <alignment horizontal="center" wrapText="1"/>
    </xf>
    <xf numFmtId="0" fontId="32" fillId="19" borderId="2" xfId="0" applyFont="1" applyFill="1" applyBorder="1" applyAlignment="1">
      <alignment horizontal="center" vertical="center" wrapText="1"/>
    </xf>
    <xf numFmtId="0" fontId="32" fillId="19" borderId="4" xfId="0" applyFont="1" applyFill="1" applyBorder="1" applyAlignment="1">
      <alignment horizontal="center" vertical="center" wrapText="1"/>
    </xf>
    <xf numFmtId="0" fontId="32" fillId="19" borderId="3" xfId="0" applyFont="1" applyFill="1" applyBorder="1" applyAlignment="1">
      <alignment horizontal="center" vertical="center"/>
    </xf>
    <xf numFmtId="0" fontId="32" fillId="19" borderId="4" xfId="0" applyFont="1" applyFill="1" applyBorder="1" applyAlignment="1">
      <alignment horizontal="center" vertical="center"/>
    </xf>
    <xf numFmtId="0" fontId="40" fillId="19" borderId="15" xfId="0" applyFont="1" applyFill="1" applyBorder="1" applyAlignment="1">
      <alignment horizontal="justify" vertical="center" wrapText="1"/>
    </xf>
    <xf numFmtId="0" fontId="40" fillId="19" borderId="16" xfId="0" applyFont="1" applyFill="1" applyBorder="1" applyAlignment="1">
      <alignment horizontal="justify" vertical="center" wrapText="1"/>
    </xf>
    <xf numFmtId="0" fontId="39" fillId="19" borderId="3" xfId="0" applyFont="1" applyFill="1" applyBorder="1" applyAlignment="1">
      <alignment horizontal="center" vertical="center" wrapText="1"/>
    </xf>
    <xf numFmtId="0" fontId="39" fillId="19" borderId="4" xfId="0" applyFont="1" applyFill="1" applyBorder="1" applyAlignment="1">
      <alignment horizontal="center" vertical="center" wrapText="1"/>
    </xf>
    <xf numFmtId="0" fontId="32" fillId="19" borderId="7" xfId="0" applyFont="1" applyFill="1" applyBorder="1" applyAlignment="1">
      <alignment horizontal="justify" vertical="center" wrapText="1"/>
    </xf>
    <xf numFmtId="0" fontId="32" fillId="19" borderId="11" xfId="0" applyFont="1" applyFill="1" applyBorder="1" applyAlignment="1">
      <alignment horizontal="justify" vertical="center" wrapText="1"/>
    </xf>
    <xf numFmtId="0" fontId="32" fillId="19" borderId="9" xfId="0" applyFont="1" applyFill="1" applyBorder="1" applyAlignment="1">
      <alignment horizontal="justify" vertical="center" wrapText="1"/>
    </xf>
    <xf numFmtId="0" fontId="32" fillId="19" borderId="14" xfId="0" applyFont="1" applyFill="1" applyBorder="1" applyAlignment="1">
      <alignment horizontal="justify" vertical="center" wrapText="1"/>
    </xf>
    <xf numFmtId="9" fontId="32" fillId="19" borderId="3" xfId="0" applyNumberFormat="1" applyFont="1" applyFill="1" applyBorder="1" applyAlignment="1">
      <alignment horizontal="center" vertical="center"/>
    </xf>
    <xf numFmtId="0" fontId="32" fillId="19" borderId="3" xfId="0" applyFont="1" applyFill="1" applyBorder="1" applyAlignment="1">
      <alignment horizontal="center" vertical="center" wrapText="1"/>
    </xf>
    <xf numFmtId="0" fontId="32" fillId="19" borderId="3" xfId="0" applyFont="1" applyFill="1" applyBorder="1" applyAlignment="1">
      <alignment horizontal="justify" vertical="center" wrapText="1"/>
    </xf>
    <xf numFmtId="0" fontId="32" fillId="19" borderId="4" xfId="0" applyFont="1" applyFill="1" applyBorder="1" applyAlignment="1">
      <alignment horizontal="justify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167" fontId="24" fillId="3" borderId="10" xfId="3" applyNumberFormat="1" applyFont="1" applyFill="1" applyBorder="1" applyAlignment="1">
      <alignment horizontal="center" vertical="center" wrapText="1"/>
    </xf>
    <xf numFmtId="167" fontId="24" fillId="3" borderId="5" xfId="3" applyNumberFormat="1" applyFont="1" applyFill="1" applyBorder="1" applyAlignment="1">
      <alignment horizontal="center" vertical="center" wrapText="1"/>
    </xf>
    <xf numFmtId="0" fontId="22" fillId="16" borderId="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/>
    </xf>
    <xf numFmtId="0" fontId="22" fillId="16" borderId="4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3" fillId="6" borderId="13" xfId="0" applyFont="1" applyFill="1" applyBorder="1" applyAlignment="1">
      <alignment horizontal="center" vertical="center" wrapText="1"/>
    </xf>
    <xf numFmtId="0" fontId="23" fillId="6" borderId="0" xfId="0" applyFont="1" applyFill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3" fillId="6" borderId="6" xfId="0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/>
    </xf>
    <xf numFmtId="0" fontId="25" fillId="3" borderId="13" xfId="0" applyFont="1" applyFill="1" applyBorder="1" applyAlignment="1">
      <alignment horizontal="center"/>
    </xf>
    <xf numFmtId="0" fontId="25" fillId="3" borderId="11" xfId="0" applyFont="1" applyFill="1" applyBorder="1" applyAlignment="1">
      <alignment horizontal="center"/>
    </xf>
    <xf numFmtId="0" fontId="25" fillId="3" borderId="8" xfId="0" applyFont="1" applyFill="1" applyBorder="1" applyAlignment="1">
      <alignment horizontal="center"/>
    </xf>
    <xf numFmtId="0" fontId="25" fillId="3" borderId="0" xfId="0" applyFont="1" applyFill="1" applyAlignment="1">
      <alignment horizontal="center"/>
    </xf>
    <xf numFmtId="0" fontId="25" fillId="3" borderId="12" xfId="0" applyFont="1" applyFill="1" applyBorder="1" applyAlignment="1">
      <alignment horizontal="center"/>
    </xf>
    <xf numFmtId="0" fontId="25" fillId="3" borderId="9" xfId="0" applyFont="1" applyFill="1" applyBorder="1" applyAlignment="1">
      <alignment horizontal="center"/>
    </xf>
    <xf numFmtId="0" fontId="25" fillId="3" borderId="6" xfId="0" applyFont="1" applyFill="1" applyBorder="1" applyAlignment="1">
      <alignment horizontal="center"/>
    </xf>
    <xf numFmtId="0" fontId="25" fillId="3" borderId="14" xfId="0" applyFont="1" applyFill="1" applyBorder="1" applyAlignment="1">
      <alignment horizontal="center"/>
    </xf>
    <xf numFmtId="0" fontId="22" fillId="0" borderId="1" xfId="2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/>
    </xf>
    <xf numFmtId="170" fontId="22" fillId="0" borderId="1" xfId="2" applyNumberFormat="1" applyFont="1" applyBorder="1" applyAlignment="1">
      <alignment horizontal="center" vertical="center"/>
    </xf>
    <xf numFmtId="14" fontId="26" fillId="3" borderId="1" xfId="0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2" fillId="16" borderId="10" xfId="0" applyFont="1" applyFill="1" applyBorder="1" applyAlignment="1">
      <alignment horizontal="center" vertical="center" wrapText="1"/>
    </xf>
    <xf numFmtId="0" fontId="22" fillId="16" borderId="15" xfId="0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center" wrapText="1"/>
    </xf>
    <xf numFmtId="164" fontId="26" fillId="0" borderId="10" xfId="0" applyNumberFormat="1" applyFont="1" applyBorder="1" applyAlignment="1">
      <alignment horizontal="center" vertical="center"/>
    </xf>
    <xf numFmtId="164" fontId="26" fillId="0" borderId="15" xfId="0" applyNumberFormat="1" applyFont="1" applyBorder="1" applyAlignment="1">
      <alignment horizontal="center" vertical="center"/>
    </xf>
    <xf numFmtId="164" fontId="26" fillId="0" borderId="5" xfId="0" applyNumberFormat="1" applyFont="1" applyBorder="1" applyAlignment="1">
      <alignment horizontal="center" vertical="center"/>
    </xf>
    <xf numFmtId="164" fontId="26" fillId="3" borderId="0" xfId="0" applyNumberFormat="1" applyFont="1" applyFill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justify" vertical="center" wrapText="1"/>
    </xf>
    <xf numFmtId="0" fontId="24" fillId="3" borderId="11" xfId="0" applyFont="1" applyFill="1" applyBorder="1" applyAlignment="1">
      <alignment horizontal="justify" vertical="center" wrapText="1"/>
    </xf>
    <xf numFmtId="0" fontId="24" fillId="3" borderId="8" xfId="0" applyFont="1" applyFill="1" applyBorder="1" applyAlignment="1">
      <alignment horizontal="justify" vertical="center" wrapText="1"/>
    </xf>
    <xf numFmtId="0" fontId="24" fillId="3" borderId="12" xfId="0" applyFont="1" applyFill="1" applyBorder="1" applyAlignment="1">
      <alignment horizontal="justify" vertical="center" wrapText="1"/>
    </xf>
    <xf numFmtId="0" fontId="24" fillId="3" borderId="9" xfId="0" applyFont="1" applyFill="1" applyBorder="1" applyAlignment="1">
      <alignment horizontal="justify" vertical="center" wrapText="1"/>
    </xf>
    <xf numFmtId="0" fontId="24" fillId="3" borderId="14" xfId="0" applyFont="1" applyFill="1" applyBorder="1" applyAlignment="1">
      <alignment horizontal="justify" vertical="center" wrapText="1"/>
    </xf>
    <xf numFmtId="9" fontId="24" fillId="3" borderId="2" xfId="1" applyFont="1" applyFill="1" applyBorder="1" applyAlignment="1">
      <alignment horizontal="center" vertical="center" wrapText="1"/>
    </xf>
    <xf numFmtId="9" fontId="24" fillId="3" borderId="3" xfId="1" applyFont="1" applyFill="1" applyBorder="1" applyAlignment="1">
      <alignment horizontal="center" vertical="center" wrapText="1"/>
    </xf>
    <xf numFmtId="9" fontId="24" fillId="3" borderId="4" xfId="1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justify" vertical="center" wrapText="1"/>
    </xf>
    <xf numFmtId="0" fontId="24" fillId="3" borderId="3" xfId="0" applyFont="1" applyFill="1" applyBorder="1" applyAlignment="1">
      <alignment horizontal="justify" vertical="center" wrapText="1"/>
    </xf>
    <xf numFmtId="0" fontId="24" fillId="3" borderId="4" xfId="0" applyFont="1" applyFill="1" applyBorder="1" applyAlignment="1">
      <alignment horizontal="justify" vertical="center" wrapText="1"/>
    </xf>
    <xf numFmtId="0" fontId="24" fillId="0" borderId="2" xfId="0" applyFont="1" applyBorder="1" applyAlignment="1">
      <alignment horizontal="justify" vertical="center" wrapText="1"/>
    </xf>
    <xf numFmtId="0" fontId="24" fillId="0" borderId="3" xfId="0" applyFont="1" applyBorder="1" applyAlignment="1">
      <alignment horizontal="justify" vertical="center" wrapText="1"/>
    </xf>
    <xf numFmtId="0" fontId="24" fillId="0" borderId="4" xfId="0" applyFont="1" applyBorder="1" applyAlignment="1">
      <alignment horizontal="justify" vertical="center" wrapText="1"/>
    </xf>
    <xf numFmtId="171" fontId="24" fillId="3" borderId="1" xfId="4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171" fontId="24" fillId="3" borderId="2" xfId="4" applyNumberFormat="1" applyFont="1" applyFill="1" applyBorder="1" applyAlignment="1">
      <alignment horizontal="center" vertical="center" wrapText="1"/>
    </xf>
    <xf numFmtId="171" fontId="24" fillId="3" borderId="4" xfId="4" applyNumberFormat="1" applyFont="1" applyFill="1" applyBorder="1" applyAlignment="1">
      <alignment horizontal="center" vertical="center" wrapText="1"/>
    </xf>
    <xf numFmtId="9" fontId="24" fillId="0" borderId="2" xfId="1" applyFont="1" applyFill="1" applyBorder="1" applyAlignment="1">
      <alignment horizontal="center" vertical="center" wrapText="1"/>
    </xf>
    <xf numFmtId="9" fontId="24" fillId="0" borderId="3" xfId="1" applyFont="1" applyFill="1" applyBorder="1" applyAlignment="1">
      <alignment horizontal="center" vertical="center" wrapText="1"/>
    </xf>
    <xf numFmtId="9" fontId="24" fillId="0" borderId="4" xfId="1" applyFont="1" applyFill="1" applyBorder="1" applyAlignment="1">
      <alignment horizontal="center" vertical="center" wrapText="1"/>
    </xf>
    <xf numFmtId="171" fontId="24" fillId="0" borderId="2" xfId="4" applyNumberFormat="1" applyFont="1" applyFill="1" applyBorder="1" applyAlignment="1">
      <alignment horizontal="center" vertical="center" wrapText="1"/>
    </xf>
    <xf numFmtId="171" fontId="24" fillId="0" borderId="3" xfId="4" applyNumberFormat="1" applyFont="1" applyFill="1" applyBorder="1" applyAlignment="1">
      <alignment horizontal="center" vertical="center" wrapText="1"/>
    </xf>
    <xf numFmtId="171" fontId="24" fillId="0" borderId="4" xfId="4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center"/>
    </xf>
    <xf numFmtId="0" fontId="24" fillId="0" borderId="1" xfId="0" applyFont="1" applyBorder="1" applyAlignment="1">
      <alignment horizontal="justify" vertical="center" wrapText="1"/>
    </xf>
    <xf numFmtId="0" fontId="24" fillId="0" borderId="7" xfId="0" applyFont="1" applyBorder="1" applyAlignment="1">
      <alignment horizontal="justify" vertical="center" wrapText="1"/>
    </xf>
    <xf numFmtId="0" fontId="24" fillId="0" borderId="11" xfId="0" applyFont="1" applyBorder="1" applyAlignment="1">
      <alignment horizontal="justify" vertical="center" wrapText="1"/>
    </xf>
    <xf numFmtId="0" fontId="24" fillId="0" borderId="8" xfId="0" applyFont="1" applyBorder="1" applyAlignment="1">
      <alignment horizontal="justify" vertical="center" wrapText="1"/>
    </xf>
    <xf numFmtId="0" fontId="24" fillId="0" borderId="12" xfId="0" applyFont="1" applyBorder="1" applyAlignment="1">
      <alignment horizontal="justify" vertical="center" wrapText="1"/>
    </xf>
    <xf numFmtId="0" fontId="24" fillId="0" borderId="9" xfId="0" applyFont="1" applyBorder="1" applyAlignment="1">
      <alignment horizontal="justify" vertical="center" wrapText="1"/>
    </xf>
    <xf numFmtId="0" fontId="24" fillId="0" borderId="14" xfId="0" applyFont="1" applyBorder="1" applyAlignment="1">
      <alignment horizontal="justify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justify" vertical="center" wrapText="1"/>
    </xf>
    <xf numFmtId="9" fontId="24" fillId="3" borderId="1" xfId="1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justify" wrapText="1"/>
    </xf>
    <xf numFmtId="0" fontId="24" fillId="0" borderId="3" xfId="0" applyFont="1" applyBorder="1" applyAlignment="1">
      <alignment horizontal="justify" wrapText="1"/>
    </xf>
    <xf numFmtId="0" fontId="24" fillId="0" borderId="4" xfId="0" applyFont="1" applyBorder="1" applyAlignment="1">
      <alignment horizontal="justify" wrapText="1"/>
    </xf>
    <xf numFmtId="9" fontId="24" fillId="0" borderId="1" xfId="1" applyFont="1" applyFill="1" applyBorder="1" applyAlignment="1">
      <alignment horizontal="center" vertical="center" wrapText="1"/>
    </xf>
    <xf numFmtId="0" fontId="24" fillId="22" borderId="2" xfId="0" applyFont="1" applyFill="1" applyBorder="1" applyAlignment="1">
      <alignment horizontal="justify" vertical="center" wrapText="1"/>
    </xf>
    <xf numFmtId="0" fontId="24" fillId="22" borderId="3" xfId="0" applyFont="1" applyFill="1" applyBorder="1" applyAlignment="1">
      <alignment horizontal="justify" vertical="center" wrapText="1"/>
    </xf>
    <xf numFmtId="0" fontId="24" fillId="22" borderId="4" xfId="0" applyFont="1" applyFill="1" applyBorder="1" applyAlignment="1">
      <alignment horizontal="justify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4" fillId="10" borderId="3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 wrapText="1"/>
    </xf>
    <xf numFmtId="0" fontId="24" fillId="25" borderId="2" xfId="0" applyFont="1" applyFill="1" applyBorder="1" applyAlignment="1">
      <alignment horizontal="center" vertical="center" wrapText="1"/>
    </xf>
    <xf numFmtId="0" fontId="24" fillId="25" borderId="3" xfId="0" applyFont="1" applyFill="1" applyBorder="1" applyAlignment="1">
      <alignment horizontal="center" vertical="center" wrapText="1"/>
    </xf>
    <xf numFmtId="0" fontId="24" fillId="25" borderId="4" xfId="0" applyFont="1" applyFill="1" applyBorder="1" applyAlignment="1">
      <alignment horizontal="center" vertical="center" wrapText="1"/>
    </xf>
  </cellXfs>
  <cellStyles count="7">
    <cellStyle name="Millares [0]" xfId="5" builtinId="6"/>
    <cellStyle name="Millares 2" xfId="3" xr:uid="{00000000-0005-0000-0000-000000000000}"/>
    <cellStyle name="Moneda" xfId="4" builtinId="4"/>
    <cellStyle name="Normal" xfId="0" builtinId="0"/>
    <cellStyle name="Normal 2" xfId="2" xr:uid="{00000000-0005-0000-0000-000002000000}"/>
    <cellStyle name="Normal 2 2" xfId="6" xr:uid="{3BD302BD-F139-4FAB-BB85-7AAD7CF5B8F2}"/>
    <cellStyle name="Porcentaje" xfId="1" builtinId="5"/>
  </cellStyles>
  <dxfs count="4"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99FF99"/>
      <color rgb="FF00FFFF"/>
      <color rgb="FFFF9933"/>
      <color rgb="FFFF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4.xml"/><Relationship Id="rId10" Type="http://schemas.openxmlformats.org/officeDocument/2006/relationships/chartsheet" Target="chartsheets/sheet1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Subgerencia de Contratación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Marzo 31 de 2018</a:t>
            </a:r>
            <a:endParaRPr lang="es-CO">
              <a:effectLst/>
            </a:endParaRPr>
          </a:p>
        </c:rich>
      </c:tx>
      <c:layout>
        <c:manualLayout>
          <c:xMode val="edge"/>
          <c:yMode val="edge"/>
          <c:x val="0.28848369288911097"/>
          <c:y val="6.013073937846121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000000000000001E-2"/>
          <c:y val="0.25083333333333335"/>
          <c:w val="0.93888888888888888"/>
          <c:h val="0.48500729075532223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MARZO'!$F$33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MARZO'!$F$34:$F$36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E22-402A-B712-050B775AFD15}"/>
            </c:ext>
          </c:extLst>
        </c:ser>
        <c:ser>
          <c:idx val="5"/>
          <c:order val="1"/>
          <c:tx>
            <c:strRef>
              <c:f>'Graficos- MARZO'!$G$33</c:f>
              <c:strCache>
                <c:ptCount val="1"/>
                <c:pt idx="0">
                  <c:v>%  Avance Actual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MARZO'!$G$34:$G$36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E22-402A-B712-050B775AFD15}"/>
            </c:ext>
          </c:extLst>
        </c:ser>
        <c:ser>
          <c:idx val="6"/>
          <c:order val="2"/>
          <c:tx>
            <c:strRef>
              <c:f>'Graficos- MARZO'!$H$33</c:f>
              <c:strCache>
                <c:ptCount val="1"/>
                <c:pt idx="0">
                  <c:v>% Avance Esperado Temporal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MARZO'!$H$34:$H$36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E22-402A-B712-050B775AFD15}"/>
            </c:ext>
          </c:extLst>
        </c:ser>
        <c:ser>
          <c:idx val="7"/>
          <c:order val="3"/>
          <c:tx>
            <c:strRef>
              <c:f>'Graficos- MARZO'!$I$33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2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60000"/>
                  <a:lumMod val="75000"/>
                </a:schemeClr>
              </a:contourClr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 w="9525" cap="flat" cmpd="sng" algn="ctr">
                <a:solidFill>
                  <a:schemeClr val="accent1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0-BE22-402A-B712-050B775AFD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MARZO'!$I$34:$I$36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E22-402A-B712-050B775AFD15}"/>
            </c:ext>
          </c:extLst>
        </c:ser>
        <c:ser>
          <c:idx val="4"/>
          <c:order val="4"/>
          <c:tx>
            <c:strRef>
              <c:f>'Graficos- MARZO'!$F$33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MARZO'!$F$34:$F$36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22-402A-B712-050B775AFD15}"/>
            </c:ext>
          </c:extLst>
        </c:ser>
        <c:ser>
          <c:idx val="0"/>
          <c:order val="5"/>
          <c:tx>
            <c:strRef>
              <c:f>'Graficos- MARZO'!$G$33</c:f>
              <c:strCache>
                <c:ptCount val="1"/>
                <c:pt idx="0">
                  <c:v>%  Avance Actual</c:v>
                </c:pt>
              </c:strCache>
              <c:extLst xmlns:c15="http://schemas.microsoft.com/office/drawing/2012/chart"/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  <c:extLst xmlns:c15="http://schemas.microsoft.com/office/drawing/2012/chart"/>
            </c:strRef>
          </c:cat>
          <c:val>
            <c:numRef>
              <c:f>'Graficos- MARZO'!$G$34:$G$36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9-BE22-402A-B712-050B775AFD15}"/>
            </c:ext>
          </c:extLst>
        </c:ser>
        <c:ser>
          <c:idx val="1"/>
          <c:order val="6"/>
          <c:tx>
            <c:strRef>
              <c:f>'Graficos- MARZO'!$H$33</c:f>
              <c:strCache>
                <c:ptCount val="1"/>
                <c:pt idx="0">
                  <c:v>% Avance Esperado Temporal</c:v>
                </c:pt>
              </c:strCache>
              <c:extLst xmlns:c15="http://schemas.microsoft.com/office/drawing/2012/chart"/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  <c:extLst xmlns:c15="http://schemas.microsoft.com/office/drawing/2012/chart"/>
            </c:strRef>
          </c:cat>
          <c:val>
            <c:numRef>
              <c:f>'Graficos- MARZO'!$H$34:$H$36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BE22-402A-B712-050B775AFD15}"/>
            </c:ext>
          </c:extLst>
        </c:ser>
        <c:ser>
          <c:idx val="2"/>
          <c:order val="7"/>
          <c:tx>
            <c:strRef>
              <c:f>'Graficos- MARZO'!$I$33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MARZO'!$I$34:$I$36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E22-402A-B712-050B775AFD1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84437256"/>
        <c:axId val="186124960"/>
        <c:axId val="0"/>
        <c:extLst/>
      </c:bar3DChart>
      <c:catAx>
        <c:axId val="184437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4960"/>
        <c:crosses val="autoZero"/>
        <c:auto val="1"/>
        <c:lblAlgn val="ctr"/>
        <c:lblOffset val="100"/>
        <c:noMultiLvlLbl val="0"/>
      </c:catAx>
      <c:valAx>
        <c:axId val="18612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4437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7585802983513"/>
          <c:y val="0.90416627901278579"/>
          <c:w val="0.62370485549860999"/>
          <c:h val="4.4128082560421444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31-Marzo</a:t>
            </a:r>
            <a:r>
              <a:rPr lang="es-CO" baseline="0"/>
              <a:t> </a:t>
            </a:r>
            <a:r>
              <a:rPr lang="es-CO"/>
              <a:t>-18</a:t>
            </a:r>
          </a:p>
          <a:p>
            <a:pPr>
              <a:defRPr/>
            </a:pP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'Graficos- MARZO'!$C$15</c:f>
              <c:strCache>
                <c:ptCount val="1"/>
                <c:pt idx="0">
                  <c:v>31-mar.-18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lt1">
                          <a:lumMod val="8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A19-43EA-945B-0AB009031A35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lt1">
                          <a:lumMod val="8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A19-43EA-945B-0AB009031A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MARZO'!$B$16:$B$17</c:f>
              <c:strCache>
                <c:ptCount val="2"/>
                <c:pt idx="0">
                  <c:v>Cumplimiento de Hitos</c:v>
                </c:pt>
                <c:pt idx="1">
                  <c:v>Cumplimiento Temporal</c:v>
                </c:pt>
              </c:strCache>
            </c:strRef>
          </c:cat>
          <c:val>
            <c:numRef>
              <c:f>'Graficos- MARZO'!$C$16:$C$17</c:f>
              <c:numCache>
                <c:formatCode>0.0%</c:formatCode>
                <c:ptCount val="2"/>
                <c:pt idx="0" formatCode="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9-47D0-9087-E38284A2A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126920"/>
        <c:axId val="186127312"/>
        <c:axId val="0"/>
      </c:bar3DChart>
      <c:catAx>
        <c:axId val="18612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6127312"/>
        <c:crosses val="autoZero"/>
        <c:auto val="1"/>
        <c:lblAlgn val="ctr"/>
        <c:lblOffset val="100"/>
        <c:noMultiLvlLbl val="0"/>
      </c:catAx>
      <c:valAx>
        <c:axId val="18612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6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Subgerencia Técnica</a:t>
            </a:r>
          </a:p>
          <a:p>
            <a:pPr>
              <a:defRPr/>
            </a:pPr>
            <a:r>
              <a:rPr lang="en-US"/>
              <a:t>Corte a Marzo 31 de 2018</a:t>
            </a:r>
          </a:p>
        </c:rich>
      </c:tx>
      <c:layout>
        <c:manualLayout>
          <c:xMode val="edge"/>
          <c:yMode val="edge"/>
          <c:x val="0.2879444444444444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435892388451443"/>
          <c:y val="0.22662045298208405"/>
          <c:w val="0.85341885389326333"/>
          <c:h val="0.29455354861240474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MARZO'!$F$26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MARZO'!$F$27:$F$28</c:f>
              <c:numCache>
                <c:formatCode>0%</c:formatCode>
                <c:ptCount val="2"/>
                <c:pt idx="0" formatCode="0.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8E-4B7C-A123-7BC7600D5886}"/>
            </c:ext>
          </c:extLst>
        </c:ser>
        <c:ser>
          <c:idx val="6"/>
          <c:order val="1"/>
          <c:tx>
            <c:strRef>
              <c:f>'Graficos- MARZO'!$I$26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MARZO'!$I$27:$I$28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8E-4B7C-A123-7BC7600D58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39157736"/>
        <c:axId val="539157408"/>
        <c:axId val="0"/>
      </c:bar3DChart>
      <c:catAx>
        <c:axId val="53915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s-CO"/>
          </a:p>
        </c:txPr>
        <c:crossAx val="539157408"/>
        <c:crosses val="autoZero"/>
        <c:auto val="1"/>
        <c:lblAlgn val="ctr"/>
        <c:lblOffset val="100"/>
        <c:noMultiLvlLbl val="0"/>
      </c:catAx>
      <c:valAx>
        <c:axId val="53915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39157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Subgerencia Administrativa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Marzo 31 de 2018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6"/>
          <c:order val="0"/>
          <c:tx>
            <c:strRef>
              <c:f>'Graficos- MARZO'!$I$47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MARZO'!$B$48:$B$49</c:f>
              <c:strCache>
                <c:ptCount val="2"/>
                <c:pt idx="0">
                  <c:v>OPTIMIZACIÓN  GESTION DE ACTIVOS</c:v>
                </c:pt>
                <c:pt idx="1">
                  <c:v>EVALUACIÓN DE LA ESTRUCTURA ACTUAL DE FONADE VS LA NECESIDAD DE LAS ÁREAS</c:v>
                </c:pt>
              </c:strCache>
            </c:strRef>
          </c:cat>
          <c:val>
            <c:numRef>
              <c:f>'Graficos- MARZO'!$I$48:$I$49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BDF-46C5-9B86-44A83210A56D}"/>
            </c:ext>
          </c:extLst>
        </c:ser>
        <c:ser>
          <c:idx val="0"/>
          <c:order val="1"/>
          <c:tx>
            <c:strRef>
              <c:f>'Graficos- MARZO'!$F$47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'Graficos- MARZO'!$F$48:$F$49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BDF-46C5-9B86-44A83210A56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52535352"/>
        <c:axId val="552536008"/>
        <c:axId val="0"/>
      </c:bar3DChart>
      <c:catAx>
        <c:axId val="552535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6008"/>
        <c:crosses val="autoZero"/>
        <c:auto val="1"/>
        <c:lblAlgn val="ctr"/>
        <c:lblOffset val="100"/>
        <c:noMultiLvlLbl val="0"/>
      </c:catAx>
      <c:valAx>
        <c:axId val="552536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Tecnologías de la Información-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Marzo 31 de 2018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layout>
        <c:manualLayout>
          <c:xMode val="edge"/>
          <c:yMode val="edge"/>
          <c:x val="0.164616323156206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451139343250932E-2"/>
          <c:y val="0.19701425405391659"/>
          <c:w val="0.8745191921180826"/>
          <c:h val="0.54866466696674276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MARZO'!$F$59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MARZO'!$F$60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F9-417A-808E-88AEA1258567}"/>
            </c:ext>
          </c:extLst>
        </c:ser>
        <c:ser>
          <c:idx val="6"/>
          <c:order val="1"/>
          <c:tx>
            <c:strRef>
              <c:f>'Graficos- MARZO'!$I$59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MARZO'!$I$60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BF9-417A-808E-88AEA125856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413724464"/>
        <c:axId val="413730696"/>
        <c:axId val="0"/>
      </c:bar3DChart>
      <c:catAx>
        <c:axId val="41372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30696"/>
        <c:crosses val="autoZero"/>
        <c:auto val="1"/>
        <c:lblAlgn val="ctr"/>
        <c:lblOffset val="100"/>
        <c:noMultiLvlLbl val="0"/>
      </c:catAx>
      <c:valAx>
        <c:axId val="41373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2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Plan Institucional de Gestión y Desempeño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Febrero 28 de 2018</a:t>
            </a: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3"/>
          <c:order val="3"/>
          <c:tx>
            <c:strRef>
              <c:f>'Graficos- MARZO'!$F$70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MARZO'!$B$71</c:f>
              <c:strCache>
                <c:ptCount val="1"/>
                <c:pt idx="0">
                  <c:v>PLAN ISNTITUCIONAL DE DESARROLLO ADMINISTRATIVO</c:v>
                </c:pt>
              </c:strCache>
            </c:strRef>
          </c:cat>
          <c:val>
            <c:numRef>
              <c:f>'Graficos- MARZO'!$F$71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B6-4E7E-A812-3D864AD77118}"/>
            </c:ext>
          </c:extLst>
        </c:ser>
        <c:ser>
          <c:idx val="6"/>
          <c:order val="6"/>
          <c:tx>
            <c:strRef>
              <c:f>'Graficos- MARZO'!$I$70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MARZO'!$B$71</c:f>
              <c:strCache>
                <c:ptCount val="1"/>
                <c:pt idx="0">
                  <c:v>PLAN ISNTITUCIONAL DE DESARROLLO ADMINISTRATIVO</c:v>
                </c:pt>
              </c:strCache>
            </c:strRef>
          </c:cat>
          <c:val>
            <c:numRef>
              <c:f>'Graficos- MARZO'!$I$71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8B6-4E7E-A812-3D864AD7711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06256624"/>
        <c:axId val="46323092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'Graficos- MARZO'!$C$70</c15:sqref>
                        </c15:formulaRef>
                      </c:ext>
                    </c:extLst>
                    <c:strCache>
                      <c:ptCount val="1"/>
                      <c:pt idx="0">
                        <c:v>Peso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'Graficos- MARZO'!$B$71</c15:sqref>
                        </c15:formulaRef>
                      </c:ext>
                    </c:extLst>
                    <c:strCache>
                      <c:ptCount val="1"/>
                      <c:pt idx="0">
                        <c:v>PLAN ISNTITUCIONAL DE DESARROLLO ADMINISTRATIVO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'Graficos- MARZO'!$C$71</c15:sqref>
                        </c15:formulaRef>
                      </c:ext>
                    </c:extLst>
                    <c:numCache>
                      <c:formatCode>0.0%</c:formatCode>
                      <c:ptCount val="1"/>
                      <c:pt idx="0">
                        <c:v>0.12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8B6-4E7E-A812-3D864AD77118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MARZO'!$D$70</c15:sqref>
                        </c15:formulaRef>
                      </c:ext>
                    </c:extLst>
                    <c:strCache>
                      <c:ptCount val="1"/>
                      <c:pt idx="0">
                        <c:v>Hitos a Cumplir al corte</c:v>
                      </c:pt>
                    </c:strCache>
                  </c:strRef>
                </c:tx>
                <c:spPr>
                  <a:solidFill>
                    <a:schemeClr val="accent2">
                      <a:alpha val="85000"/>
                    </a:schemeClr>
                  </a:solidFill>
                  <a:ln w="9525" cap="flat" cmpd="sng" algn="ctr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MARZO'!$B$71</c15:sqref>
                        </c15:formulaRef>
                      </c:ext>
                    </c:extLst>
                    <c:strCache>
                      <c:ptCount val="1"/>
                      <c:pt idx="0">
                        <c:v>PLAN ISNTITUCIONAL DE DESARROLLO ADMINISTRATIVO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MARZO'!$D$71</c15:sqref>
                        </c15:formulaRef>
                      </c:ext>
                    </c:extLst>
                    <c:numCache>
                      <c:formatCode>0.0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8B6-4E7E-A812-3D864AD77118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MARZO'!$E$70</c15:sqref>
                        </c15:formulaRef>
                      </c:ext>
                    </c:extLst>
                    <c:strCache>
                      <c:ptCount val="1"/>
                      <c:pt idx="0">
                        <c:v>Hitos Cumplidos</c:v>
                      </c:pt>
                    </c:strCache>
                  </c:strRef>
                </c:tx>
                <c:spPr>
                  <a:solidFill>
                    <a:schemeClr val="accent3">
                      <a:alpha val="85000"/>
                    </a:schemeClr>
                  </a:solidFill>
                  <a:ln w="9525" cap="flat" cmpd="sng" algn="ctr">
                    <a:solidFill>
                      <a:schemeClr val="accent3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3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MARZO'!$B$71</c15:sqref>
                        </c15:formulaRef>
                      </c:ext>
                    </c:extLst>
                    <c:strCache>
                      <c:ptCount val="1"/>
                      <c:pt idx="0">
                        <c:v>PLAN ISNTITUCIONAL DE DESARROLLO ADMINISTRATIVO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MARZO'!$E$71</c15:sqref>
                        </c15:formulaRef>
                      </c:ext>
                    </c:extLst>
                    <c:numCache>
                      <c:formatCode>0.0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8B6-4E7E-A812-3D864AD7711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MARZO'!$G$70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5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MARZO'!$B$71</c15:sqref>
                        </c15:formulaRef>
                      </c:ext>
                    </c:extLst>
                    <c:strCache>
                      <c:ptCount val="1"/>
                      <c:pt idx="0">
                        <c:v>PLAN ISNTITUCIONAL DE DESARROLLO ADMINISTRATIVO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MARZO'!$G$71</c15:sqref>
                        </c15:formulaRef>
                      </c:ext>
                    </c:extLst>
                    <c:numCache>
                      <c:formatCode>0%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8B6-4E7E-A812-3D864AD77118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MARZO'!$H$70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6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MARZO'!$B$71</c15:sqref>
                        </c15:formulaRef>
                      </c:ext>
                    </c:extLst>
                    <c:strCache>
                      <c:ptCount val="1"/>
                      <c:pt idx="0">
                        <c:v>PLAN ISNTITUCIONAL DE DESARROLLO ADMINISTRATIVO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MARZO'!$H$71</c15:sqref>
                        </c15:formulaRef>
                      </c:ext>
                    </c:extLst>
                    <c:numCache>
                      <c:formatCode>0%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08B6-4E7E-A812-3D864AD77118}"/>
                  </c:ext>
                </c:extLst>
              </c15:ser>
            </c15:filteredBarSeries>
          </c:ext>
        </c:extLst>
      </c:bar3DChart>
      <c:catAx>
        <c:axId val="50625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63230928"/>
        <c:crosses val="autoZero"/>
        <c:auto val="1"/>
        <c:lblAlgn val="ctr"/>
        <c:lblOffset val="100"/>
        <c:noMultiLvlLbl val="0"/>
      </c:catAx>
      <c:valAx>
        <c:axId val="463230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625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Subgerencia de Contratación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Abril 30 de 2018</a:t>
            </a:r>
            <a:endParaRPr lang="es-CO">
              <a:effectLst/>
            </a:endParaRPr>
          </a:p>
        </c:rich>
      </c:tx>
      <c:layout>
        <c:manualLayout>
          <c:xMode val="edge"/>
          <c:yMode val="edge"/>
          <c:x val="0.28848369288911097"/>
          <c:y val="6.013073937846121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000000000000001E-2"/>
          <c:y val="0.25083333333333335"/>
          <c:w val="0.93888888888888888"/>
          <c:h val="0.48500729075532223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ABRIL '!$F$33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ABRIL 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ABRIL '!$F$34:$F$36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70-428B-A18A-BAFD58BC89CD}"/>
            </c:ext>
          </c:extLst>
        </c:ser>
        <c:ser>
          <c:idx val="2"/>
          <c:order val="7"/>
          <c:tx>
            <c:strRef>
              <c:f>'Graficos- ABRIL '!$I$33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ABRIL 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ABRIL '!$I$34:$I$36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70-428B-A18A-BAFD58BC89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84437256"/>
        <c:axId val="186124960"/>
        <c:axId val="0"/>
        <c:extLst>
          <c:ext xmlns:c15="http://schemas.microsoft.com/office/drawing/2012/chart" uri="{02D57815-91ED-43cb-92C2-25804820EDAC}">
            <c15:filteredBarSeries>
              <c15:ser>
                <c:idx val="5"/>
                <c:order val="1"/>
                <c:tx>
                  <c:strRef>
                    <c:extLst>
                      <c:ext uri="{02D57815-91ED-43cb-92C2-25804820EDAC}">
                        <c15:formulaRef>
                          <c15:sqref>'Graficos- ABRIL '!$G$33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6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'Graficos- ABRIL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'Graficos- ABRIL '!$G$34:$G$36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4E70-428B-A18A-BAFD58BC89CD}"/>
                  </c:ext>
                </c:extLst>
              </c15:ser>
            </c15:filteredBarSeries>
            <c15:filteredBarSeries>
              <c15:ser>
                <c:idx val="6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'!$H$33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60000"/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60000"/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'!$H$34:$H$36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70-428B-A18A-BAFD58BC89CD}"/>
                  </c:ext>
                </c:extLst>
              </c15:ser>
            </c15:filteredBarSeries>
            <c15:filteredBarSeries>
              <c15:ser>
                <c:idx val="7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'!$I$33</c15:sqref>
                        </c15:formulaRef>
                      </c:ext>
                    </c:extLst>
                    <c:strCache>
                      <c:ptCount val="1"/>
                      <c:pt idx="0">
                        <c:v>Cumplimiento Temporal</c:v>
                      </c:pt>
                    </c:strCache>
                  </c:strRef>
                </c:tx>
                <c:spPr>
                  <a:solidFill>
                    <a:srgbClr val="002060"/>
                  </a:solidFill>
                  <a:ln w="9525" cap="flat" cmpd="sng" algn="ctr">
                    <a:solidFill>
                      <a:schemeClr val="accent2">
                        <a:lumMod val="60000"/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60000"/>
                        <a:lumMod val="75000"/>
                      </a:schemeClr>
                    </a:contourClr>
                  </a:sp3d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rgbClr val="002060"/>
                    </a:solidFill>
                    <a:ln w="9525" cap="flat" cmpd="sng" algn="ctr">
                      <a:solidFill>
                        <a:schemeClr val="accent1">
                          <a:lumMod val="75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accent1">
                          <a:lumMod val="75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7-4E70-428B-A18A-BAFD58BC89CD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'!$I$34:$I$36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70-428B-A18A-BAFD58BC89CD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'!$F$33</c15:sqref>
                        </c15:formulaRef>
                      </c:ext>
                    </c:extLst>
                    <c:strCache>
                      <c:ptCount val="1"/>
                      <c:pt idx="0">
                        <c:v>Cumplimiento de Hitos</c:v>
                      </c:pt>
                    </c:strCache>
                  </c:strRef>
                </c:tx>
                <c:spPr>
                  <a:solidFill>
                    <a:srgbClr val="FF3300"/>
                  </a:solidFill>
                  <a:ln w="9525" cap="flat" cmpd="sng" algn="ctr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5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100" b="1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'!$F$34:$F$36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70-428B-A18A-BAFD58BC89CD}"/>
                  </c:ext>
                </c:extLst>
              </c15:ser>
            </c15:filteredBarSeries>
            <c15:filteredBarSeries>
              <c15:ser>
                <c:idx val="0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'!$G$33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'!$G$34:$G$36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70-428B-A18A-BAFD58BC89CD}"/>
                  </c:ext>
                </c:extLst>
              </c15:ser>
            </c15:filteredBarSeries>
            <c15:filteredBarSeries>
              <c15:ser>
                <c:idx val="1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'!$H$33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2">
                      <a:alpha val="85000"/>
                    </a:schemeClr>
                  </a:solidFill>
                  <a:ln w="9525" cap="flat" cmpd="sng" algn="ctr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'!$H$34:$H$36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4E70-428B-A18A-BAFD58BC89CD}"/>
                  </c:ext>
                </c:extLst>
              </c15:ser>
            </c15:filteredBarSeries>
          </c:ext>
        </c:extLst>
      </c:bar3DChart>
      <c:catAx>
        <c:axId val="184437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4960"/>
        <c:crosses val="autoZero"/>
        <c:auto val="1"/>
        <c:lblAlgn val="ctr"/>
        <c:lblOffset val="100"/>
        <c:noMultiLvlLbl val="0"/>
      </c:catAx>
      <c:valAx>
        <c:axId val="18612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4437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7585802983513"/>
          <c:y val="0.90416627901278579"/>
          <c:w val="0.62370485549860999"/>
          <c:h val="4.4128082560421444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ysClr val="windowText" lastClr="000000"/>
                </a:solidFill>
              </a:rPr>
              <a:t>CUMPLIMIENTO</a:t>
            </a:r>
            <a:r>
              <a:rPr lang="es-CO" baseline="0">
                <a:solidFill>
                  <a:sysClr val="windowText" lastClr="000000"/>
                </a:solidFill>
              </a:rPr>
              <a:t> A ABRIL 30 DE 2018</a:t>
            </a:r>
            <a:endParaRPr lang="es-CO">
              <a:solidFill>
                <a:sysClr val="windowText" lastClr="000000"/>
              </a:solidFill>
            </a:endParaRPr>
          </a:p>
          <a:p>
            <a:pPr>
              <a:defRPr/>
            </a:pP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'Graficos- ABRIL '!$C$15</c:f>
              <c:strCache>
                <c:ptCount val="1"/>
                <c:pt idx="0">
                  <c:v>30-abr.-18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solidFill>
                <a:schemeClr val="accent6">
                  <a:lumMod val="50000"/>
                </a:schemeClr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>
              <a:contourClr>
                <a:schemeClr val="accent6">
                  <a:lumMod val="50000"/>
                </a:schemeClr>
              </a:contourClr>
            </a:sp3d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796-4D08-A10A-0F15E6453CD8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796-4D08-A10A-0F15E6453CD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ABRIL '!$B$16:$B$17</c:f>
              <c:strCache>
                <c:ptCount val="2"/>
                <c:pt idx="0">
                  <c:v>Cumplimiento de Hitos</c:v>
                </c:pt>
                <c:pt idx="1">
                  <c:v>Cumplimiento Temporal</c:v>
                </c:pt>
              </c:strCache>
            </c:strRef>
          </c:cat>
          <c:val>
            <c:numRef>
              <c:f>'Graficos- ABRIL '!$C$16:$C$17</c:f>
              <c:numCache>
                <c:formatCode>0.0%</c:formatCode>
                <c:ptCount val="2"/>
                <c:pt idx="0" formatCode="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96-4D08-A10A-0F15E6453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126920"/>
        <c:axId val="186127312"/>
        <c:axId val="0"/>
      </c:bar3DChart>
      <c:catAx>
        <c:axId val="18612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6127312"/>
        <c:crosses val="autoZero"/>
        <c:auto val="1"/>
        <c:lblAlgn val="ctr"/>
        <c:lblOffset val="100"/>
        <c:noMultiLvlLbl val="0"/>
      </c:catAx>
      <c:valAx>
        <c:axId val="18612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6920"/>
        <c:crosses val="autoZero"/>
        <c:crossBetween val="between"/>
      </c:valAx>
      <c:spPr>
        <a:solidFill>
          <a:schemeClr val="tx2">
            <a:lumMod val="40000"/>
            <a:lumOff val="60000"/>
          </a:schemeClr>
        </a:solidFill>
        <a:ln>
          <a:solidFill>
            <a:schemeClr val="accent6"/>
          </a:solidFill>
        </a:ln>
        <a:effectLst/>
      </c:spPr>
    </c:plotArea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Subgerencia Técnica</a:t>
            </a:r>
          </a:p>
          <a:p>
            <a:pPr>
              <a:defRPr/>
            </a:pPr>
            <a:r>
              <a:rPr lang="en-US"/>
              <a:t>Corte a Abril 30 de 2018</a:t>
            </a:r>
          </a:p>
        </c:rich>
      </c:tx>
      <c:layout>
        <c:manualLayout>
          <c:xMode val="edge"/>
          <c:yMode val="edge"/>
          <c:x val="0.2990555555555555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435892388451443"/>
          <c:y val="0.22662045298208405"/>
          <c:w val="0.85341885389326333"/>
          <c:h val="0.29455354861240474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ABRIL '!$F$26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ABRIL 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ABRIL '!$F$27:$F$28</c:f>
              <c:numCache>
                <c:formatCode>0%</c:formatCode>
                <c:ptCount val="2"/>
                <c:pt idx="0" formatCode="0.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1-4B01-ABC6-BB733A84A4DD}"/>
            </c:ext>
          </c:extLst>
        </c:ser>
        <c:ser>
          <c:idx val="6"/>
          <c:order val="1"/>
          <c:tx>
            <c:strRef>
              <c:f>'Graficos- ABRIL '!$I$26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ABRIL 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ABRIL '!$I$27:$I$28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1-4B01-ABC6-BB733A84A4D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39157736"/>
        <c:axId val="539157408"/>
        <c:axId val="0"/>
      </c:bar3DChart>
      <c:catAx>
        <c:axId val="53915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s-CO"/>
          </a:p>
        </c:txPr>
        <c:crossAx val="539157408"/>
        <c:crosses val="autoZero"/>
        <c:auto val="1"/>
        <c:lblAlgn val="ctr"/>
        <c:lblOffset val="100"/>
        <c:noMultiLvlLbl val="0"/>
      </c:catAx>
      <c:valAx>
        <c:axId val="53915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39157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Subgerencia Administrativa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Abril 30 de 2018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6"/>
          <c:order val="0"/>
          <c:tx>
            <c:strRef>
              <c:f>'Graficos- ABRIL '!$I$47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ABRIL '!$B$48:$B$49</c:f>
              <c:strCache>
                <c:ptCount val="2"/>
                <c:pt idx="0">
                  <c:v>OPTIMIZACIÓN  GESTION DE ACTIVOS</c:v>
                </c:pt>
                <c:pt idx="1">
                  <c:v>EVALUACIÓN DE LA ESTRUCTURA ACTUAL DE FONADE VS LA NECESIDAD DE LAS ÁREAS</c:v>
                </c:pt>
              </c:strCache>
            </c:strRef>
          </c:cat>
          <c:val>
            <c:numRef>
              <c:f>'Graficos- ABRIL '!$I$48:$I$49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DD-494B-9085-18A8BBE7F3D0}"/>
            </c:ext>
          </c:extLst>
        </c:ser>
        <c:ser>
          <c:idx val="0"/>
          <c:order val="1"/>
          <c:tx>
            <c:strRef>
              <c:f>'Graficos- ABRIL '!$F$47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'Graficos- ABRIL '!$F$48:$F$49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DD-494B-9085-18A8BBE7F3D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52535352"/>
        <c:axId val="552536008"/>
        <c:axId val="0"/>
      </c:bar3DChart>
      <c:catAx>
        <c:axId val="552535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6008"/>
        <c:crosses val="autoZero"/>
        <c:auto val="1"/>
        <c:lblAlgn val="ctr"/>
        <c:lblOffset val="100"/>
        <c:noMultiLvlLbl val="0"/>
      </c:catAx>
      <c:valAx>
        <c:axId val="552536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Tecnologías de la Información-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Abril 30 de 2018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layout>
        <c:manualLayout>
          <c:xMode val="edge"/>
          <c:yMode val="edge"/>
          <c:x val="0.164616323156206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451139343250932E-2"/>
          <c:y val="0.19701425405391659"/>
          <c:w val="0.8745191921180826"/>
          <c:h val="0.54866466696674276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ABRIL '!$F$59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ABRIL 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ABRIL '!$F$60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B-4EC7-98C4-A00524EEC8D6}"/>
            </c:ext>
          </c:extLst>
        </c:ser>
        <c:ser>
          <c:idx val="6"/>
          <c:order val="1"/>
          <c:tx>
            <c:strRef>
              <c:f>'Graficos- ABRIL '!$I$59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ABRIL 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ABRIL '!$I$60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0B-4EC7-98C4-A00524EEC8D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413724464"/>
        <c:axId val="413730696"/>
        <c:axId val="0"/>
      </c:bar3DChart>
      <c:catAx>
        <c:axId val="41372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30696"/>
        <c:crosses val="autoZero"/>
        <c:auto val="1"/>
        <c:lblAlgn val="ctr"/>
        <c:lblOffset val="100"/>
        <c:noMultiLvlLbl val="0"/>
      </c:catAx>
      <c:valAx>
        <c:axId val="41373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2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Plan Institucional de Gestión y Desempeño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Abril 30 de 2018</a:t>
            </a: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3"/>
          <c:order val="3"/>
          <c:tx>
            <c:strRef>
              <c:f>'Graficos- ABRIL '!$F$70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ABRIL '!$B$71</c:f>
              <c:strCache>
                <c:ptCount val="1"/>
                <c:pt idx="0">
                  <c:v>PLAN INSTITUCIONAL DE GESTIÓN Y DESEMPEÑO</c:v>
                </c:pt>
              </c:strCache>
            </c:strRef>
          </c:cat>
          <c:val>
            <c:numRef>
              <c:f>'Graficos- ABRIL '!$F$71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3D-4C1E-BB14-1102A9113D84}"/>
            </c:ext>
          </c:extLst>
        </c:ser>
        <c:ser>
          <c:idx val="6"/>
          <c:order val="6"/>
          <c:tx>
            <c:strRef>
              <c:f>'Graficos- ABRIL '!$I$70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ABRIL '!$B$71</c:f>
              <c:strCache>
                <c:ptCount val="1"/>
                <c:pt idx="0">
                  <c:v>PLAN INSTITUCIONAL DE GESTIÓN Y DESEMPEÑO</c:v>
                </c:pt>
              </c:strCache>
            </c:strRef>
          </c:cat>
          <c:val>
            <c:numRef>
              <c:f>'Graficos- ABRIL '!$I$71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3D-4C1E-BB14-1102A9113D8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06256624"/>
        <c:axId val="46323092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'Graficos- ABRIL '!$C$70</c15:sqref>
                        </c15:formulaRef>
                      </c:ext>
                    </c:extLst>
                    <c:strCache>
                      <c:ptCount val="1"/>
                      <c:pt idx="0">
                        <c:v>Peso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'Graficos- ABRIL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'Graficos- ABRIL '!$C$71</c15:sqref>
                        </c15:formulaRef>
                      </c:ext>
                    </c:extLst>
                    <c:numCache>
                      <c:formatCode>0.0%</c:formatCode>
                      <c:ptCount val="1"/>
                      <c:pt idx="0">
                        <c:v>0.12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3D-4C1E-BB14-1102A9113D8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'!$D$70</c15:sqref>
                        </c15:formulaRef>
                      </c:ext>
                    </c:extLst>
                    <c:strCache>
                      <c:ptCount val="1"/>
                      <c:pt idx="0">
                        <c:v>Hitos a Cumplir al corte</c:v>
                      </c:pt>
                    </c:strCache>
                  </c:strRef>
                </c:tx>
                <c:spPr>
                  <a:solidFill>
                    <a:schemeClr val="accent2">
                      <a:alpha val="85000"/>
                    </a:schemeClr>
                  </a:solidFill>
                  <a:ln w="9525" cap="flat" cmpd="sng" algn="ctr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'!$D$71</c15:sqref>
                        </c15:formulaRef>
                      </c:ext>
                    </c:extLst>
                    <c:numCache>
                      <c:formatCode>0.0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A23D-4C1E-BB14-1102A9113D8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'!$E$70</c15:sqref>
                        </c15:formulaRef>
                      </c:ext>
                    </c:extLst>
                    <c:strCache>
                      <c:ptCount val="1"/>
                      <c:pt idx="0">
                        <c:v>Hitos Cumplidos</c:v>
                      </c:pt>
                    </c:strCache>
                  </c:strRef>
                </c:tx>
                <c:spPr>
                  <a:solidFill>
                    <a:schemeClr val="accent3">
                      <a:alpha val="85000"/>
                    </a:schemeClr>
                  </a:solidFill>
                  <a:ln w="9525" cap="flat" cmpd="sng" algn="ctr">
                    <a:solidFill>
                      <a:schemeClr val="accent3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3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'!$E$71</c15:sqref>
                        </c15:formulaRef>
                      </c:ext>
                    </c:extLst>
                    <c:numCache>
                      <c:formatCode>0.0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23D-4C1E-BB14-1102A9113D8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'!$G$70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5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'!$G$71</c15:sqref>
                        </c15:formulaRef>
                      </c:ext>
                    </c:extLst>
                    <c:numCache>
                      <c:formatCode>0%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A23D-4C1E-BB14-1102A9113D8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'!$H$70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6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ABRIL '!$H$71</c15:sqref>
                        </c15:formulaRef>
                      </c:ext>
                    </c:extLst>
                    <c:numCache>
                      <c:formatCode>0%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23D-4C1E-BB14-1102A9113D84}"/>
                  </c:ext>
                </c:extLst>
              </c15:ser>
            </c15:filteredBarSeries>
          </c:ext>
        </c:extLst>
      </c:bar3DChart>
      <c:catAx>
        <c:axId val="50625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63230928"/>
        <c:crosses val="autoZero"/>
        <c:auto val="1"/>
        <c:lblAlgn val="ctr"/>
        <c:lblOffset val="100"/>
        <c:noMultiLvlLbl val="0"/>
      </c:catAx>
      <c:valAx>
        <c:axId val="463230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625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Subgerencia de Contratación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Mayo 31 de 2018</a:t>
            </a:r>
            <a:endParaRPr lang="es-CO">
              <a:effectLst/>
            </a:endParaRPr>
          </a:p>
        </c:rich>
      </c:tx>
      <c:layout>
        <c:manualLayout>
          <c:xMode val="edge"/>
          <c:yMode val="edge"/>
          <c:x val="0.28848369288911097"/>
          <c:y val="6.013073937846121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000000000000001E-2"/>
          <c:y val="0.25083333333333335"/>
          <c:w val="0.93888888888888888"/>
          <c:h val="0.48500729075532223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Mayo'!$F$33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Mayo'!$B$34:$B$36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Mayo'!$F$34:$F$36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5-4EEE-BA79-844C74A925EF}"/>
            </c:ext>
          </c:extLst>
        </c:ser>
        <c:ser>
          <c:idx val="2"/>
          <c:order val="7"/>
          <c:tx>
            <c:strRef>
              <c:f>'Graficos- Mayo'!$I$33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Mayo'!$B$34:$B$36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Mayo'!$I$34:$I$36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A55-4EEE-BA79-844C74A925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84437256"/>
        <c:axId val="186124960"/>
        <c:axId val="0"/>
        <c:extLst>
          <c:ext xmlns:c15="http://schemas.microsoft.com/office/drawing/2012/chart" uri="{02D57815-91ED-43cb-92C2-25804820EDAC}">
            <c15:filteredBarSeries>
              <c15:ser>
                <c:idx val="5"/>
                <c:order val="1"/>
                <c:tx>
                  <c:strRef>
                    <c:extLst>
                      <c:ext uri="{02D57815-91ED-43cb-92C2-25804820EDAC}">
                        <c15:formulaRef>
                          <c15:sqref>'Graficos- Mayo'!$G$33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6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'Graficos- Mayo'!$B$34:$B$36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'Graficos- Mayo'!$G$34:$G$36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1A55-4EEE-BA79-844C74A925EF}"/>
                  </c:ext>
                </c:extLst>
              </c15:ser>
            </c15:filteredBarSeries>
            <c15:filteredBarSeries>
              <c15:ser>
                <c:idx val="6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Mayo'!$H$33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60000"/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60000"/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Mayo'!$H$34:$H$36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A55-4EEE-BA79-844C74A925EF}"/>
                  </c:ext>
                </c:extLst>
              </c15:ser>
            </c15:filteredBarSeries>
            <c15:filteredBarSeries>
              <c15:ser>
                <c:idx val="7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Mayo'!$I$33</c15:sqref>
                        </c15:formulaRef>
                      </c:ext>
                    </c:extLst>
                    <c:strCache>
                      <c:ptCount val="1"/>
                      <c:pt idx="0">
                        <c:v>Cumplimiento Temporal</c:v>
                      </c:pt>
                    </c:strCache>
                  </c:strRef>
                </c:tx>
                <c:spPr>
                  <a:solidFill>
                    <a:srgbClr val="002060"/>
                  </a:solidFill>
                  <a:ln w="9525" cap="flat" cmpd="sng" algn="ctr">
                    <a:solidFill>
                      <a:schemeClr val="accent2">
                        <a:lumMod val="60000"/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60000"/>
                        <a:lumMod val="75000"/>
                      </a:schemeClr>
                    </a:contourClr>
                  </a:sp3d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rgbClr val="002060"/>
                    </a:solidFill>
                    <a:ln w="9525" cap="flat" cmpd="sng" algn="ctr">
                      <a:solidFill>
                        <a:schemeClr val="accent1">
                          <a:lumMod val="75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accent1">
                          <a:lumMod val="75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4-1A55-4EEE-BA79-844C74A925EF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Mayo'!$I$34:$I$36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A55-4EEE-BA79-844C74A925E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Mayo'!$F$33</c15:sqref>
                        </c15:formulaRef>
                      </c:ext>
                    </c:extLst>
                    <c:strCache>
                      <c:ptCount val="1"/>
                      <c:pt idx="0">
                        <c:v>Cumplimiento de Hitos</c:v>
                      </c:pt>
                    </c:strCache>
                  </c:strRef>
                </c:tx>
                <c:spPr>
                  <a:solidFill>
                    <a:srgbClr val="FF3300"/>
                  </a:solidFill>
                  <a:ln w="9525" cap="flat" cmpd="sng" algn="ctr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5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100" b="1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Mayo'!$F$34:$F$36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A55-4EEE-BA79-844C74A925EF}"/>
                  </c:ext>
                </c:extLst>
              </c15:ser>
            </c15:filteredBarSeries>
            <c15:filteredBarSeries>
              <c15:ser>
                <c:idx val="0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Mayo'!$G$33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Mayo'!$G$34:$G$36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A55-4EEE-BA79-844C74A925EF}"/>
                  </c:ext>
                </c:extLst>
              </c15:ser>
            </c15:filteredBarSeries>
            <c15:filteredBarSeries>
              <c15:ser>
                <c:idx val="1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Mayo'!$H$33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2">
                      <a:alpha val="85000"/>
                    </a:schemeClr>
                  </a:solidFill>
                  <a:ln w="9525" cap="flat" cmpd="sng" algn="ctr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Mayo'!$H$34:$H$36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A55-4EEE-BA79-844C74A925EF}"/>
                  </c:ext>
                </c:extLst>
              </c15:ser>
            </c15:filteredBarSeries>
          </c:ext>
        </c:extLst>
      </c:bar3DChart>
      <c:catAx>
        <c:axId val="184437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4960"/>
        <c:crosses val="autoZero"/>
        <c:auto val="1"/>
        <c:lblAlgn val="ctr"/>
        <c:lblOffset val="100"/>
        <c:noMultiLvlLbl val="0"/>
      </c:catAx>
      <c:valAx>
        <c:axId val="18612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4437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7585802983513"/>
          <c:y val="0.90416627901278579"/>
          <c:w val="0.62370485549860999"/>
          <c:h val="4.4128082560421444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ysClr val="windowText" lastClr="000000"/>
                </a:solidFill>
              </a:rPr>
              <a:t>CUMPLIMIENTO</a:t>
            </a:r>
            <a:r>
              <a:rPr lang="es-CO" baseline="0">
                <a:solidFill>
                  <a:sysClr val="windowText" lastClr="000000"/>
                </a:solidFill>
              </a:rPr>
              <a:t> A MAYO 31 DE 2018</a:t>
            </a:r>
            <a:endParaRPr lang="es-CO">
              <a:solidFill>
                <a:sysClr val="windowText" lastClr="000000"/>
              </a:solidFill>
            </a:endParaRPr>
          </a:p>
          <a:p>
            <a:pPr>
              <a:defRPr/>
            </a:pPr>
            <a:endParaRPr lang="es-CO"/>
          </a:p>
        </c:rich>
      </c:tx>
      <c:layout>
        <c:manualLayout>
          <c:xMode val="edge"/>
          <c:yMode val="edge"/>
          <c:x val="9.468749716442694E-2"/>
          <c:y val="2.26229499436059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3187955393033105E-2"/>
          <c:y val="0.1207688477822829"/>
          <c:w val="0.88071696897656226"/>
          <c:h val="0.83648312883116838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'Graficos- Mayo'!$C$15</c:f>
              <c:strCache>
                <c:ptCount val="1"/>
                <c:pt idx="0">
                  <c:v>30-may.-18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solidFill>
                <a:schemeClr val="accent6">
                  <a:lumMod val="50000"/>
                </a:schemeClr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>
              <a:contourClr>
                <a:schemeClr val="accent6">
                  <a:lumMod val="50000"/>
                </a:schemeClr>
              </a:contourClr>
            </a:sp3d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8CB-45A7-B832-D3F2E855837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8CB-45A7-B832-D3F2E855837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Mayo'!$B$16:$B$17</c:f>
              <c:strCache>
                <c:ptCount val="2"/>
                <c:pt idx="0">
                  <c:v>Cumplimiento de Hitos</c:v>
                </c:pt>
                <c:pt idx="1">
                  <c:v>Cumplimiento Temporal</c:v>
                </c:pt>
              </c:strCache>
            </c:strRef>
          </c:cat>
          <c:val>
            <c:numRef>
              <c:f>'Graficos- Mayo'!$C$16:$C$17</c:f>
              <c:numCache>
                <c:formatCode>0.0%</c:formatCode>
                <c:ptCount val="2"/>
                <c:pt idx="0" formatCode="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CB-45A7-B832-D3F2E8558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126920"/>
        <c:axId val="186127312"/>
        <c:axId val="0"/>
      </c:bar3DChart>
      <c:catAx>
        <c:axId val="18612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6127312"/>
        <c:crosses val="autoZero"/>
        <c:auto val="1"/>
        <c:lblAlgn val="ctr"/>
        <c:lblOffset val="100"/>
        <c:noMultiLvlLbl val="0"/>
      </c:catAx>
      <c:valAx>
        <c:axId val="18612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6920"/>
        <c:crosses val="autoZero"/>
        <c:crossBetween val="between"/>
      </c:valAx>
      <c:spPr>
        <a:solidFill>
          <a:schemeClr val="tx2">
            <a:lumMod val="40000"/>
            <a:lumOff val="60000"/>
          </a:schemeClr>
        </a:solidFill>
        <a:ln>
          <a:solidFill>
            <a:schemeClr val="accent6"/>
          </a:solidFill>
        </a:ln>
        <a:effectLst/>
      </c:spPr>
    </c:plotArea>
    <c:plotVisOnly val="1"/>
    <c:dispBlanksAs val="gap"/>
    <c:showDLblsOverMax val="0"/>
  </c:chart>
  <c:spPr>
    <a:solidFill>
      <a:schemeClr val="accent6">
        <a:lumMod val="50000"/>
      </a:schemeClr>
    </a:soli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Subgerencia Técnica</a:t>
            </a:r>
          </a:p>
          <a:p>
            <a:pPr>
              <a:defRPr/>
            </a:pPr>
            <a:r>
              <a:rPr lang="en-US"/>
              <a:t>Corte a Mayo 31 de 2018</a:t>
            </a:r>
          </a:p>
        </c:rich>
      </c:tx>
      <c:layout>
        <c:manualLayout>
          <c:xMode val="edge"/>
          <c:yMode val="edge"/>
          <c:x val="0.2990555555555555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435892388451443"/>
          <c:y val="0.22662045298208405"/>
          <c:w val="0.85341885389326333"/>
          <c:h val="0.29455354861240474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Mayo'!$F$26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Mayo'!$B$27:$B$28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Mayo'!$F$27:$F$28</c:f>
              <c:numCache>
                <c:formatCode>0%</c:formatCode>
                <c:ptCount val="2"/>
                <c:pt idx="0" formatCode="0.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E6-439D-BE9E-2421CE712CDC}"/>
            </c:ext>
          </c:extLst>
        </c:ser>
        <c:ser>
          <c:idx val="6"/>
          <c:order val="1"/>
          <c:tx>
            <c:strRef>
              <c:f>'Graficos- Mayo'!$I$26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Mayo'!$B$27:$B$28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Mayo'!$I$27:$I$28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E6-439D-BE9E-2421CE712C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39157736"/>
        <c:axId val="539157408"/>
        <c:axId val="0"/>
      </c:bar3DChart>
      <c:catAx>
        <c:axId val="53915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s-CO"/>
          </a:p>
        </c:txPr>
        <c:crossAx val="539157408"/>
        <c:crosses val="autoZero"/>
        <c:auto val="1"/>
        <c:lblAlgn val="ctr"/>
        <c:lblOffset val="100"/>
        <c:noMultiLvlLbl val="0"/>
      </c:catAx>
      <c:valAx>
        <c:axId val="53915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39157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Subgerencia Administrativa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Mayo 31 de 2018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6"/>
          <c:order val="0"/>
          <c:tx>
            <c:strRef>
              <c:f>'Graficos- Mayo'!$I$47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Mayo'!$B$48:$B$49</c:f>
              <c:strCache>
                <c:ptCount val="2"/>
                <c:pt idx="0">
                  <c:v>OPTIMIZACIÓN  GESTION DE ACTIVOS</c:v>
                </c:pt>
                <c:pt idx="1">
                  <c:v>EVALUACIÓN DE LA ESTRUCTURA ACTUAL DE FONADE VS LA NECESIDAD DE LAS ÁREAS</c:v>
                </c:pt>
              </c:strCache>
            </c:strRef>
          </c:cat>
          <c:val>
            <c:numRef>
              <c:f>'Graficos- Mayo'!$I$48:$I$49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D-4A36-861E-AB481AC30180}"/>
            </c:ext>
          </c:extLst>
        </c:ser>
        <c:ser>
          <c:idx val="0"/>
          <c:order val="1"/>
          <c:tx>
            <c:strRef>
              <c:f>'Graficos- Mayo'!$F$47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'Graficos- Mayo'!$F$48:$F$49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5D-4A36-861E-AB481AC301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52535352"/>
        <c:axId val="552536008"/>
        <c:axId val="0"/>
      </c:bar3DChart>
      <c:catAx>
        <c:axId val="552535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6008"/>
        <c:crosses val="autoZero"/>
        <c:auto val="1"/>
        <c:lblAlgn val="ctr"/>
        <c:lblOffset val="100"/>
        <c:noMultiLvlLbl val="0"/>
      </c:catAx>
      <c:valAx>
        <c:axId val="552536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Tecnologías de la Información-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Mayo 31 de 2018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layout>
        <c:manualLayout>
          <c:xMode val="edge"/>
          <c:yMode val="edge"/>
          <c:x val="0.164616323156206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451139343250932E-2"/>
          <c:y val="0.19701425405391659"/>
          <c:w val="0.8745191921180826"/>
          <c:h val="0.54866466696674276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Mayo'!$F$59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Mayo'!$B$60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Mayo'!$F$60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95-48A6-9E03-E56DF5C346C0}"/>
            </c:ext>
          </c:extLst>
        </c:ser>
        <c:ser>
          <c:idx val="6"/>
          <c:order val="1"/>
          <c:tx>
            <c:strRef>
              <c:f>'Graficos- Mayo'!$I$59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Mayo'!$B$60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Mayo'!$I$60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95-48A6-9E03-E56DF5C346C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413724464"/>
        <c:axId val="413730696"/>
        <c:axId val="0"/>
      </c:bar3DChart>
      <c:catAx>
        <c:axId val="41372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30696"/>
        <c:crosses val="autoZero"/>
        <c:auto val="1"/>
        <c:lblAlgn val="ctr"/>
        <c:lblOffset val="100"/>
        <c:noMultiLvlLbl val="0"/>
      </c:catAx>
      <c:valAx>
        <c:axId val="41373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2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Plan Institucional de Gestión y Desempeño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Mayo 31 de 2018</a:t>
            </a: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3"/>
          <c:order val="3"/>
          <c:tx>
            <c:strRef>
              <c:f>'Graficos- Mayo'!$F$70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Mayo'!$B$71</c:f>
              <c:strCache>
                <c:ptCount val="1"/>
                <c:pt idx="0">
                  <c:v>PLAN INSTITUCIONAL DE GESTIÓN Y DESEMPEÑO</c:v>
                </c:pt>
              </c:strCache>
            </c:strRef>
          </c:cat>
          <c:val>
            <c:numRef>
              <c:f>'Graficos- Mayo'!$F$71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5-4013-8EFD-F3840BE88C82}"/>
            </c:ext>
          </c:extLst>
        </c:ser>
        <c:ser>
          <c:idx val="6"/>
          <c:order val="6"/>
          <c:tx>
            <c:strRef>
              <c:f>'Graficos- Mayo'!$I$70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Mayo'!$B$71</c:f>
              <c:strCache>
                <c:ptCount val="1"/>
                <c:pt idx="0">
                  <c:v>PLAN INSTITUCIONAL DE GESTIÓN Y DESEMPEÑO</c:v>
                </c:pt>
              </c:strCache>
            </c:strRef>
          </c:cat>
          <c:val>
            <c:numRef>
              <c:f>'Graficos- Mayo'!$I$71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5-4013-8EFD-F3840BE88C8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06256624"/>
        <c:axId val="46323092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'Graficos- Mayo'!$C$70</c15:sqref>
                        </c15:formulaRef>
                      </c:ext>
                    </c:extLst>
                    <c:strCache>
                      <c:ptCount val="1"/>
                      <c:pt idx="0">
                        <c:v>Peso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'Graficos- Mayo'!$B$71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'Graficos- Mayo'!$C$71</c15:sqref>
                        </c15:formulaRef>
                      </c:ext>
                    </c:extLst>
                    <c:numCache>
                      <c:formatCode>0.0%</c:formatCode>
                      <c:ptCount val="1"/>
                      <c:pt idx="0">
                        <c:v>0.12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5-4013-8EFD-F3840BE88C8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Mayo'!$D$70</c15:sqref>
                        </c15:formulaRef>
                      </c:ext>
                    </c:extLst>
                    <c:strCache>
                      <c:ptCount val="1"/>
                      <c:pt idx="0">
                        <c:v>Hitos a Cumplir al corte</c:v>
                      </c:pt>
                    </c:strCache>
                  </c:strRef>
                </c:tx>
                <c:spPr>
                  <a:solidFill>
                    <a:schemeClr val="accent2">
                      <a:alpha val="85000"/>
                    </a:schemeClr>
                  </a:solidFill>
                  <a:ln w="9525" cap="flat" cmpd="sng" algn="ctr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Mayo'!$D$71</c15:sqref>
                        </c15:formulaRef>
                      </c:ext>
                    </c:extLst>
                    <c:numCache>
                      <c:formatCode>0.0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E05-4013-8EFD-F3840BE88C8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Mayo'!$E$70</c15:sqref>
                        </c15:formulaRef>
                      </c:ext>
                    </c:extLst>
                    <c:strCache>
                      <c:ptCount val="1"/>
                      <c:pt idx="0">
                        <c:v>Hitos Cumplidos</c:v>
                      </c:pt>
                    </c:strCache>
                  </c:strRef>
                </c:tx>
                <c:spPr>
                  <a:solidFill>
                    <a:schemeClr val="accent3">
                      <a:alpha val="85000"/>
                    </a:schemeClr>
                  </a:solidFill>
                  <a:ln w="9525" cap="flat" cmpd="sng" algn="ctr">
                    <a:solidFill>
                      <a:schemeClr val="accent3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3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Mayo'!$E$71</c15:sqref>
                        </c15:formulaRef>
                      </c:ext>
                    </c:extLst>
                    <c:numCache>
                      <c:formatCode>0.0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E05-4013-8EFD-F3840BE88C8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Mayo'!$G$70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5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Mayo'!$G$71</c15:sqref>
                        </c15:formulaRef>
                      </c:ext>
                    </c:extLst>
                    <c:numCache>
                      <c:formatCode>0%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E05-4013-8EFD-F3840BE88C82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Mayo'!$H$70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6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Mayo'!$H$71</c15:sqref>
                        </c15:formulaRef>
                      </c:ext>
                    </c:extLst>
                    <c:numCache>
                      <c:formatCode>0%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E05-4013-8EFD-F3840BE88C82}"/>
                  </c:ext>
                </c:extLst>
              </c15:ser>
            </c15:filteredBarSeries>
          </c:ext>
        </c:extLst>
      </c:bar3DChart>
      <c:catAx>
        <c:axId val="50625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63230928"/>
        <c:crosses val="autoZero"/>
        <c:auto val="1"/>
        <c:lblAlgn val="ctr"/>
        <c:lblOffset val="100"/>
        <c:noMultiLvlLbl val="0"/>
      </c:catAx>
      <c:valAx>
        <c:axId val="463230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625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Subgerencia de Contratación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Junio  30 de 2018</a:t>
            </a:r>
            <a:endParaRPr lang="es-CO">
              <a:effectLst/>
            </a:endParaRPr>
          </a:p>
        </c:rich>
      </c:tx>
      <c:layout>
        <c:manualLayout>
          <c:xMode val="edge"/>
          <c:yMode val="edge"/>
          <c:x val="0.28848369288911097"/>
          <c:y val="6.013073937846121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000000000000001E-2"/>
          <c:y val="0.25083333333333335"/>
          <c:w val="0.93888888888888888"/>
          <c:h val="0.48500729075532223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Junio '!$F$33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Junio 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Junio '!$F$34:$F$36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38-40C3-8076-D8BC35EF3D33}"/>
            </c:ext>
          </c:extLst>
        </c:ser>
        <c:ser>
          <c:idx val="2"/>
          <c:order val="7"/>
          <c:tx>
            <c:strRef>
              <c:f>'Graficos- Junio '!$I$33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Junio 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Junio '!$I$34:$I$36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38-40C3-8076-D8BC35EF3D3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84437256"/>
        <c:axId val="186124960"/>
        <c:axId val="0"/>
        <c:extLst>
          <c:ext xmlns:c15="http://schemas.microsoft.com/office/drawing/2012/chart" uri="{02D57815-91ED-43cb-92C2-25804820EDAC}">
            <c15:filteredBarSeries>
              <c15:ser>
                <c:idx val="5"/>
                <c:order val="1"/>
                <c:tx>
                  <c:strRef>
                    <c:extLst>
                      <c:ext uri="{02D57815-91ED-43cb-92C2-25804820EDAC}">
                        <c15:formulaRef>
                          <c15:sqref>'Graficos- Junio '!$G$33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6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'Graficos- Junio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'Graficos- Junio '!$G$34:$G$36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6038-40C3-8076-D8BC35EF3D33}"/>
                  </c:ext>
                </c:extLst>
              </c15:ser>
            </c15:filteredBarSeries>
            <c15:filteredBarSeries>
              <c15:ser>
                <c:idx val="6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'!$H$33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60000"/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60000"/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'!$H$34:$H$36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038-40C3-8076-D8BC35EF3D33}"/>
                  </c:ext>
                </c:extLst>
              </c15:ser>
            </c15:filteredBarSeries>
            <c15:filteredBarSeries>
              <c15:ser>
                <c:idx val="7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'!$I$33</c15:sqref>
                        </c15:formulaRef>
                      </c:ext>
                    </c:extLst>
                    <c:strCache>
                      <c:ptCount val="1"/>
                      <c:pt idx="0">
                        <c:v>Cumplimiento Temporal</c:v>
                      </c:pt>
                    </c:strCache>
                  </c:strRef>
                </c:tx>
                <c:spPr>
                  <a:solidFill>
                    <a:srgbClr val="002060"/>
                  </a:solidFill>
                  <a:ln w="9525" cap="flat" cmpd="sng" algn="ctr">
                    <a:solidFill>
                      <a:schemeClr val="accent2">
                        <a:lumMod val="60000"/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60000"/>
                        <a:lumMod val="75000"/>
                      </a:schemeClr>
                    </a:contourClr>
                  </a:sp3d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rgbClr val="002060"/>
                    </a:solidFill>
                    <a:ln w="9525" cap="flat" cmpd="sng" algn="ctr">
                      <a:solidFill>
                        <a:schemeClr val="accent1">
                          <a:lumMod val="75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accent1">
                          <a:lumMod val="75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7-6038-40C3-8076-D8BC35EF3D33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'!$I$34:$I$36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6038-40C3-8076-D8BC35EF3D33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'!$F$33</c15:sqref>
                        </c15:formulaRef>
                      </c:ext>
                    </c:extLst>
                    <c:strCache>
                      <c:ptCount val="1"/>
                      <c:pt idx="0">
                        <c:v>Cumplimiento de Hitos</c:v>
                      </c:pt>
                    </c:strCache>
                  </c:strRef>
                </c:tx>
                <c:spPr>
                  <a:solidFill>
                    <a:srgbClr val="FF3300"/>
                  </a:solidFill>
                  <a:ln w="9525" cap="flat" cmpd="sng" algn="ctr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5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100" b="1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'!$F$34:$F$36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038-40C3-8076-D8BC35EF3D33}"/>
                  </c:ext>
                </c:extLst>
              </c15:ser>
            </c15:filteredBarSeries>
            <c15:filteredBarSeries>
              <c15:ser>
                <c:idx val="0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'!$G$33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'!$G$34:$G$36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6038-40C3-8076-D8BC35EF3D33}"/>
                  </c:ext>
                </c:extLst>
              </c15:ser>
            </c15:filteredBarSeries>
            <c15:filteredBarSeries>
              <c15:ser>
                <c:idx val="1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'!$H$33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2">
                      <a:alpha val="85000"/>
                    </a:schemeClr>
                  </a:solidFill>
                  <a:ln w="9525" cap="flat" cmpd="sng" algn="ctr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'!$H$34:$H$36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6038-40C3-8076-D8BC35EF3D33}"/>
                  </c:ext>
                </c:extLst>
              </c15:ser>
            </c15:filteredBarSeries>
          </c:ext>
        </c:extLst>
      </c:bar3DChart>
      <c:catAx>
        <c:axId val="184437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4960"/>
        <c:crosses val="autoZero"/>
        <c:auto val="1"/>
        <c:lblAlgn val="ctr"/>
        <c:lblOffset val="100"/>
        <c:noMultiLvlLbl val="0"/>
      </c:catAx>
      <c:valAx>
        <c:axId val="18612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4437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7585802983513"/>
          <c:y val="0.90416627901278579"/>
          <c:w val="0.62370485549860999"/>
          <c:h val="4.4128082560421444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ysClr val="windowText" lastClr="000000"/>
                </a:solidFill>
                <a:latin typeface="Arial Black" panose="020B0A04020102020204" pitchFamily="34" charset="0"/>
              </a:rPr>
              <a:t>CUMPLIMIENTO</a:t>
            </a:r>
            <a:r>
              <a:rPr lang="es-CO" baseline="0">
                <a:solidFill>
                  <a:sysClr val="windowText" lastClr="000000"/>
                </a:solidFill>
                <a:latin typeface="Arial Black" panose="020B0A04020102020204" pitchFamily="34" charset="0"/>
              </a:rPr>
              <a:t> A JUNIO 30 DE 2018</a:t>
            </a:r>
            <a:endParaRPr lang="es-CO">
              <a:solidFill>
                <a:sysClr val="windowText" lastClr="000000"/>
              </a:solidFill>
              <a:latin typeface="Arial Black" panose="020B0A04020102020204" pitchFamily="34" charset="0"/>
            </a:endParaRPr>
          </a:p>
          <a:p>
            <a:pPr>
              <a:defRPr/>
            </a:pPr>
            <a:endParaRPr lang="es-CO"/>
          </a:p>
        </c:rich>
      </c:tx>
      <c:layout>
        <c:manualLayout>
          <c:xMode val="edge"/>
          <c:yMode val="edge"/>
          <c:x val="0.10044938161822752"/>
          <c:y val="2.07377041149720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3187955393033105E-2"/>
          <c:y val="0.1207688477822829"/>
          <c:w val="0.88071696897656226"/>
          <c:h val="0.83648312883116838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'Graficos- Junio '!$C$15</c:f>
              <c:strCache>
                <c:ptCount val="1"/>
                <c:pt idx="0">
                  <c:v>30-jun.-18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solidFill>
                <a:schemeClr val="accent6">
                  <a:lumMod val="50000"/>
                </a:schemeClr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>
              <a:contourClr>
                <a:schemeClr val="accent6">
                  <a:lumMod val="50000"/>
                </a:schemeClr>
              </a:contourClr>
            </a:sp3d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969F-405F-A56D-105EAD4EB79D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69F-405F-A56D-105EAD4EB7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Junio '!$B$16:$B$17</c:f>
              <c:strCache>
                <c:ptCount val="2"/>
                <c:pt idx="0">
                  <c:v>Cumplimiento de Hitos</c:v>
                </c:pt>
                <c:pt idx="1">
                  <c:v>Cumplimiento Temporal</c:v>
                </c:pt>
              </c:strCache>
            </c:strRef>
          </c:cat>
          <c:val>
            <c:numRef>
              <c:f>'Graficos- Junio '!$C$16:$C$17</c:f>
              <c:numCache>
                <c:formatCode>0.0%</c:formatCode>
                <c:ptCount val="2"/>
                <c:pt idx="0" formatCode="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9F-405F-A56D-105EAD4EB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126920"/>
        <c:axId val="186127312"/>
        <c:axId val="0"/>
      </c:bar3DChart>
      <c:catAx>
        <c:axId val="18612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6127312"/>
        <c:crosses val="autoZero"/>
        <c:auto val="1"/>
        <c:lblAlgn val="ctr"/>
        <c:lblOffset val="100"/>
        <c:noMultiLvlLbl val="0"/>
      </c:catAx>
      <c:valAx>
        <c:axId val="18612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6920"/>
        <c:crosses val="autoZero"/>
        <c:crossBetween val="between"/>
      </c:valAx>
      <c:spPr>
        <a:solidFill>
          <a:schemeClr val="tx2">
            <a:lumMod val="40000"/>
            <a:lumOff val="60000"/>
          </a:schemeClr>
        </a:solidFill>
        <a:ln>
          <a:solidFill>
            <a:schemeClr val="accent6"/>
          </a:solidFill>
        </a:ln>
        <a:effectLst/>
      </c:spPr>
    </c:plotArea>
    <c:plotVisOnly val="1"/>
    <c:dispBlanksAs val="gap"/>
    <c:showDLblsOverMax val="0"/>
  </c:chart>
  <c:spPr>
    <a:solidFill>
      <a:schemeClr val="accent6">
        <a:lumMod val="75000"/>
      </a:schemeClr>
    </a:soli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Subgerencia Técnica</a:t>
            </a:r>
          </a:p>
          <a:p>
            <a:pPr>
              <a:defRPr/>
            </a:pPr>
            <a:r>
              <a:rPr lang="en-US"/>
              <a:t>Corte a Junio 30 de 2018</a:t>
            </a:r>
          </a:p>
        </c:rich>
      </c:tx>
      <c:layout>
        <c:manualLayout>
          <c:xMode val="edge"/>
          <c:yMode val="edge"/>
          <c:x val="0.2990555555555555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435892388451443"/>
          <c:y val="0.22662045298208405"/>
          <c:w val="0.85341885389326333"/>
          <c:h val="0.29455354861240474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Junio '!$F$26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Junio 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Junio '!$F$27:$F$28</c:f>
              <c:numCache>
                <c:formatCode>0%</c:formatCode>
                <c:ptCount val="2"/>
                <c:pt idx="0" formatCode="0.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29-482F-8884-1019902AF67E}"/>
            </c:ext>
          </c:extLst>
        </c:ser>
        <c:ser>
          <c:idx val="6"/>
          <c:order val="1"/>
          <c:tx>
            <c:strRef>
              <c:f>'Graficos- Junio '!$I$26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Junio 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Junio '!$I$27:$I$28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29-482F-8884-1019902AF6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39157736"/>
        <c:axId val="539157408"/>
        <c:axId val="0"/>
      </c:bar3DChart>
      <c:catAx>
        <c:axId val="53915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s-CO"/>
          </a:p>
        </c:txPr>
        <c:crossAx val="539157408"/>
        <c:crosses val="autoZero"/>
        <c:auto val="1"/>
        <c:lblAlgn val="ctr"/>
        <c:lblOffset val="100"/>
        <c:noMultiLvlLbl val="0"/>
      </c:catAx>
      <c:valAx>
        <c:axId val="53915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39157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Subgerencia Administrativa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Junio 30 de 2018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6"/>
          <c:order val="0"/>
          <c:tx>
            <c:strRef>
              <c:f>'Graficos- Junio '!$I$47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Junio '!$B$48:$B$49</c:f>
              <c:strCache>
                <c:ptCount val="2"/>
                <c:pt idx="0">
                  <c:v>OPTIMIZACIÓN  GESTION DE ACTIVOS</c:v>
                </c:pt>
                <c:pt idx="1">
                  <c:v>EVALUACIÓN DE LA ESTRUCTURA ACTUAL DE FONADE VS LA NECESIDAD DE LAS ÁREAS</c:v>
                </c:pt>
              </c:strCache>
            </c:strRef>
          </c:cat>
          <c:val>
            <c:numRef>
              <c:f>'Graficos- Junio '!$I$48:$I$49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60-412F-B2EC-7BE6B558E26C}"/>
            </c:ext>
          </c:extLst>
        </c:ser>
        <c:ser>
          <c:idx val="0"/>
          <c:order val="1"/>
          <c:tx>
            <c:strRef>
              <c:f>'Graficos- Junio '!$F$47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'Graficos- Junio '!$F$48:$F$49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60-412F-B2EC-7BE6B558E26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52535352"/>
        <c:axId val="552536008"/>
        <c:axId val="0"/>
      </c:bar3DChart>
      <c:catAx>
        <c:axId val="552535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6008"/>
        <c:crosses val="autoZero"/>
        <c:auto val="1"/>
        <c:lblAlgn val="ctr"/>
        <c:lblOffset val="100"/>
        <c:noMultiLvlLbl val="0"/>
      </c:catAx>
      <c:valAx>
        <c:axId val="552536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Tecnologías de la Información-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Junio 30de 201 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layout>
        <c:manualLayout>
          <c:xMode val="edge"/>
          <c:yMode val="edge"/>
          <c:x val="0.164616323156206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451139343250932E-2"/>
          <c:y val="0.19701425405391659"/>
          <c:w val="0.8745191921180826"/>
          <c:h val="0.54866466696674276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Junio '!$F$59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Junio 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Junio '!$F$60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1-4C47-BF74-24A3F3B62923}"/>
            </c:ext>
          </c:extLst>
        </c:ser>
        <c:ser>
          <c:idx val="6"/>
          <c:order val="1"/>
          <c:tx>
            <c:strRef>
              <c:f>'Graficos- Junio '!$I$59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Junio 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Junio '!$I$60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C1-4C47-BF74-24A3F3B629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413724464"/>
        <c:axId val="413730696"/>
        <c:axId val="0"/>
      </c:bar3DChart>
      <c:catAx>
        <c:axId val="41372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30696"/>
        <c:crosses val="autoZero"/>
        <c:auto val="1"/>
        <c:lblAlgn val="ctr"/>
        <c:lblOffset val="100"/>
        <c:noMultiLvlLbl val="0"/>
      </c:catAx>
      <c:valAx>
        <c:axId val="41373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2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Plan Institucional de Gestión y Desempeño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 Junio30 de 2018</a:t>
            </a: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3"/>
          <c:order val="3"/>
          <c:tx>
            <c:strRef>
              <c:f>'Graficos- Junio '!$F$70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Junio '!$B$71</c:f>
              <c:strCache>
                <c:ptCount val="1"/>
                <c:pt idx="0">
                  <c:v>PLAN INSTITUCIONAL DE GESTIÓN Y DESEMPEÑO</c:v>
                </c:pt>
              </c:strCache>
            </c:strRef>
          </c:cat>
          <c:val>
            <c:numRef>
              <c:f>'Graficos- Junio '!$F$71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01-47D7-B958-79611681B206}"/>
            </c:ext>
          </c:extLst>
        </c:ser>
        <c:ser>
          <c:idx val="6"/>
          <c:order val="6"/>
          <c:tx>
            <c:strRef>
              <c:f>'Graficos- Junio '!$I$70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Junio '!$B$71</c:f>
              <c:strCache>
                <c:ptCount val="1"/>
                <c:pt idx="0">
                  <c:v>PLAN INSTITUCIONAL DE GESTIÓN Y DESEMPEÑO</c:v>
                </c:pt>
              </c:strCache>
            </c:strRef>
          </c:cat>
          <c:val>
            <c:numRef>
              <c:f>'Graficos- Junio '!$I$71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01-47D7-B958-79611681B20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06256624"/>
        <c:axId val="46323092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'Graficos- Junio '!$C$70</c15:sqref>
                        </c15:formulaRef>
                      </c:ext>
                    </c:extLst>
                    <c:strCache>
                      <c:ptCount val="1"/>
                      <c:pt idx="0">
                        <c:v>Peso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'Graficos- Junio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'Graficos- Junio '!$C$71</c15:sqref>
                        </c15:formulaRef>
                      </c:ext>
                    </c:extLst>
                    <c:numCache>
                      <c:formatCode>0.0%</c:formatCode>
                      <c:ptCount val="1"/>
                      <c:pt idx="0">
                        <c:v>0.12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101-47D7-B958-79611681B20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'!$D$70</c15:sqref>
                        </c15:formulaRef>
                      </c:ext>
                    </c:extLst>
                    <c:strCache>
                      <c:ptCount val="1"/>
                      <c:pt idx="0">
                        <c:v>Hitos a Cumplir al corte</c:v>
                      </c:pt>
                    </c:strCache>
                  </c:strRef>
                </c:tx>
                <c:spPr>
                  <a:solidFill>
                    <a:schemeClr val="accent2">
                      <a:alpha val="85000"/>
                    </a:schemeClr>
                  </a:solidFill>
                  <a:ln w="9525" cap="flat" cmpd="sng" algn="ctr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'!$D$71</c15:sqref>
                        </c15:formulaRef>
                      </c:ext>
                    </c:extLst>
                    <c:numCache>
                      <c:formatCode>0.0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101-47D7-B958-79611681B20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'!$E$70</c15:sqref>
                        </c15:formulaRef>
                      </c:ext>
                    </c:extLst>
                    <c:strCache>
                      <c:ptCount val="1"/>
                      <c:pt idx="0">
                        <c:v>Hitos Cumplidos</c:v>
                      </c:pt>
                    </c:strCache>
                  </c:strRef>
                </c:tx>
                <c:spPr>
                  <a:solidFill>
                    <a:schemeClr val="accent3">
                      <a:alpha val="85000"/>
                    </a:schemeClr>
                  </a:solidFill>
                  <a:ln w="9525" cap="flat" cmpd="sng" algn="ctr">
                    <a:solidFill>
                      <a:schemeClr val="accent3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3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'!$E$71</c15:sqref>
                        </c15:formulaRef>
                      </c:ext>
                    </c:extLst>
                    <c:numCache>
                      <c:formatCode>0.0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101-47D7-B958-79611681B20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'!$G$70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5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'!$G$71</c15:sqref>
                        </c15:formulaRef>
                      </c:ext>
                    </c:extLst>
                    <c:numCache>
                      <c:formatCode>0%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F101-47D7-B958-79611681B20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'!$H$70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6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Junio '!$H$71</c15:sqref>
                        </c15:formulaRef>
                      </c:ext>
                    </c:extLst>
                    <c:numCache>
                      <c:formatCode>0%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F101-47D7-B958-79611681B206}"/>
                  </c:ext>
                </c:extLst>
              </c15:ser>
            </c15:filteredBarSeries>
          </c:ext>
        </c:extLst>
      </c:bar3DChart>
      <c:catAx>
        <c:axId val="50625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63230928"/>
        <c:crosses val="autoZero"/>
        <c:auto val="1"/>
        <c:lblAlgn val="ctr"/>
        <c:lblOffset val="100"/>
        <c:noMultiLvlLbl val="0"/>
      </c:catAx>
      <c:valAx>
        <c:axId val="463230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625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Subgerencia de Contratación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Julio  31 de 2018</a:t>
            </a:r>
            <a:endParaRPr lang="es-CO">
              <a:effectLst/>
            </a:endParaRPr>
          </a:p>
        </c:rich>
      </c:tx>
      <c:layout>
        <c:manualLayout>
          <c:xMode val="edge"/>
          <c:yMode val="edge"/>
          <c:x val="0.28848369288911097"/>
          <c:y val="6.013073937846121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000000000000001E-2"/>
          <c:y val="0.25083333333333335"/>
          <c:w val="0.93888888888888888"/>
          <c:h val="0.48500729075532223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Julio '!$F$33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Julio 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Julio '!$F$34:$F$36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45-41B8-AA74-7E7BFAA26092}"/>
            </c:ext>
          </c:extLst>
        </c:ser>
        <c:ser>
          <c:idx val="2"/>
          <c:order val="7"/>
          <c:tx>
            <c:strRef>
              <c:f>'Graficos- Julio '!$I$33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Julio 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Julio '!$I$34:$I$36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45-41B8-AA74-7E7BFAA260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84437256"/>
        <c:axId val="186124960"/>
        <c:axId val="0"/>
        <c:extLst>
          <c:ext xmlns:c15="http://schemas.microsoft.com/office/drawing/2012/chart" uri="{02D57815-91ED-43cb-92C2-25804820EDAC}">
            <c15:filteredBarSeries>
              <c15:ser>
                <c:idx val="5"/>
                <c:order val="1"/>
                <c:tx>
                  <c:strRef>
                    <c:extLst>
                      <c:ext uri="{02D57815-91ED-43cb-92C2-25804820EDAC}">
                        <c15:formulaRef>
                          <c15:sqref>'Graficos- Julio '!$G$33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6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'Graficos- Julio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'Graficos- Julio '!$G$34:$G$36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D645-41B8-AA74-7E7BFAA26092}"/>
                  </c:ext>
                </c:extLst>
              </c15:ser>
            </c15:filteredBarSeries>
            <c15:filteredBarSeries>
              <c15:ser>
                <c:idx val="6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'!$H$33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60000"/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60000"/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'!$H$34:$H$36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645-41B8-AA74-7E7BFAA26092}"/>
                  </c:ext>
                </c:extLst>
              </c15:ser>
            </c15:filteredBarSeries>
            <c15:filteredBarSeries>
              <c15:ser>
                <c:idx val="7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'!$I$33</c15:sqref>
                        </c15:formulaRef>
                      </c:ext>
                    </c:extLst>
                    <c:strCache>
                      <c:ptCount val="1"/>
                      <c:pt idx="0">
                        <c:v>Cumplimiento Temporal</c:v>
                      </c:pt>
                    </c:strCache>
                  </c:strRef>
                </c:tx>
                <c:spPr>
                  <a:solidFill>
                    <a:srgbClr val="002060"/>
                  </a:solidFill>
                  <a:ln w="9525" cap="flat" cmpd="sng" algn="ctr">
                    <a:solidFill>
                      <a:schemeClr val="accent2">
                        <a:lumMod val="60000"/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60000"/>
                        <a:lumMod val="75000"/>
                      </a:schemeClr>
                    </a:contourClr>
                  </a:sp3d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rgbClr val="002060"/>
                    </a:solidFill>
                    <a:ln w="9525" cap="flat" cmpd="sng" algn="ctr">
                      <a:solidFill>
                        <a:schemeClr val="accent1">
                          <a:lumMod val="75000"/>
                        </a:schemeClr>
                      </a:solidFill>
                      <a:round/>
                    </a:ln>
                    <a:effectLst/>
                    <a:sp3d contourW="9525">
                      <a:contourClr>
                        <a:schemeClr val="accent1">
                          <a:lumMod val="75000"/>
                        </a:schemeClr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7-D645-41B8-AA74-7E7BFAA26092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'!$I$34:$I$36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645-41B8-AA74-7E7BFAA2609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'!$F$33</c15:sqref>
                        </c15:formulaRef>
                      </c:ext>
                    </c:extLst>
                    <c:strCache>
                      <c:ptCount val="1"/>
                      <c:pt idx="0">
                        <c:v>Cumplimiento de Hitos</c:v>
                      </c:pt>
                    </c:strCache>
                  </c:strRef>
                </c:tx>
                <c:spPr>
                  <a:solidFill>
                    <a:srgbClr val="FF3300"/>
                  </a:solidFill>
                  <a:ln w="9525" cap="flat" cmpd="sng" algn="ctr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5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100" b="1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'!$F$34:$F$36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645-41B8-AA74-7E7BFAA26092}"/>
                  </c:ext>
                </c:extLst>
              </c15:ser>
            </c15:filteredBarSeries>
            <c15:filteredBarSeries>
              <c15:ser>
                <c:idx val="0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'!$G$33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'!$G$34:$G$36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D645-41B8-AA74-7E7BFAA26092}"/>
                  </c:ext>
                </c:extLst>
              </c15:ser>
            </c15:filteredBarSeries>
            <c15:filteredBarSeries>
              <c15:ser>
                <c:idx val="1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'!$H$33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2">
                      <a:alpha val="85000"/>
                    </a:schemeClr>
                  </a:solidFill>
                  <a:ln w="9525" cap="flat" cmpd="sng" algn="ctr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'!$H$34:$H$36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D645-41B8-AA74-7E7BFAA26092}"/>
                  </c:ext>
                </c:extLst>
              </c15:ser>
            </c15:filteredBarSeries>
          </c:ext>
        </c:extLst>
      </c:bar3DChart>
      <c:catAx>
        <c:axId val="184437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4960"/>
        <c:crosses val="autoZero"/>
        <c:auto val="1"/>
        <c:lblAlgn val="ctr"/>
        <c:lblOffset val="100"/>
        <c:noMultiLvlLbl val="0"/>
      </c:catAx>
      <c:valAx>
        <c:axId val="18612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4437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7585802983513"/>
          <c:y val="0.90416627901278579"/>
          <c:w val="0.62370485549860999"/>
          <c:h val="4.4128082560421444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ysClr val="windowText" lastClr="000000"/>
                </a:solidFill>
                <a:latin typeface="Arial Black" panose="020B0A04020102020204" pitchFamily="34" charset="0"/>
              </a:rPr>
              <a:t>CUMPLIMIENTO</a:t>
            </a:r>
            <a:r>
              <a:rPr lang="es-CO" baseline="0">
                <a:solidFill>
                  <a:sysClr val="windowText" lastClr="000000"/>
                </a:solidFill>
                <a:latin typeface="Arial Black" panose="020B0A04020102020204" pitchFamily="34" charset="0"/>
              </a:rPr>
              <a:t> A JULIO 31 DE 2018</a:t>
            </a:r>
            <a:endParaRPr lang="es-CO">
              <a:solidFill>
                <a:sysClr val="windowText" lastClr="000000"/>
              </a:solidFill>
              <a:latin typeface="Arial Black" panose="020B0A04020102020204" pitchFamily="34" charset="0"/>
            </a:endParaRPr>
          </a:p>
          <a:p>
            <a:pPr>
              <a:defRPr/>
            </a:pPr>
            <a:endParaRPr lang="es-CO"/>
          </a:p>
        </c:rich>
      </c:tx>
      <c:layout>
        <c:manualLayout>
          <c:xMode val="edge"/>
          <c:yMode val="edge"/>
          <c:x val="0.10621126607202808"/>
          <c:y val="1.13114749718029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3187955393033105E-2"/>
          <c:y val="0.1207688477822829"/>
          <c:w val="0.88071696897656226"/>
          <c:h val="0.83648312883116838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'Graficos- Julio '!$C$15</c:f>
              <c:strCache>
                <c:ptCount val="1"/>
                <c:pt idx="0">
                  <c:v>31-jul.-18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solidFill>
                <a:schemeClr val="accent6">
                  <a:lumMod val="50000"/>
                </a:schemeClr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>
              <a:contourClr>
                <a:schemeClr val="accent6">
                  <a:lumMod val="50000"/>
                </a:schemeClr>
              </a:contourClr>
            </a:sp3d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1DE-4705-8733-FCCCD6265C73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1DE-4705-8733-FCCCD6265C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Julio '!$B$16:$B$17</c:f>
              <c:strCache>
                <c:ptCount val="2"/>
                <c:pt idx="0">
                  <c:v>Cumplimiento de Hitos</c:v>
                </c:pt>
                <c:pt idx="1">
                  <c:v>Cumplimiento Temporal</c:v>
                </c:pt>
              </c:strCache>
            </c:strRef>
          </c:cat>
          <c:val>
            <c:numRef>
              <c:f>'Graficos- Julio '!$C$16:$C$17</c:f>
              <c:numCache>
                <c:formatCode>0.0%</c:formatCode>
                <c:ptCount val="2"/>
                <c:pt idx="0" formatCode="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DE-4705-8733-FCCCD6265C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126920"/>
        <c:axId val="186127312"/>
        <c:axId val="0"/>
      </c:bar3DChart>
      <c:catAx>
        <c:axId val="18612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6127312"/>
        <c:crosses val="autoZero"/>
        <c:auto val="1"/>
        <c:lblAlgn val="ctr"/>
        <c:lblOffset val="100"/>
        <c:noMultiLvlLbl val="0"/>
      </c:catAx>
      <c:valAx>
        <c:axId val="18612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6920"/>
        <c:crosses val="autoZero"/>
        <c:crossBetween val="between"/>
      </c:valAx>
      <c:spPr>
        <a:solidFill>
          <a:schemeClr val="tx2">
            <a:lumMod val="40000"/>
            <a:lumOff val="60000"/>
          </a:schemeClr>
        </a:solidFill>
        <a:ln>
          <a:solidFill>
            <a:schemeClr val="accent6"/>
          </a:solidFill>
        </a:ln>
        <a:effectLst/>
      </c:spPr>
    </c:plotArea>
    <c:plotVisOnly val="1"/>
    <c:dispBlanksAs val="gap"/>
    <c:showDLblsOverMax val="0"/>
  </c:chart>
  <c:spPr>
    <a:solidFill>
      <a:schemeClr val="accent6">
        <a:lumMod val="75000"/>
      </a:schemeClr>
    </a:soli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Subgerencia Técnica</a:t>
            </a:r>
          </a:p>
          <a:p>
            <a:pPr>
              <a:defRPr/>
            </a:pPr>
            <a:r>
              <a:rPr lang="en-US"/>
              <a:t>Corte a Julio 31</a:t>
            </a:r>
            <a:r>
              <a:rPr lang="en-US" baseline="0"/>
              <a:t> </a:t>
            </a:r>
            <a:r>
              <a:rPr lang="en-US"/>
              <a:t>de 2018</a:t>
            </a:r>
          </a:p>
        </c:rich>
      </c:tx>
      <c:layout>
        <c:manualLayout>
          <c:xMode val="edge"/>
          <c:yMode val="edge"/>
          <c:x val="0.2990555555555555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435892388451443"/>
          <c:y val="0.22662045298208405"/>
          <c:w val="0.85341885389326333"/>
          <c:h val="0.29455354861240474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Julio '!$F$26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Julio 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Julio '!$F$27:$F$28</c:f>
              <c:numCache>
                <c:formatCode>0%</c:formatCode>
                <c:ptCount val="2"/>
                <c:pt idx="0" formatCode="0.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DF-4099-95D8-701EE83DDF63}"/>
            </c:ext>
          </c:extLst>
        </c:ser>
        <c:ser>
          <c:idx val="6"/>
          <c:order val="1"/>
          <c:tx>
            <c:strRef>
              <c:f>'Graficos- Julio '!$I$26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Julio 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Julio '!$I$27:$I$28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DF-4099-95D8-701EE83DDF6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39157736"/>
        <c:axId val="539157408"/>
        <c:axId val="0"/>
      </c:bar3DChart>
      <c:catAx>
        <c:axId val="53915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s-CO"/>
          </a:p>
        </c:txPr>
        <c:crossAx val="539157408"/>
        <c:crosses val="autoZero"/>
        <c:auto val="1"/>
        <c:lblAlgn val="ctr"/>
        <c:lblOffset val="100"/>
        <c:noMultiLvlLbl val="0"/>
      </c:catAx>
      <c:valAx>
        <c:axId val="53915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39157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Subgerencia Administrativa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Julio 31 de 2018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6"/>
          <c:order val="0"/>
          <c:tx>
            <c:strRef>
              <c:f>'Graficos- Julio '!$I$47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Julio '!$B$48:$B$49</c:f>
              <c:strCache>
                <c:ptCount val="2"/>
                <c:pt idx="0">
                  <c:v>OPTIMIZACIÓN  GESTION DE ACTIVOS</c:v>
                </c:pt>
                <c:pt idx="1">
                  <c:v>EVALUACIÓN DE LA ESTRUCTURA ACTUAL DE FONADE VS LA NECESIDAD DE LAS ÁREAS</c:v>
                </c:pt>
              </c:strCache>
            </c:strRef>
          </c:cat>
          <c:val>
            <c:numRef>
              <c:f>'Graficos- Julio '!$I$48:$I$49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3-4821-A958-A166E56EF1DC}"/>
            </c:ext>
          </c:extLst>
        </c:ser>
        <c:ser>
          <c:idx val="0"/>
          <c:order val="1"/>
          <c:tx>
            <c:strRef>
              <c:f>'Graficos- Julio '!$F$47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'Graficos- Julio '!$F$48:$F$49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A3-4821-A958-A166E56EF1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52535352"/>
        <c:axId val="552536008"/>
        <c:axId val="0"/>
      </c:bar3DChart>
      <c:catAx>
        <c:axId val="552535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6008"/>
        <c:crosses val="autoZero"/>
        <c:auto val="1"/>
        <c:lblAlgn val="ctr"/>
        <c:lblOffset val="100"/>
        <c:noMultiLvlLbl val="0"/>
      </c:catAx>
      <c:valAx>
        <c:axId val="552536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Tecnologías de la Información-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Julio 31 de 201 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layout>
        <c:manualLayout>
          <c:xMode val="edge"/>
          <c:yMode val="edge"/>
          <c:x val="0.164616323156206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451139343250932E-2"/>
          <c:y val="0.19701425405391659"/>
          <c:w val="0.8745191921180826"/>
          <c:h val="0.54866466696674276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Julio '!$F$59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Julio 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Julio '!$F$60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A-4CB0-BA99-DBF3FEA2E405}"/>
            </c:ext>
          </c:extLst>
        </c:ser>
        <c:ser>
          <c:idx val="6"/>
          <c:order val="1"/>
          <c:tx>
            <c:strRef>
              <c:f>'Graficos- Julio '!$I$59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Julio 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Julio '!$I$60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A-4CB0-BA99-DBF3FEA2E4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413724464"/>
        <c:axId val="413730696"/>
        <c:axId val="0"/>
      </c:bar3DChart>
      <c:catAx>
        <c:axId val="41372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30696"/>
        <c:crosses val="autoZero"/>
        <c:auto val="1"/>
        <c:lblAlgn val="ctr"/>
        <c:lblOffset val="100"/>
        <c:noMultiLvlLbl val="0"/>
      </c:catAx>
      <c:valAx>
        <c:axId val="41373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2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Plan Institucional de Gestión y Desempeño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 Julio 31 de 2018</a:t>
            </a: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3"/>
          <c:order val="3"/>
          <c:tx>
            <c:strRef>
              <c:f>'Graficos- Julio '!$F$70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Julio '!$B$71</c:f>
              <c:strCache>
                <c:ptCount val="1"/>
                <c:pt idx="0">
                  <c:v>PLAN INSTITUCIONAL DE GESTIÓN Y DESEMPEÑO</c:v>
                </c:pt>
              </c:strCache>
            </c:strRef>
          </c:cat>
          <c:val>
            <c:numRef>
              <c:f>'Graficos- Julio '!$F$71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E-4755-AC38-9A04A88EFA02}"/>
            </c:ext>
          </c:extLst>
        </c:ser>
        <c:ser>
          <c:idx val="6"/>
          <c:order val="6"/>
          <c:tx>
            <c:strRef>
              <c:f>'Graficos- Julio '!$I$70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rgbClr val="002060"/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Julio '!$B$71</c:f>
              <c:strCache>
                <c:ptCount val="1"/>
                <c:pt idx="0">
                  <c:v>PLAN INSTITUCIONAL DE GESTIÓN Y DESEMPEÑO</c:v>
                </c:pt>
              </c:strCache>
            </c:strRef>
          </c:cat>
          <c:val>
            <c:numRef>
              <c:f>'Graficos- Julio '!$I$71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BE-4755-AC38-9A04A88EFA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06256624"/>
        <c:axId val="46323092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'Graficos- Julio '!$C$70</c15:sqref>
                        </c15:formulaRef>
                      </c:ext>
                    </c:extLst>
                    <c:strCache>
                      <c:ptCount val="1"/>
                      <c:pt idx="0">
                        <c:v>Peso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'Graficos- Julio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'Graficos- Julio '!$C$71</c15:sqref>
                        </c15:formulaRef>
                      </c:ext>
                    </c:extLst>
                    <c:numCache>
                      <c:formatCode>0.0%</c:formatCode>
                      <c:ptCount val="1"/>
                      <c:pt idx="0">
                        <c:v>0.12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BE-4755-AC38-9A04A88EFA0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'!$D$70</c15:sqref>
                        </c15:formulaRef>
                      </c:ext>
                    </c:extLst>
                    <c:strCache>
                      <c:ptCount val="1"/>
                      <c:pt idx="0">
                        <c:v>Hitos a Cumplir al corte</c:v>
                      </c:pt>
                    </c:strCache>
                  </c:strRef>
                </c:tx>
                <c:spPr>
                  <a:solidFill>
                    <a:schemeClr val="accent2">
                      <a:alpha val="85000"/>
                    </a:schemeClr>
                  </a:solidFill>
                  <a:ln w="9525" cap="flat" cmpd="sng" algn="ctr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'!$D$71</c15:sqref>
                        </c15:formulaRef>
                      </c:ext>
                    </c:extLst>
                    <c:numCache>
                      <c:formatCode>0.0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9BE-4755-AC38-9A04A88EFA0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'!$E$70</c15:sqref>
                        </c15:formulaRef>
                      </c:ext>
                    </c:extLst>
                    <c:strCache>
                      <c:ptCount val="1"/>
                      <c:pt idx="0">
                        <c:v>Hitos Cumplidos</c:v>
                      </c:pt>
                    </c:strCache>
                  </c:strRef>
                </c:tx>
                <c:spPr>
                  <a:solidFill>
                    <a:schemeClr val="accent3">
                      <a:alpha val="85000"/>
                    </a:schemeClr>
                  </a:solidFill>
                  <a:ln w="9525" cap="flat" cmpd="sng" algn="ctr">
                    <a:solidFill>
                      <a:schemeClr val="accent3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3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'!$E$71</c15:sqref>
                        </c15:formulaRef>
                      </c:ext>
                    </c:extLst>
                    <c:numCache>
                      <c:formatCode>0.0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D9BE-4755-AC38-9A04A88EFA0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'!$G$70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5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'!$G$71</c15:sqref>
                        </c15:formulaRef>
                      </c:ext>
                    </c:extLst>
                    <c:numCache>
                      <c:formatCode>0%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9BE-4755-AC38-9A04A88EFA02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'!$H$70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6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'!$B$71</c15:sqref>
                        </c15:formulaRef>
                      </c:ext>
                    </c:extLst>
                    <c:strCache>
                      <c:ptCount val="1"/>
                      <c:pt idx="0">
                        <c:v>PLAN INSTITUCIONAL DE GESTIÓN Y DESEMPEÑO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Julio '!$H$71</c15:sqref>
                        </c15:formulaRef>
                      </c:ext>
                    </c:extLst>
                    <c:numCache>
                      <c:formatCode>0%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9BE-4755-AC38-9A04A88EFA02}"/>
                  </c:ext>
                </c:extLst>
              </c15:ser>
            </c15:filteredBarSeries>
          </c:ext>
        </c:extLst>
      </c:bar3DChart>
      <c:catAx>
        <c:axId val="50625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63230928"/>
        <c:crosses val="autoZero"/>
        <c:auto val="1"/>
        <c:lblAlgn val="ctr"/>
        <c:lblOffset val="100"/>
        <c:noMultiLvlLbl val="0"/>
      </c:catAx>
      <c:valAx>
        <c:axId val="463230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6256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Subgerencia de Contratación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Agosto  31 de 2018</a:t>
            </a:r>
            <a:endParaRPr lang="es-CO">
              <a:effectLst/>
            </a:endParaRPr>
          </a:p>
        </c:rich>
      </c:tx>
      <c:layout>
        <c:manualLayout>
          <c:xMode val="edge"/>
          <c:yMode val="edge"/>
          <c:x val="0.28848369288911097"/>
          <c:y val="6.013073937846121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7236676741846815E-2"/>
          <c:y val="0.19522884584001687"/>
          <c:w val="0.93888888888888888"/>
          <c:h val="0.48500729075532223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Agosto '!$F$33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Agosto 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Agosto '!$F$34:$F$36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D-4DB6-A82B-121BD45B6E06}"/>
            </c:ext>
          </c:extLst>
        </c:ser>
        <c:ser>
          <c:idx val="7"/>
          <c:order val="3"/>
          <c:tx>
            <c:strRef>
              <c:f>'Graficos- Agosto '!$I$33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9525" cap="flat" cmpd="sng" algn="ctr">
              <a:solidFill>
                <a:schemeClr val="accent2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Agosto '!$B$34:$B$36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Agosto '!$I$34:$I$36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8-B34D-4DB6-A82B-121BD45B6E0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84437256"/>
        <c:axId val="186124960"/>
        <c:axId val="0"/>
        <c:extLst>
          <c:ext xmlns:c15="http://schemas.microsoft.com/office/drawing/2012/chart" uri="{02D57815-91ED-43cb-92C2-25804820EDAC}">
            <c15:filteredBarSeries>
              <c15:ser>
                <c:idx val="5"/>
                <c:order val="1"/>
                <c:tx>
                  <c:strRef>
                    <c:extLst>
                      <c:ext uri="{02D57815-91ED-43cb-92C2-25804820EDAC}">
                        <c15:formulaRef>
                          <c15:sqref>'Graficos- Agosto '!$G$33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6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'Graficos- Agosto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'Graficos- Agosto '!$G$34:$G$36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B34D-4DB6-A82B-121BD45B6E06}"/>
                  </c:ext>
                </c:extLst>
              </c15:ser>
            </c15:filteredBarSeries>
            <c15:filteredBarSeries>
              <c15:ser>
                <c:idx val="6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'!$H$33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60000"/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60000"/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'!$H$34:$H$36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B34D-4DB6-A82B-121BD45B6E0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'!$F$33</c15:sqref>
                        </c15:formulaRef>
                      </c:ext>
                    </c:extLst>
                    <c:strCache>
                      <c:ptCount val="1"/>
                      <c:pt idx="0">
                        <c:v>Cumplimiento de Hitos</c:v>
                      </c:pt>
                    </c:strCache>
                  </c:strRef>
                </c:tx>
                <c:spPr>
                  <a:solidFill>
                    <a:srgbClr val="FF3300"/>
                  </a:solidFill>
                  <a:ln w="9525" cap="flat" cmpd="sng" algn="ctr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5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100" b="1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'!$F$34:$F$36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B34D-4DB6-A82B-121BD45B6E06}"/>
                  </c:ext>
                </c:extLst>
              </c15:ser>
            </c15:filteredBarSeries>
            <c15:filteredBarSeries>
              <c15:ser>
                <c:idx val="0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'!$G$33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'!$G$34:$G$36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B34D-4DB6-A82B-121BD45B6E06}"/>
                  </c:ext>
                </c:extLst>
              </c15:ser>
            </c15:filteredBarSeries>
            <c15:filteredBarSeries>
              <c15:ser>
                <c:idx val="1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'!$H$33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2">
                      <a:alpha val="85000"/>
                    </a:schemeClr>
                  </a:solidFill>
                  <a:ln w="9525" cap="flat" cmpd="sng" algn="ctr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'!$H$34:$H$36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B34D-4DB6-A82B-121BD45B6E06}"/>
                  </c:ext>
                </c:extLst>
              </c15:ser>
            </c15:filteredBarSeries>
            <c15:filteredBarSeries>
              <c15:ser>
                <c:idx val="2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'!$I$33</c15:sqref>
                        </c15:formulaRef>
                      </c:ext>
                    </c:extLst>
                    <c:strCache>
                      <c:ptCount val="1"/>
                      <c:pt idx="0">
                        <c:v>Cumplimiento Temporal</c:v>
                      </c:pt>
                    </c:strCache>
                  </c:strRef>
                </c:tx>
                <c:spPr>
                  <a:solidFill>
                    <a:schemeClr val="accent3">
                      <a:alpha val="85000"/>
                    </a:schemeClr>
                  </a:solidFill>
                  <a:ln w="9525" cap="flat" cmpd="sng" algn="ctr">
                    <a:solidFill>
                      <a:schemeClr val="accent3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3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'!$B$34:$B$36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Agosto '!$I$34:$I$36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34D-4DB6-A82B-121BD45B6E06}"/>
                  </c:ext>
                </c:extLst>
              </c15:ser>
            </c15:filteredBarSeries>
          </c:ext>
        </c:extLst>
      </c:bar3DChart>
      <c:catAx>
        <c:axId val="184437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4960"/>
        <c:crosses val="autoZero"/>
        <c:auto val="1"/>
        <c:lblAlgn val="ctr"/>
        <c:lblOffset val="100"/>
        <c:noMultiLvlLbl val="0"/>
      </c:catAx>
      <c:valAx>
        <c:axId val="18612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4437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100096864063433"/>
          <c:y val="0.94460593299607143"/>
          <c:w val="0.62370485549860999"/>
          <c:h val="4.4128082560421444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ysClr val="windowText" lastClr="000000"/>
                </a:solidFill>
                <a:latin typeface="Arial Black" panose="020B0A04020102020204" pitchFamily="34" charset="0"/>
              </a:rPr>
              <a:t>CUMPLIMIENTO</a:t>
            </a:r>
            <a:r>
              <a:rPr lang="es-CO" baseline="0">
                <a:solidFill>
                  <a:sysClr val="windowText" lastClr="000000"/>
                </a:solidFill>
                <a:latin typeface="Arial Black" panose="020B0A04020102020204" pitchFamily="34" charset="0"/>
              </a:rPr>
              <a:t> A AGOSTO 31 DE 2018</a:t>
            </a:r>
            <a:endParaRPr lang="es-CO">
              <a:solidFill>
                <a:sysClr val="windowText" lastClr="000000"/>
              </a:solidFill>
              <a:latin typeface="Arial Black" panose="020B0A04020102020204" pitchFamily="34" charset="0"/>
            </a:endParaRPr>
          </a:p>
          <a:p>
            <a:pPr>
              <a:defRPr/>
            </a:pPr>
            <a:endParaRPr lang="es-CO"/>
          </a:p>
        </c:rich>
      </c:tx>
      <c:layout>
        <c:manualLayout>
          <c:xMode val="edge"/>
          <c:yMode val="edge"/>
          <c:x val="0.10621126607202808"/>
          <c:y val="1.13114749718029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3187955393033105E-2"/>
          <c:y val="0.1207688477822829"/>
          <c:w val="0.88071696897656226"/>
          <c:h val="0.83648312883116838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'Graficos- Agosto '!$C$15</c:f>
              <c:strCache>
                <c:ptCount val="1"/>
                <c:pt idx="0">
                  <c:v>31-ago.-18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solidFill>
                <a:schemeClr val="accent6">
                  <a:lumMod val="50000"/>
                </a:schemeClr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>
              <a:contourClr>
                <a:schemeClr val="accent6">
                  <a:lumMod val="50000"/>
                </a:schemeClr>
              </a:contourClr>
            </a:sp3d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1FA-4925-BD81-099D916C6695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1FA-4925-BD81-099D916C66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Agosto '!$B$16:$B$17</c:f>
              <c:strCache>
                <c:ptCount val="2"/>
                <c:pt idx="0">
                  <c:v>Cumplimiento de Hitos</c:v>
                </c:pt>
                <c:pt idx="1">
                  <c:v>Cumplimiento Temporal</c:v>
                </c:pt>
              </c:strCache>
            </c:strRef>
          </c:cat>
          <c:val>
            <c:numRef>
              <c:f>'Graficos- Agosto '!$C$16:$C$17</c:f>
              <c:numCache>
                <c:formatCode>0.0%</c:formatCode>
                <c:ptCount val="2"/>
                <c:pt idx="0" formatCode="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FA-4925-BD81-099D916C66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126920"/>
        <c:axId val="186127312"/>
        <c:axId val="0"/>
      </c:bar3DChart>
      <c:catAx>
        <c:axId val="18612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6127312"/>
        <c:crosses val="autoZero"/>
        <c:auto val="1"/>
        <c:lblAlgn val="ctr"/>
        <c:lblOffset val="100"/>
        <c:noMultiLvlLbl val="0"/>
      </c:catAx>
      <c:valAx>
        <c:axId val="18612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6920"/>
        <c:crosses val="autoZero"/>
        <c:crossBetween val="between"/>
      </c:valAx>
      <c:spPr>
        <a:solidFill>
          <a:schemeClr val="tx2">
            <a:lumMod val="40000"/>
            <a:lumOff val="60000"/>
          </a:schemeClr>
        </a:solidFill>
        <a:ln>
          <a:solidFill>
            <a:schemeClr val="accent6"/>
          </a:solidFill>
        </a:ln>
        <a:effectLst/>
      </c:spPr>
    </c:plotArea>
    <c:plotVisOnly val="1"/>
    <c:dispBlanksAs val="gap"/>
    <c:showDLblsOverMax val="0"/>
  </c:chart>
  <c:spPr>
    <a:solidFill>
      <a:schemeClr val="accent6">
        <a:lumMod val="75000"/>
      </a:schemeClr>
    </a:solidFill>
    <a:ln>
      <a:noFill/>
    </a:ln>
    <a:effectLst/>
    <a:scene3d>
      <a:camera prst="orthographicFront"/>
      <a:lightRig rig="threePt" dir="t"/>
    </a:scene3d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Subgerencia Técnica</a:t>
            </a:r>
          </a:p>
          <a:p>
            <a:pPr>
              <a:defRPr/>
            </a:pPr>
            <a:r>
              <a:rPr lang="en-US"/>
              <a:t>Corte a Agosto 31</a:t>
            </a:r>
            <a:r>
              <a:rPr lang="en-US" baseline="0"/>
              <a:t> </a:t>
            </a:r>
            <a:r>
              <a:rPr lang="en-US"/>
              <a:t>de 2018</a:t>
            </a:r>
          </a:p>
        </c:rich>
      </c:tx>
      <c:layout>
        <c:manualLayout>
          <c:xMode val="edge"/>
          <c:yMode val="edge"/>
          <c:x val="0.2990555555555555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435892388451443"/>
          <c:y val="0.22662045298208405"/>
          <c:w val="0.85341885389326333"/>
          <c:h val="0.29455354861240474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Agosto '!$F$26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Agosto 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Agosto '!$F$27:$F$28</c:f>
              <c:numCache>
                <c:formatCode>0%</c:formatCode>
                <c:ptCount val="2"/>
                <c:pt idx="0" formatCode="0.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78-477F-8E09-C677E445D3E1}"/>
            </c:ext>
          </c:extLst>
        </c:ser>
        <c:ser>
          <c:idx val="6"/>
          <c:order val="1"/>
          <c:tx>
            <c:strRef>
              <c:f>'Graficos- Agosto '!$I$26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Agosto '!$B$27:$B$28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Agosto '!$I$27:$I$28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78-477F-8E09-C677E445D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39157736"/>
        <c:axId val="539157408"/>
        <c:axId val="0"/>
      </c:bar3DChart>
      <c:catAx>
        <c:axId val="53915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s-CO"/>
          </a:p>
        </c:txPr>
        <c:crossAx val="539157408"/>
        <c:crosses val="autoZero"/>
        <c:auto val="1"/>
        <c:lblAlgn val="ctr"/>
        <c:lblOffset val="100"/>
        <c:noMultiLvlLbl val="0"/>
      </c:catAx>
      <c:valAx>
        <c:axId val="53915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39157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Subgerencia Administrativa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Agosto 31 de 2018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6"/>
          <c:order val="0"/>
          <c:tx>
            <c:strRef>
              <c:f>'Graficos- Agosto '!$I$47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Agosto '!$B$48:$B$49</c:f>
              <c:strCache>
                <c:ptCount val="2"/>
                <c:pt idx="0">
                  <c:v>OPTIMIZACIÓN  GESTION DE ACTIVOS</c:v>
                </c:pt>
                <c:pt idx="1">
                  <c:v>EVALUACIÓN DE LA ESTRUCTURA ACTUAL DE FONADE VS LA NECESIDAD DE LAS ÁREAS</c:v>
                </c:pt>
              </c:strCache>
            </c:strRef>
          </c:cat>
          <c:val>
            <c:numRef>
              <c:f>'Graficos- Agosto '!$I$48:$I$49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4-4586-A6B9-01FF12BA5FD9}"/>
            </c:ext>
          </c:extLst>
        </c:ser>
        <c:ser>
          <c:idx val="0"/>
          <c:order val="1"/>
          <c:tx>
            <c:strRef>
              <c:f>'Graficos- Agosto '!$F$47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'Graficos- Agosto '!$F$48:$F$49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44-4586-A6B9-01FF12BA5F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52535352"/>
        <c:axId val="552536008"/>
        <c:axId val="0"/>
      </c:bar3DChart>
      <c:catAx>
        <c:axId val="552535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6008"/>
        <c:crosses val="autoZero"/>
        <c:auto val="1"/>
        <c:lblAlgn val="ctr"/>
        <c:lblOffset val="100"/>
        <c:noMultiLvlLbl val="0"/>
      </c:catAx>
      <c:valAx>
        <c:axId val="55253600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Tecnologías de la Información-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Agosto 31 de 201 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layout>
        <c:manualLayout>
          <c:xMode val="edge"/>
          <c:yMode val="edge"/>
          <c:x val="0.164616323156206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451139343250932E-2"/>
          <c:y val="0.19701425405391659"/>
          <c:w val="0.8745191921180826"/>
          <c:h val="0.54866466696674276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Agosto '!$F$59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Agosto 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Agosto '!$F$60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5-44C4-BD8F-351D5DAF9782}"/>
            </c:ext>
          </c:extLst>
        </c:ser>
        <c:ser>
          <c:idx val="6"/>
          <c:order val="1"/>
          <c:tx>
            <c:strRef>
              <c:f>'Graficos- Agosto '!$I$59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Agosto '!$B$60</c:f>
              <c:strCache>
                <c:ptCount val="1"/>
                <c:pt idx="0">
                  <c:v>IMPLEMENTACIÓN ERP</c:v>
                </c:pt>
              </c:strCache>
            </c:strRef>
          </c:cat>
          <c:val>
            <c:numRef>
              <c:f>'Graficos- Agosto '!$I$60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85-44C4-BD8F-351D5DAF978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413724464"/>
        <c:axId val="413730696"/>
        <c:axId val="0"/>
      </c:bar3DChart>
      <c:catAx>
        <c:axId val="41372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30696"/>
        <c:crosses val="autoZero"/>
        <c:auto val="1"/>
        <c:lblAlgn val="ctr"/>
        <c:lblOffset val="100"/>
        <c:noMultiLvlLbl val="0"/>
      </c:catAx>
      <c:valAx>
        <c:axId val="41373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2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Subgerencia de Contratación</a:t>
            </a:r>
          </a:p>
          <a:p>
            <a:pPr>
              <a:defRPr/>
            </a:pPr>
            <a:r>
              <a:rPr lang="en-US" sz="1800" b="1" i="0" baseline="0">
                <a:effectLst/>
              </a:rPr>
              <a:t>Corte a Septiembre  30 de 2018</a:t>
            </a:r>
            <a:endParaRPr lang="es-CO">
              <a:effectLst/>
            </a:endParaRPr>
          </a:p>
        </c:rich>
      </c:tx>
      <c:layout>
        <c:manualLayout>
          <c:xMode val="edge"/>
          <c:yMode val="edge"/>
          <c:x val="0.28848369288911097"/>
          <c:y val="6.013073937846121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7236676741846815E-2"/>
          <c:y val="0.19522884584001687"/>
          <c:w val="0.93888888888888888"/>
          <c:h val="0.48500729075532223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Septiembre'!$F$32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Septiembre'!$B$33:$B$35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Septiembre'!$F$33:$F$35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54-4C6C-BBFE-F6357E58CD4F}"/>
            </c:ext>
          </c:extLst>
        </c:ser>
        <c:ser>
          <c:idx val="7"/>
          <c:order val="3"/>
          <c:tx>
            <c:strRef>
              <c:f>'Graficos- Septiembre'!$I$32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 w="9525" cap="flat" cmpd="sng" algn="ctr">
              <a:solidFill>
                <a:schemeClr val="accent2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Septiembre'!$B$33:$B$35</c:f>
              <c:strCache>
                <c:ptCount val="3"/>
                <c:pt idx="0">
                  <c:v>OPTIMIZACIÓN DE LA LIQUIDACIÓN DE CONVENIOS</c:v>
                </c:pt>
                <c:pt idx="1">
                  <c:v>OPTIMIZACIÓN DE LOS ACUERDOS DE NIVELES DE SERVICIO EN EL PROCESO DE GESTIÓN DE PROVEEDORES</c:v>
                </c:pt>
                <c:pt idx="2">
                  <c:v>GESTIÓN INTEGRAL DE NUEVOS NEGOCIOS</c:v>
                </c:pt>
              </c:strCache>
            </c:strRef>
          </c:cat>
          <c:val>
            <c:numRef>
              <c:f>'Graficos- Septiembre'!$I$33:$I$35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CB54-4C6C-BBFE-F6357E58CD4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84437256"/>
        <c:axId val="186124960"/>
        <c:axId val="0"/>
        <c:extLst>
          <c:ext xmlns:c15="http://schemas.microsoft.com/office/drawing/2012/chart" uri="{02D57815-91ED-43cb-92C2-25804820EDAC}">
            <c15:filteredBarSeries>
              <c15:ser>
                <c:idx val="5"/>
                <c:order val="1"/>
                <c:tx>
                  <c:strRef>
                    <c:extLst>
                      <c:ext uri="{02D57815-91ED-43cb-92C2-25804820EDAC}">
                        <c15:formulaRef>
                          <c15:sqref>'Graficos- Septiembre'!$G$32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6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'Graficos- Septiembre'!$B$33:$B$35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'Graficos- Septiembre'!$G$33:$G$35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B54-4C6C-BBFE-F6357E58CD4F}"/>
                  </c:ext>
                </c:extLst>
              </c15:ser>
            </c15:filteredBarSeries>
            <c15:filteredBarSeries>
              <c15:ser>
                <c:idx val="6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Septiembre'!$H$32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60000"/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60000"/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Septiembre'!$B$33:$B$35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Septiembre'!$H$33:$H$35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B54-4C6C-BBFE-F6357E58CD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Septiembre'!$F$32</c15:sqref>
                        </c15:formulaRef>
                      </c:ext>
                    </c:extLst>
                    <c:strCache>
                      <c:ptCount val="1"/>
                      <c:pt idx="0">
                        <c:v>Cumplimiento de Hitos</c:v>
                      </c:pt>
                    </c:strCache>
                  </c:strRef>
                </c:tx>
                <c:spPr>
                  <a:solidFill>
                    <a:srgbClr val="FF3300"/>
                  </a:solidFill>
                  <a:ln w="9525" cap="flat" cmpd="sng" algn="ctr">
                    <a:solidFill>
                      <a:schemeClr val="accent5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5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100" b="1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Septiembre'!$B$33:$B$35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Septiembre'!$F$33:$F$35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B54-4C6C-BBFE-F6357E58CD4F}"/>
                  </c:ext>
                </c:extLst>
              </c15:ser>
            </c15:filteredBarSeries>
            <c15:filteredBarSeries>
              <c15:ser>
                <c:idx val="0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Septiembre'!$G$32</c15:sqref>
                        </c15:formulaRef>
                      </c:ext>
                    </c:extLst>
                    <c:strCache>
                      <c:ptCount val="1"/>
                      <c:pt idx="0">
                        <c:v>%  Avance Actual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1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Septiembre'!$B$33:$B$35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Septiembre'!$G$33:$G$35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B54-4C6C-BBFE-F6357E58CD4F}"/>
                  </c:ext>
                </c:extLst>
              </c15:ser>
            </c15:filteredBarSeries>
            <c15:filteredBarSeries>
              <c15:ser>
                <c:idx val="1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Septiembre'!$H$32</c15:sqref>
                        </c15:formulaRef>
                      </c:ext>
                    </c:extLst>
                    <c:strCache>
                      <c:ptCount val="1"/>
                      <c:pt idx="0">
                        <c:v>% Avance Esperado Temporal</c:v>
                      </c:pt>
                    </c:strCache>
                  </c:strRef>
                </c:tx>
                <c:spPr>
                  <a:solidFill>
                    <a:schemeClr val="accent2">
                      <a:alpha val="85000"/>
                    </a:schemeClr>
                  </a:solidFill>
                  <a:ln w="9525" cap="flat" cmpd="sng" algn="ctr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2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Septiembre'!$B$33:$B$35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Septiembre'!$H$33:$H$35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B54-4C6C-BBFE-F6357E58CD4F}"/>
                  </c:ext>
                </c:extLst>
              </c15:ser>
            </c15:filteredBarSeries>
            <c15:filteredBarSeries>
              <c15:ser>
                <c:idx val="2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Septiembre'!$I$32</c15:sqref>
                        </c15:formulaRef>
                      </c:ext>
                    </c:extLst>
                    <c:strCache>
                      <c:ptCount val="1"/>
                      <c:pt idx="0">
                        <c:v>Cumplimiento Temporal</c:v>
                      </c:pt>
                    </c:strCache>
                  </c:strRef>
                </c:tx>
                <c:spPr>
                  <a:solidFill>
                    <a:schemeClr val="accent3">
                      <a:alpha val="85000"/>
                    </a:schemeClr>
                  </a:solidFill>
                  <a:ln w="9525" cap="flat" cmpd="sng" algn="ctr">
                    <a:solidFill>
                      <a:schemeClr val="accent3">
                        <a:lumMod val="75000"/>
                      </a:schemeClr>
                    </a:solidFill>
                    <a:round/>
                  </a:ln>
                  <a:effectLst/>
                  <a:sp3d contourW="9525">
                    <a:contourClr>
                      <a:schemeClr val="accent3">
                        <a:lumMod val="75000"/>
                      </a:schemeClr>
                    </a:contourClr>
                  </a:sp3d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dk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CO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Septiembre'!$B$33:$B$35</c15:sqref>
                        </c15:formulaRef>
                      </c:ext>
                    </c:extLst>
                    <c:strCache>
                      <c:ptCount val="3"/>
                      <c:pt idx="0">
                        <c:v>OPTIMIZACIÓN DE LA LIQUIDACIÓN DE CONVENIOS</c:v>
                      </c:pt>
                      <c:pt idx="1">
                        <c:v>OPTIMIZACIÓN DE LOS ACUERDOS DE NIVELES DE SERVICIO EN EL PROCESO DE GESTIÓN DE PROVEEDORES</c:v>
                      </c:pt>
                      <c:pt idx="2">
                        <c:v>GESTIÓN INTEGRAL DE NUEVOS NEGOCIOS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'Graficos- Septiembre'!$I$33:$I$35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B54-4C6C-BBFE-F6357E58CD4F}"/>
                  </c:ext>
                </c:extLst>
              </c15:ser>
            </c15:filteredBarSeries>
          </c:ext>
        </c:extLst>
      </c:bar3DChart>
      <c:catAx>
        <c:axId val="184437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4960"/>
        <c:crosses val="autoZero"/>
        <c:auto val="1"/>
        <c:lblAlgn val="ctr"/>
        <c:lblOffset val="100"/>
        <c:noMultiLvlLbl val="0"/>
      </c:catAx>
      <c:valAx>
        <c:axId val="18612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4437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100096864063433"/>
          <c:y val="0.94460593299607143"/>
          <c:w val="0.62370485549860999"/>
          <c:h val="4.4128082560421444E-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ysClr val="windowText" lastClr="000000"/>
                </a:solidFill>
                <a:latin typeface="Arial Black" panose="020B0A04020102020204" pitchFamily="34" charset="0"/>
              </a:rPr>
              <a:t>CUMPLIMIENTO</a:t>
            </a:r>
            <a:r>
              <a:rPr lang="es-CO" baseline="0">
                <a:solidFill>
                  <a:sysClr val="windowText" lastClr="000000"/>
                </a:solidFill>
                <a:latin typeface="Arial Black" panose="020B0A04020102020204" pitchFamily="34" charset="0"/>
              </a:rPr>
              <a:t> A SEPTIEMBRE 30  DE 2018</a:t>
            </a:r>
            <a:endParaRPr lang="es-CO">
              <a:solidFill>
                <a:sysClr val="windowText" lastClr="000000"/>
              </a:solidFill>
              <a:latin typeface="Arial Black" panose="020B0A04020102020204" pitchFamily="34" charset="0"/>
            </a:endParaRPr>
          </a:p>
          <a:p>
            <a:pPr>
              <a:defRPr/>
            </a:pPr>
            <a:endParaRPr lang="es-CO"/>
          </a:p>
        </c:rich>
      </c:tx>
      <c:layout>
        <c:manualLayout>
          <c:xMode val="edge"/>
          <c:yMode val="edge"/>
          <c:x val="0.10621126607202808"/>
          <c:y val="1.13114749718029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accent6">
            <a:lumMod val="60000"/>
            <a:lumOff val="40000"/>
          </a:schemeClr>
        </a:solidFill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3187955393033105E-2"/>
          <c:y val="0.1207688477822829"/>
          <c:w val="0.88071696897656226"/>
          <c:h val="0.83648312883116838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'Graficos- Septiembre'!$C$14</c:f>
              <c:strCache>
                <c:ptCount val="1"/>
                <c:pt idx="0">
                  <c:v>30-sep.-18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solidFill>
                <a:schemeClr val="accent6">
                  <a:lumMod val="50000"/>
                </a:schemeClr>
              </a:solidFill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>
              <a:contourClr>
                <a:schemeClr val="accent6">
                  <a:lumMod val="50000"/>
                </a:schemeClr>
              </a:contourClr>
            </a:sp3d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CD8-4BE5-885F-97E8C0256F85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CD8-4BE5-885F-97E8C0256F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Septiembre'!$B$15:$B$16</c:f>
              <c:strCache>
                <c:ptCount val="2"/>
                <c:pt idx="0">
                  <c:v>Cumplimiento de Hitos</c:v>
                </c:pt>
                <c:pt idx="1">
                  <c:v>Cumplimiento Temporal</c:v>
                </c:pt>
              </c:strCache>
            </c:strRef>
          </c:cat>
          <c:val>
            <c:numRef>
              <c:f>'Graficos- Septiembre'!$C$15:$C$16</c:f>
              <c:numCache>
                <c:formatCode>0%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D8-4BE5-885F-97E8C0256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126920"/>
        <c:axId val="186127312"/>
        <c:axId val="0"/>
      </c:bar3DChart>
      <c:catAx>
        <c:axId val="18612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6127312"/>
        <c:crosses val="autoZero"/>
        <c:auto val="1"/>
        <c:lblAlgn val="ctr"/>
        <c:lblOffset val="100"/>
        <c:noMultiLvlLbl val="0"/>
      </c:catAx>
      <c:valAx>
        <c:axId val="18612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6126920"/>
        <c:crosses val="autoZero"/>
        <c:crossBetween val="between"/>
      </c:valAx>
      <c:spPr>
        <a:solidFill>
          <a:schemeClr val="tx2">
            <a:lumMod val="40000"/>
            <a:lumOff val="60000"/>
          </a:schemeClr>
        </a:solidFill>
        <a:ln>
          <a:solidFill>
            <a:schemeClr val="accent6"/>
          </a:solidFill>
        </a:ln>
        <a:effectLst/>
      </c:spPr>
    </c:plotArea>
    <c:plotVisOnly val="1"/>
    <c:dispBlanksAs val="gap"/>
    <c:showDLblsOverMax val="0"/>
  </c:chart>
  <c:spPr>
    <a:solidFill>
      <a:schemeClr val="accent6">
        <a:lumMod val="75000"/>
      </a:schemeClr>
    </a:solidFill>
    <a:ln>
      <a:noFill/>
    </a:ln>
    <a:effectLst/>
    <a:scene3d>
      <a:camera prst="orthographicFront"/>
      <a:lightRig rig="threePt" dir="t"/>
    </a:scene3d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Subgerencia Técnica</a:t>
            </a:r>
          </a:p>
          <a:p>
            <a:pPr>
              <a:defRPr/>
            </a:pPr>
            <a:r>
              <a:rPr lang="en-US"/>
              <a:t>Corte a Septiembre 30</a:t>
            </a:r>
            <a:r>
              <a:rPr lang="en-US" baseline="0"/>
              <a:t> </a:t>
            </a:r>
            <a:r>
              <a:rPr lang="en-US"/>
              <a:t>de 2018</a:t>
            </a:r>
          </a:p>
        </c:rich>
      </c:tx>
      <c:layout>
        <c:manualLayout>
          <c:xMode val="edge"/>
          <c:yMode val="edge"/>
          <c:x val="0.2990555555555555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435892388451443"/>
          <c:y val="0.22662045298208405"/>
          <c:w val="0.85341885389326333"/>
          <c:h val="0.29455354861240474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Septiembre'!$F$25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Septiembre'!$B$26:$B$27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Septiembre'!$F$26:$F$27</c:f>
              <c:numCache>
                <c:formatCode>0%</c:formatCode>
                <c:ptCount val="2"/>
                <c:pt idx="0" formatCode="0.0%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94-4297-A431-C07FCBEB7FE9}"/>
            </c:ext>
          </c:extLst>
        </c:ser>
        <c:ser>
          <c:idx val="6"/>
          <c:order val="1"/>
          <c:tx>
            <c:strRef>
              <c:f>'Graficos- Septiembre'!$I$25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Septiembre'!$B$26:$B$27</c:f>
              <c:strCache>
                <c:ptCount val="2"/>
                <c:pt idx="0">
                  <c:v>ACTUALIZACIÓN DE LA  METODOLOGÍA PARA NUEVOS NEGOCIOS </c:v>
                </c:pt>
                <c:pt idx="1">
                  <c:v>OPTIMIZACIÓN DEL  SEGUIMIENTO A LA SUPERVISIÓN DE PROYECTOS</c:v>
                </c:pt>
              </c:strCache>
            </c:strRef>
          </c:cat>
          <c:val>
            <c:numRef>
              <c:f>'Graficos- Septiembre'!$I$26:$I$27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94-4297-A431-C07FCBEB7F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39157736"/>
        <c:axId val="539157408"/>
        <c:axId val="0"/>
      </c:bar3DChart>
      <c:catAx>
        <c:axId val="53915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 Black" panose="020B0A04020102020204" pitchFamily="34" charset="0"/>
                <a:ea typeface="+mn-ea"/>
                <a:cs typeface="+mn-cs"/>
              </a:defRPr>
            </a:pPr>
            <a:endParaRPr lang="es-CO"/>
          </a:p>
        </c:txPr>
        <c:crossAx val="539157408"/>
        <c:crosses val="autoZero"/>
        <c:auto val="1"/>
        <c:lblAlgn val="ctr"/>
        <c:lblOffset val="100"/>
        <c:noMultiLvlLbl val="0"/>
      </c:catAx>
      <c:valAx>
        <c:axId val="53915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39157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 Black" panose="020B0A0402010202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Subgerencia Administrativa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Septiembre 30 de 2018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6"/>
          <c:order val="0"/>
          <c:tx>
            <c:strRef>
              <c:f>'Graficos- Septiembre'!$I$46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accent1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Septiembre'!$B$47:$B$48</c:f>
              <c:strCache>
                <c:ptCount val="2"/>
                <c:pt idx="0">
                  <c:v>OPTIMIZACIÓN  GESTION DE ACTIVOS</c:v>
                </c:pt>
                <c:pt idx="1">
                  <c:v>EVALUACIÓN DE LA ESTRUCTURA ACTUAL DE FONADE VS LA NECESIDAD DE LAS ÁREAS</c:v>
                </c:pt>
              </c:strCache>
            </c:strRef>
          </c:cat>
          <c:val>
            <c:numRef>
              <c:f>'Graficos- Septiembre'!$I$47:$I$48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8A-460B-A510-21958DB9D93F}"/>
            </c:ext>
          </c:extLst>
        </c:ser>
        <c:ser>
          <c:idx val="0"/>
          <c:order val="1"/>
          <c:tx>
            <c:strRef>
              <c:f>'Graficos- Septiembre'!$F$46</c:f>
              <c:strCache>
                <c:ptCount val="1"/>
                <c:pt idx="0">
                  <c:v>Cumplimiento de Hitos</c:v>
                </c:pt>
              </c:strCache>
            </c:strRef>
          </c:tx>
          <c:spPr>
            <a:solidFill>
              <a:srgbClr val="FF3300"/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'Graficos- Septiembre'!$F$47:$F$48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8A-460B-A510-21958DB9D93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552535352"/>
        <c:axId val="552536008"/>
        <c:axId val="0"/>
      </c:bar3DChart>
      <c:catAx>
        <c:axId val="552535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6008"/>
        <c:crosses val="autoZero"/>
        <c:auto val="1"/>
        <c:lblAlgn val="ctr"/>
        <c:lblOffset val="100"/>
        <c:noMultiLvlLbl val="0"/>
      </c:catAx>
      <c:valAx>
        <c:axId val="55253600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5253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O" sz="1800" b="1" i="0" baseline="0">
                <a:effectLst/>
              </a:rPr>
              <a:t>Plan Institucional de gestión y Desempeño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r>
              <a:rPr lang="es-CO" sz="1800" b="1" i="0" baseline="0">
                <a:effectLst/>
              </a:rPr>
              <a:t> </a:t>
            </a:r>
            <a:r>
              <a:rPr lang="en-US" sz="1800" b="1" i="0" baseline="0">
                <a:effectLst/>
              </a:rPr>
              <a:t>Corte a Septiembre 30 de 201 8</a:t>
            </a:r>
            <a:endParaRPr lang="es-C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75000"/>
                    <a:lumOff val="25000"/>
                  </a:sysClr>
                </a:solidFill>
              </a:defRPr>
            </a:pPr>
            <a:endParaRPr lang="es-CO">
              <a:effectLst/>
            </a:endParaRPr>
          </a:p>
        </c:rich>
      </c:tx>
      <c:layout>
        <c:manualLayout>
          <c:xMode val="edge"/>
          <c:yMode val="edge"/>
          <c:x val="0.164616323156206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>
                  <a:lumMod val="75000"/>
                  <a:lumOff val="2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451139343250932E-2"/>
          <c:y val="0.19701425405391659"/>
          <c:w val="0.8745191921180826"/>
          <c:h val="0.54866466696674276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'Graficos- Septiembre'!$G$69</c:f>
              <c:strCache>
                <c:ptCount val="1"/>
                <c:pt idx="0">
                  <c:v>%  Avance Actual</c:v>
                </c:pt>
              </c:strCache>
            </c:strRef>
          </c:tx>
          <c:spPr>
            <a:solidFill>
              <a:srgbClr val="FF6600"/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Septiembre'!$B$70</c:f>
              <c:strCache>
                <c:ptCount val="1"/>
                <c:pt idx="0">
                  <c:v>PLAN INSTITUCIONAL DE GESTIÓN Y DESEMPEÑO</c:v>
                </c:pt>
              </c:strCache>
            </c:strRef>
          </c:cat>
          <c:val>
            <c:numRef>
              <c:f>'Graficos- Septiembre'!$G$70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0-4652-9AED-1BE8A964849B}"/>
            </c:ext>
          </c:extLst>
        </c:ser>
        <c:ser>
          <c:idx val="0"/>
          <c:order val="1"/>
          <c:tx>
            <c:strRef>
              <c:f>'Graficos- Septiembre'!$I$69</c:f>
              <c:strCache>
                <c:ptCount val="1"/>
                <c:pt idx="0">
                  <c:v>Cumplimiento Temporal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'Graficos- Septiembre'!$B$70</c:f>
              <c:strCache>
                <c:ptCount val="1"/>
                <c:pt idx="0">
                  <c:v>PLAN INSTITUCIONAL DE GESTIÓN Y DESEMPEÑO</c:v>
                </c:pt>
              </c:strCache>
            </c:strRef>
          </c:cat>
          <c:val>
            <c:numRef>
              <c:f>'Graficos- Septiembre'!$I$70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33-49DF-B422-7558A439848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413724464"/>
        <c:axId val="413730696"/>
        <c:axId val="0"/>
      </c:bar3DChart>
      <c:catAx>
        <c:axId val="41372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30696"/>
        <c:crosses val="autoZero"/>
        <c:auto val="1"/>
        <c:lblAlgn val="ctr"/>
        <c:lblOffset val="100"/>
        <c:noMultiLvlLbl val="0"/>
      </c:catAx>
      <c:valAx>
        <c:axId val="41373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13724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6426128"/>
        <c:axId val="636422520"/>
      </c:barChart>
      <c:catAx>
        <c:axId val="6364261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36422520"/>
        <c:crosses val="autoZero"/>
        <c:auto val="1"/>
        <c:lblAlgn val="ctr"/>
        <c:lblOffset val="100"/>
        <c:noMultiLvlLbl val="0"/>
      </c:catAx>
      <c:valAx>
        <c:axId val="63642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36426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6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7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8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9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0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zoomScale="7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586754</xdr:colOff>
      <xdr:row>28</xdr:row>
      <xdr:rowOff>220872</xdr:rowOff>
    </xdr:from>
    <xdr:to>
      <xdr:col>16</xdr:col>
      <xdr:colOff>607392</xdr:colOff>
      <xdr:row>41</xdr:row>
      <xdr:rowOff>207065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36720</xdr:colOff>
      <xdr:row>1</xdr:row>
      <xdr:rowOff>41413</xdr:rowOff>
    </xdr:from>
    <xdr:to>
      <xdr:col>15</xdr:col>
      <xdr:colOff>648804</xdr:colOff>
      <xdr:row>13</xdr:row>
      <xdr:rowOff>41413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571501</xdr:colOff>
      <xdr:row>18</xdr:row>
      <xdr:rowOff>174487</xdr:rowOff>
    </xdr:from>
    <xdr:to>
      <xdr:col>15</xdr:col>
      <xdr:colOff>588066</xdr:colOff>
      <xdr:row>28</xdr:row>
      <xdr:rowOff>18773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E246E19-D96C-4817-806E-F49EBCBC8B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612914</xdr:colOff>
      <xdr:row>42</xdr:row>
      <xdr:rowOff>215900</xdr:rowOff>
    </xdr:from>
    <xdr:to>
      <xdr:col>15</xdr:col>
      <xdr:colOff>629479</xdr:colOff>
      <xdr:row>55</xdr:row>
      <xdr:rowOff>46383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CE8CBF1-1F84-4060-A71E-B9369C7BD9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607393</xdr:colOff>
      <xdr:row>56</xdr:row>
      <xdr:rowOff>36443</xdr:rowOff>
    </xdr:from>
    <xdr:to>
      <xdr:col>15</xdr:col>
      <xdr:colOff>704024</xdr:colOff>
      <xdr:row>67</xdr:row>
      <xdr:rowOff>69021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2352ECE-2616-466A-A0FE-FDA234A5DA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571500</xdr:colOff>
      <xdr:row>68</xdr:row>
      <xdr:rowOff>8834</xdr:rowOff>
    </xdr:from>
    <xdr:to>
      <xdr:col>15</xdr:col>
      <xdr:colOff>588065</xdr:colOff>
      <xdr:row>79</xdr:row>
      <xdr:rowOff>124239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C42D90F-0057-4C9E-BA17-D45F3EDBE1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586754</xdr:colOff>
      <xdr:row>28</xdr:row>
      <xdr:rowOff>276089</xdr:rowOff>
    </xdr:from>
    <xdr:to>
      <xdr:col>16</xdr:col>
      <xdr:colOff>607392</xdr:colOff>
      <xdr:row>42</xdr:row>
      <xdr:rowOff>41413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D507183-4AD7-4045-85AA-5E63D4A9E7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36720</xdr:colOff>
      <xdr:row>1</xdr:row>
      <xdr:rowOff>41413</xdr:rowOff>
    </xdr:from>
    <xdr:to>
      <xdr:col>15</xdr:col>
      <xdr:colOff>648804</xdr:colOff>
      <xdr:row>13</xdr:row>
      <xdr:rowOff>41413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DA6BF04-4F86-4896-8934-D6BDAFBCD5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571501</xdr:colOff>
      <xdr:row>18</xdr:row>
      <xdr:rowOff>174487</xdr:rowOff>
    </xdr:from>
    <xdr:to>
      <xdr:col>15</xdr:col>
      <xdr:colOff>588066</xdr:colOff>
      <xdr:row>28</xdr:row>
      <xdr:rowOff>18773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1D69E7B-8042-4252-B2F3-01BD0E7A06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612914</xdr:colOff>
      <xdr:row>42</xdr:row>
      <xdr:rowOff>215900</xdr:rowOff>
    </xdr:from>
    <xdr:to>
      <xdr:col>15</xdr:col>
      <xdr:colOff>629479</xdr:colOff>
      <xdr:row>55</xdr:row>
      <xdr:rowOff>46383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0752595-3F2B-4D17-BBC0-3148642E1C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607393</xdr:colOff>
      <xdr:row>56</xdr:row>
      <xdr:rowOff>36443</xdr:rowOff>
    </xdr:from>
    <xdr:to>
      <xdr:col>15</xdr:col>
      <xdr:colOff>704024</xdr:colOff>
      <xdr:row>67</xdr:row>
      <xdr:rowOff>69021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C4865FA-C7C7-45B9-9899-704AF3642E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571500</xdr:colOff>
      <xdr:row>68</xdr:row>
      <xdr:rowOff>8834</xdr:rowOff>
    </xdr:from>
    <xdr:to>
      <xdr:col>15</xdr:col>
      <xdr:colOff>588065</xdr:colOff>
      <xdr:row>79</xdr:row>
      <xdr:rowOff>124239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F3EB20A-D72A-4553-8311-003ED59B96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586754</xdr:colOff>
      <xdr:row>28</xdr:row>
      <xdr:rowOff>276089</xdr:rowOff>
    </xdr:from>
    <xdr:to>
      <xdr:col>16</xdr:col>
      <xdr:colOff>607392</xdr:colOff>
      <xdr:row>42</xdr:row>
      <xdr:rowOff>41413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221FFE9-121A-482D-BC45-4B943489A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644111</xdr:colOff>
      <xdr:row>1</xdr:row>
      <xdr:rowOff>41413</xdr:rowOff>
    </xdr:from>
    <xdr:to>
      <xdr:col>15</xdr:col>
      <xdr:colOff>496956</xdr:colOff>
      <xdr:row>13</xdr:row>
      <xdr:rowOff>41413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39082F2-2F63-45DA-A794-EBD3F5F0C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571501</xdr:colOff>
      <xdr:row>18</xdr:row>
      <xdr:rowOff>174487</xdr:rowOff>
    </xdr:from>
    <xdr:to>
      <xdr:col>15</xdr:col>
      <xdr:colOff>588066</xdr:colOff>
      <xdr:row>28</xdr:row>
      <xdr:rowOff>18773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53ACF6D-C8CB-4E88-ADF5-1F91737E1B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612914</xdr:colOff>
      <xdr:row>42</xdr:row>
      <xdr:rowOff>215900</xdr:rowOff>
    </xdr:from>
    <xdr:to>
      <xdr:col>15</xdr:col>
      <xdr:colOff>629479</xdr:colOff>
      <xdr:row>55</xdr:row>
      <xdr:rowOff>46383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CC60E2D-47C1-4039-994B-D33394C403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607393</xdr:colOff>
      <xdr:row>56</xdr:row>
      <xdr:rowOff>36443</xdr:rowOff>
    </xdr:from>
    <xdr:to>
      <xdr:col>15</xdr:col>
      <xdr:colOff>704024</xdr:colOff>
      <xdr:row>67</xdr:row>
      <xdr:rowOff>69021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15F375E-043C-4603-B0B0-402CFCD8C1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571500</xdr:colOff>
      <xdr:row>68</xdr:row>
      <xdr:rowOff>8834</xdr:rowOff>
    </xdr:from>
    <xdr:to>
      <xdr:col>15</xdr:col>
      <xdr:colOff>588065</xdr:colOff>
      <xdr:row>79</xdr:row>
      <xdr:rowOff>124239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80A11D4-E2D7-4CDD-87A0-D0D0AB5E5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586754</xdr:colOff>
      <xdr:row>28</xdr:row>
      <xdr:rowOff>276089</xdr:rowOff>
    </xdr:from>
    <xdr:to>
      <xdr:col>16</xdr:col>
      <xdr:colOff>607392</xdr:colOff>
      <xdr:row>42</xdr:row>
      <xdr:rowOff>41413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8D4B819-F536-4B8D-B3DB-FD906B9B36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644111</xdr:colOff>
      <xdr:row>1</xdr:row>
      <xdr:rowOff>138043</xdr:rowOff>
    </xdr:from>
    <xdr:to>
      <xdr:col>15</xdr:col>
      <xdr:colOff>496956</xdr:colOff>
      <xdr:row>13</xdr:row>
      <xdr:rowOff>138043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8BDC53D-8909-4C6A-B347-122B8D1E4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571501</xdr:colOff>
      <xdr:row>18</xdr:row>
      <xdr:rowOff>174487</xdr:rowOff>
    </xdr:from>
    <xdr:to>
      <xdr:col>15</xdr:col>
      <xdr:colOff>588066</xdr:colOff>
      <xdr:row>28</xdr:row>
      <xdr:rowOff>18773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695460E-2CD5-46B8-9404-EB5A19FBBC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612914</xdr:colOff>
      <xdr:row>42</xdr:row>
      <xdr:rowOff>215900</xdr:rowOff>
    </xdr:from>
    <xdr:to>
      <xdr:col>15</xdr:col>
      <xdr:colOff>629479</xdr:colOff>
      <xdr:row>55</xdr:row>
      <xdr:rowOff>46383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1CD2F7B-9F50-42EF-B0BB-C83EDF9280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607393</xdr:colOff>
      <xdr:row>56</xdr:row>
      <xdr:rowOff>36443</xdr:rowOff>
    </xdr:from>
    <xdr:to>
      <xdr:col>15</xdr:col>
      <xdr:colOff>704024</xdr:colOff>
      <xdr:row>67</xdr:row>
      <xdr:rowOff>69021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895B59D-00DA-4978-90CB-A18D5DB649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571500</xdr:colOff>
      <xdr:row>68</xdr:row>
      <xdr:rowOff>8834</xdr:rowOff>
    </xdr:from>
    <xdr:to>
      <xdr:col>15</xdr:col>
      <xdr:colOff>588065</xdr:colOff>
      <xdr:row>79</xdr:row>
      <xdr:rowOff>124239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623A3C9-C660-4421-AC98-BE45506563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586754</xdr:colOff>
      <xdr:row>28</xdr:row>
      <xdr:rowOff>276089</xdr:rowOff>
    </xdr:from>
    <xdr:to>
      <xdr:col>16</xdr:col>
      <xdr:colOff>607392</xdr:colOff>
      <xdr:row>42</xdr:row>
      <xdr:rowOff>41413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DB033FC-B600-4CDA-9D9E-70CA3CD076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644111</xdr:colOff>
      <xdr:row>1</xdr:row>
      <xdr:rowOff>138043</xdr:rowOff>
    </xdr:from>
    <xdr:to>
      <xdr:col>15</xdr:col>
      <xdr:colOff>496956</xdr:colOff>
      <xdr:row>13</xdr:row>
      <xdr:rowOff>138043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4FB74ED-2F9E-4AB8-809B-DD9DF9B01C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571501</xdr:colOff>
      <xdr:row>18</xdr:row>
      <xdr:rowOff>174487</xdr:rowOff>
    </xdr:from>
    <xdr:to>
      <xdr:col>15</xdr:col>
      <xdr:colOff>588066</xdr:colOff>
      <xdr:row>28</xdr:row>
      <xdr:rowOff>18773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EDC2CBD-D841-44DF-8EE4-05C9ED7385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612914</xdr:colOff>
      <xdr:row>42</xdr:row>
      <xdr:rowOff>215900</xdr:rowOff>
    </xdr:from>
    <xdr:to>
      <xdr:col>15</xdr:col>
      <xdr:colOff>629479</xdr:colOff>
      <xdr:row>55</xdr:row>
      <xdr:rowOff>46383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9887014-D12F-4A01-84CC-A92F373237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607393</xdr:colOff>
      <xdr:row>56</xdr:row>
      <xdr:rowOff>36443</xdr:rowOff>
    </xdr:from>
    <xdr:to>
      <xdr:col>15</xdr:col>
      <xdr:colOff>704024</xdr:colOff>
      <xdr:row>67</xdr:row>
      <xdr:rowOff>69021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84EA353-C46A-49E8-A86C-5FCEA64376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571500</xdr:colOff>
      <xdr:row>68</xdr:row>
      <xdr:rowOff>8834</xdr:rowOff>
    </xdr:from>
    <xdr:to>
      <xdr:col>15</xdr:col>
      <xdr:colOff>588065</xdr:colOff>
      <xdr:row>79</xdr:row>
      <xdr:rowOff>124239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127FB40-27FD-44F0-B36E-A546ACBC0A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262283</xdr:colOff>
      <xdr:row>28</xdr:row>
      <xdr:rowOff>331307</xdr:rowOff>
    </xdr:from>
    <xdr:to>
      <xdr:col>16</xdr:col>
      <xdr:colOff>607392</xdr:colOff>
      <xdr:row>42</xdr:row>
      <xdr:rowOff>96631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2B65489-09CE-471F-951E-CA3ACC7D35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699327</xdr:colOff>
      <xdr:row>1</xdr:row>
      <xdr:rowOff>110434</xdr:rowOff>
    </xdr:from>
    <xdr:to>
      <xdr:col>17</xdr:col>
      <xdr:colOff>220869</xdr:colOff>
      <xdr:row>13</xdr:row>
      <xdr:rowOff>110434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279B3F9-9A55-45EA-97BD-B4D6BD811F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571501</xdr:colOff>
      <xdr:row>18</xdr:row>
      <xdr:rowOff>174487</xdr:rowOff>
    </xdr:from>
    <xdr:to>
      <xdr:col>15</xdr:col>
      <xdr:colOff>588066</xdr:colOff>
      <xdr:row>28</xdr:row>
      <xdr:rowOff>18773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2BA0E4C-64EA-4403-9CA6-95DBB3987B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612914</xdr:colOff>
      <xdr:row>42</xdr:row>
      <xdr:rowOff>215900</xdr:rowOff>
    </xdr:from>
    <xdr:to>
      <xdr:col>15</xdr:col>
      <xdr:colOff>629479</xdr:colOff>
      <xdr:row>55</xdr:row>
      <xdr:rowOff>46383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5D98C94-1AEE-442E-83B6-8C5201A053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607393</xdr:colOff>
      <xdr:row>56</xdr:row>
      <xdr:rowOff>36443</xdr:rowOff>
    </xdr:from>
    <xdr:to>
      <xdr:col>15</xdr:col>
      <xdr:colOff>704024</xdr:colOff>
      <xdr:row>67</xdr:row>
      <xdr:rowOff>69021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C7E1E60-746F-47B8-BEA2-D2FF90DB22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262283</xdr:colOff>
      <xdr:row>27</xdr:row>
      <xdr:rowOff>331307</xdr:rowOff>
    </xdr:from>
    <xdr:to>
      <xdr:col>16</xdr:col>
      <xdr:colOff>607392</xdr:colOff>
      <xdr:row>41</xdr:row>
      <xdr:rowOff>96631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2923E52-4554-4CCF-9760-5572443DE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699327</xdr:colOff>
      <xdr:row>1</xdr:row>
      <xdr:rowOff>110434</xdr:rowOff>
    </xdr:from>
    <xdr:to>
      <xdr:col>17</xdr:col>
      <xdr:colOff>220869</xdr:colOff>
      <xdr:row>12</xdr:row>
      <xdr:rowOff>110434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406EB5-3F96-416C-A7D7-E663030F03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571501</xdr:colOff>
      <xdr:row>17</xdr:row>
      <xdr:rowOff>174487</xdr:rowOff>
    </xdr:from>
    <xdr:to>
      <xdr:col>15</xdr:col>
      <xdr:colOff>588066</xdr:colOff>
      <xdr:row>27</xdr:row>
      <xdr:rowOff>18773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AB31F6E-7F53-4811-84B1-EBB4F76803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612914</xdr:colOff>
      <xdr:row>41</xdr:row>
      <xdr:rowOff>215900</xdr:rowOff>
    </xdr:from>
    <xdr:to>
      <xdr:col>15</xdr:col>
      <xdr:colOff>629479</xdr:colOff>
      <xdr:row>54</xdr:row>
      <xdr:rowOff>46383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0740353-2670-4B39-8672-AA94932AE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607393</xdr:colOff>
      <xdr:row>55</xdr:row>
      <xdr:rowOff>36443</xdr:rowOff>
    </xdr:from>
    <xdr:to>
      <xdr:col>15</xdr:col>
      <xdr:colOff>704024</xdr:colOff>
      <xdr:row>66</xdr:row>
      <xdr:rowOff>69021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5E3F244-9FAB-4E0A-B597-E4E67B7231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3A49974-9BC6-40BC-9B36-CF85EB0018E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342901</xdr:colOff>
      <xdr:row>1</xdr:row>
      <xdr:rowOff>238126</xdr:rowOff>
    </xdr:from>
    <xdr:to>
      <xdr:col>3</xdr:col>
      <xdr:colOff>823938</xdr:colOff>
      <xdr:row>3</xdr:row>
      <xdr:rowOff>214312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6747A6EC-DF35-426A-BCCD-936437CA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1" y="704851"/>
          <a:ext cx="5491187" cy="909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342901</xdr:colOff>
      <xdr:row>1</xdr:row>
      <xdr:rowOff>238126</xdr:rowOff>
    </xdr:from>
    <xdr:to>
      <xdr:col>3</xdr:col>
      <xdr:colOff>823938</xdr:colOff>
      <xdr:row>3</xdr:row>
      <xdr:rowOff>214312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F8A73031-478E-401F-A3A5-0FF8BAD5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1" y="704851"/>
          <a:ext cx="4205312" cy="909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342901</xdr:colOff>
      <xdr:row>1</xdr:row>
      <xdr:rowOff>238126</xdr:rowOff>
    </xdr:from>
    <xdr:to>
      <xdr:col>3</xdr:col>
      <xdr:colOff>823938</xdr:colOff>
      <xdr:row>3</xdr:row>
      <xdr:rowOff>214312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44882A0A-2841-4F87-A5B1-AEF761FD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1" y="704851"/>
          <a:ext cx="4205312" cy="909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ygonzalez\Documents\YAZMIN\2014\PND%202015-2018\PLAN%20PLURIANUAL\RECIBIDOS\Copia%20de%20MATRIZ%20PLAN%20PLURIANUAL%20DE%20INVERSIONES%20-%20%20PND_2015_2018%20DSEP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"/>
      <sheetName val="Proyectos"/>
      <sheetName val="Entidad"/>
      <sheetName val="BPIN"/>
      <sheetName val="Varios"/>
      <sheetName val="Departamento"/>
      <sheetName val="DATOS"/>
      <sheetName val="EJECUCION POR PRODUCTO 2014"/>
      <sheetName val="MGMP 2015-2018"/>
      <sheetName val="Programas por sector"/>
      <sheetName val="Programas"/>
      <sheetName val="Hoja7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view="pageBreakPreview" zoomScale="60" zoomScaleNormal="60" workbookViewId="0">
      <selection activeCell="A5" sqref="A5:A9"/>
    </sheetView>
  </sheetViews>
  <sheetFormatPr baseColWidth="10" defaultColWidth="11.42578125" defaultRowHeight="15" x14ac:dyDescent="0.25"/>
  <cols>
    <col min="1" max="1" width="22.28515625" style="3" customWidth="1"/>
    <col min="2" max="2" width="19.140625" style="3" customWidth="1"/>
    <col min="3" max="3" width="16.7109375" style="3" customWidth="1"/>
    <col min="4" max="5" width="21.42578125" style="3" customWidth="1"/>
    <col min="6" max="6" width="18.42578125" style="3" customWidth="1"/>
    <col min="7" max="7" width="14" style="3" customWidth="1"/>
    <col min="8" max="8" width="42.28515625" style="3" customWidth="1"/>
    <col min="9" max="9" width="11.28515625" style="3" customWidth="1"/>
    <col min="10" max="10" width="15.140625" style="3" hidden="1" customWidth="1"/>
    <col min="11" max="11" width="29.85546875" style="3" customWidth="1"/>
    <col min="12" max="12" width="26.7109375" style="3" hidden="1" customWidth="1"/>
    <col min="13" max="13" width="17" style="3" customWidth="1"/>
    <col min="14" max="14" width="31.42578125" style="3" customWidth="1"/>
    <col min="15" max="15" width="21.7109375" style="3" customWidth="1"/>
    <col min="16" max="16" width="19.5703125" style="3" customWidth="1"/>
    <col min="17" max="16384" width="11.42578125" style="3"/>
  </cols>
  <sheetData>
    <row r="1" spans="1:16" ht="33" customHeight="1" x14ac:dyDescent="0.2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</row>
    <row r="2" spans="1:16" ht="18.75" x14ac:dyDescent="0.25">
      <c r="A2" s="226" t="s">
        <v>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</row>
    <row r="3" spans="1:16" ht="48" customHeight="1" x14ac:dyDescent="0.25">
      <c r="A3" s="228" t="s">
        <v>2</v>
      </c>
      <c r="B3" s="228"/>
      <c r="C3" s="228"/>
      <c r="D3" s="228"/>
      <c r="E3" s="228"/>
      <c r="F3" s="228"/>
      <c r="G3" s="228"/>
      <c r="H3" s="228"/>
      <c r="I3" s="228"/>
      <c r="J3" s="7"/>
      <c r="K3" s="228" t="s">
        <v>3</v>
      </c>
      <c r="L3" s="228"/>
      <c r="M3" s="228" t="s">
        <v>4</v>
      </c>
      <c r="N3" s="228"/>
      <c r="O3" s="228"/>
      <c r="P3" s="228"/>
    </row>
    <row r="4" spans="1:16" ht="63" customHeight="1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8" t="s">
        <v>12</v>
      </c>
      <c r="I4" s="8" t="s">
        <v>11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  <c r="P4" s="1" t="s">
        <v>19</v>
      </c>
    </row>
    <row r="5" spans="1:16" ht="96.75" customHeight="1" x14ac:dyDescent="0.25">
      <c r="A5" s="252" t="s">
        <v>20</v>
      </c>
      <c r="B5" s="252" t="s">
        <v>21</v>
      </c>
      <c r="C5" s="243" t="s">
        <v>22</v>
      </c>
      <c r="D5" s="243" t="s">
        <v>23</v>
      </c>
      <c r="E5" s="243" t="s">
        <v>24</v>
      </c>
      <c r="F5" s="243" t="s">
        <v>25</v>
      </c>
      <c r="G5" s="249" t="s">
        <v>26</v>
      </c>
      <c r="H5" s="9" t="s">
        <v>27</v>
      </c>
      <c r="I5" s="12">
        <v>0.15</v>
      </c>
      <c r="J5" s="10"/>
      <c r="K5" s="2" t="s">
        <v>28</v>
      </c>
      <c r="L5" s="2" t="s">
        <v>29</v>
      </c>
      <c r="M5" s="243" t="s">
        <v>30</v>
      </c>
      <c r="N5" s="2" t="s">
        <v>31</v>
      </c>
      <c r="O5" s="21" t="s">
        <v>32</v>
      </c>
      <c r="P5" s="21">
        <v>42855</v>
      </c>
    </row>
    <row r="6" spans="1:16" ht="102.75" customHeight="1" x14ac:dyDescent="0.25">
      <c r="A6" s="253"/>
      <c r="B6" s="253"/>
      <c r="C6" s="244"/>
      <c r="D6" s="244"/>
      <c r="E6" s="244"/>
      <c r="F6" s="244"/>
      <c r="G6" s="250"/>
      <c r="H6" s="9" t="s">
        <v>33</v>
      </c>
      <c r="I6" s="12">
        <v>0.2</v>
      </c>
      <c r="J6" s="11"/>
      <c r="K6" s="6" t="s">
        <v>34</v>
      </c>
      <c r="L6" s="6" t="s">
        <v>35</v>
      </c>
      <c r="M6" s="244"/>
      <c r="N6" s="2" t="s">
        <v>31</v>
      </c>
      <c r="O6" s="21">
        <v>42856</v>
      </c>
      <c r="P6" s="21">
        <v>42886</v>
      </c>
    </row>
    <row r="7" spans="1:16" ht="96" customHeight="1" x14ac:dyDescent="0.25">
      <c r="A7" s="253"/>
      <c r="B7" s="253"/>
      <c r="C7" s="244"/>
      <c r="D7" s="244"/>
      <c r="E7" s="244"/>
      <c r="F7" s="244"/>
      <c r="G7" s="250"/>
      <c r="H7" s="9" t="s">
        <v>36</v>
      </c>
      <c r="I7" s="12">
        <v>0.2</v>
      </c>
      <c r="J7" s="11"/>
      <c r="K7" s="6" t="s">
        <v>37</v>
      </c>
      <c r="L7" s="6" t="s">
        <v>38</v>
      </c>
      <c r="M7" s="244"/>
      <c r="N7" s="2" t="s">
        <v>31</v>
      </c>
      <c r="O7" s="21">
        <v>42856</v>
      </c>
      <c r="P7" s="22">
        <v>42916</v>
      </c>
    </row>
    <row r="8" spans="1:16" ht="96" customHeight="1" x14ac:dyDescent="0.25">
      <c r="A8" s="253"/>
      <c r="B8" s="253"/>
      <c r="C8" s="244"/>
      <c r="D8" s="244"/>
      <c r="E8" s="244"/>
      <c r="F8" s="244"/>
      <c r="G8" s="250"/>
      <c r="H8" s="9" t="s">
        <v>39</v>
      </c>
      <c r="I8" s="12">
        <v>0.2</v>
      </c>
      <c r="J8" s="11"/>
      <c r="K8" s="70" t="s">
        <v>40</v>
      </c>
      <c r="L8" s="6"/>
      <c r="M8" s="244"/>
      <c r="N8" s="2" t="s">
        <v>31</v>
      </c>
      <c r="O8" s="21">
        <v>42917</v>
      </c>
      <c r="P8" s="22">
        <v>42947</v>
      </c>
    </row>
    <row r="9" spans="1:16" ht="103.5" customHeight="1" x14ac:dyDescent="0.25">
      <c r="A9" s="254"/>
      <c r="B9" s="254"/>
      <c r="C9" s="245"/>
      <c r="D9" s="245"/>
      <c r="E9" s="245"/>
      <c r="F9" s="245"/>
      <c r="G9" s="251"/>
      <c r="H9" s="9" t="s">
        <v>41</v>
      </c>
      <c r="I9" s="12">
        <v>0.25</v>
      </c>
      <c r="J9" s="11"/>
      <c r="K9" s="68" t="s">
        <v>42</v>
      </c>
      <c r="L9" s="6" t="s">
        <v>43</v>
      </c>
      <c r="M9" s="245"/>
      <c r="N9" s="2" t="s">
        <v>31</v>
      </c>
      <c r="O9" s="21">
        <v>42948</v>
      </c>
      <c r="P9" s="22">
        <v>43100</v>
      </c>
    </row>
    <row r="10" spans="1:16" ht="77.25" customHeight="1" x14ac:dyDescent="0.25">
      <c r="A10" s="246" t="s">
        <v>44</v>
      </c>
      <c r="B10" s="246" t="s">
        <v>21</v>
      </c>
      <c r="C10" s="247" t="s">
        <v>45</v>
      </c>
      <c r="D10" s="247" t="s">
        <v>23</v>
      </c>
      <c r="E10" s="238" t="s">
        <v>24</v>
      </c>
      <c r="F10" s="246" t="s">
        <v>46</v>
      </c>
      <c r="G10" s="248">
        <v>0.14299999999999999</v>
      </c>
      <c r="H10" s="13" t="s">
        <v>47</v>
      </c>
      <c r="I10" s="14">
        <v>0.15</v>
      </c>
      <c r="J10" s="5"/>
      <c r="K10" s="5" t="s">
        <v>48</v>
      </c>
      <c r="L10" s="5" t="s">
        <v>49</v>
      </c>
      <c r="M10" s="229" t="s">
        <v>30</v>
      </c>
      <c r="N10" s="5" t="s">
        <v>50</v>
      </c>
      <c r="O10" s="23">
        <v>42767</v>
      </c>
      <c r="P10" s="23">
        <v>42855</v>
      </c>
    </row>
    <row r="11" spans="1:16" ht="93.75" customHeight="1" x14ac:dyDescent="0.25">
      <c r="A11" s="246"/>
      <c r="B11" s="246"/>
      <c r="C11" s="247"/>
      <c r="D11" s="247"/>
      <c r="E11" s="239"/>
      <c r="F11" s="246"/>
      <c r="G11" s="248"/>
      <c r="H11" s="5" t="s">
        <v>51</v>
      </c>
      <c r="I11" s="4">
        <v>0.15</v>
      </c>
      <c r="J11" s="15"/>
      <c r="K11" s="5" t="s">
        <v>52</v>
      </c>
      <c r="L11" s="5" t="s">
        <v>35</v>
      </c>
      <c r="M11" s="231"/>
      <c r="N11" s="5" t="s">
        <v>53</v>
      </c>
      <c r="O11" s="23">
        <v>42795</v>
      </c>
      <c r="P11" s="24">
        <v>42855</v>
      </c>
    </row>
    <row r="12" spans="1:16" ht="93.75" customHeight="1" x14ac:dyDescent="0.25">
      <c r="A12" s="246"/>
      <c r="B12" s="246"/>
      <c r="C12" s="247"/>
      <c r="D12" s="247"/>
      <c r="E12" s="239"/>
      <c r="F12" s="246"/>
      <c r="G12" s="248"/>
      <c r="H12" s="16" t="s">
        <v>54</v>
      </c>
      <c r="I12" s="4">
        <v>0.2</v>
      </c>
      <c r="J12" s="15"/>
      <c r="K12" s="5" t="s">
        <v>55</v>
      </c>
      <c r="L12" s="5"/>
      <c r="M12" s="231"/>
      <c r="N12" s="5" t="s">
        <v>53</v>
      </c>
      <c r="O12" s="23" t="s">
        <v>56</v>
      </c>
      <c r="P12" s="24">
        <v>43090</v>
      </c>
    </row>
    <row r="13" spans="1:16" ht="93.75" customHeight="1" x14ac:dyDescent="0.25">
      <c r="A13" s="246"/>
      <c r="B13" s="246"/>
      <c r="C13" s="247"/>
      <c r="D13" s="247"/>
      <c r="E13" s="239"/>
      <c r="F13" s="246"/>
      <c r="G13" s="248"/>
      <c r="H13" s="16" t="s">
        <v>57</v>
      </c>
      <c r="I13" s="4">
        <v>0.15</v>
      </c>
      <c r="J13" s="15"/>
      <c r="K13" s="16" t="s">
        <v>58</v>
      </c>
      <c r="L13" s="5"/>
      <c r="M13" s="231"/>
      <c r="N13" s="5" t="s">
        <v>53</v>
      </c>
      <c r="O13" s="23">
        <v>42767</v>
      </c>
      <c r="P13" s="24">
        <v>42855</v>
      </c>
    </row>
    <row r="14" spans="1:16" ht="93.75" customHeight="1" x14ac:dyDescent="0.25">
      <c r="A14" s="246"/>
      <c r="B14" s="246"/>
      <c r="C14" s="247"/>
      <c r="D14" s="247"/>
      <c r="E14" s="239"/>
      <c r="F14" s="246"/>
      <c r="G14" s="248"/>
      <c r="H14" s="16" t="s">
        <v>59</v>
      </c>
      <c r="I14" s="4">
        <v>0.2</v>
      </c>
      <c r="J14" s="15"/>
      <c r="K14" s="16" t="s">
        <v>60</v>
      </c>
      <c r="L14" s="5"/>
      <c r="M14" s="231"/>
      <c r="N14" s="5" t="s">
        <v>53</v>
      </c>
      <c r="O14" s="23">
        <v>42856</v>
      </c>
      <c r="P14" s="24">
        <v>42916</v>
      </c>
    </row>
    <row r="15" spans="1:16" ht="84" customHeight="1" x14ac:dyDescent="0.25">
      <c r="A15" s="246"/>
      <c r="B15" s="246"/>
      <c r="C15" s="247"/>
      <c r="D15" s="247"/>
      <c r="E15" s="240"/>
      <c r="F15" s="246"/>
      <c r="G15" s="248"/>
      <c r="H15" s="16" t="s">
        <v>61</v>
      </c>
      <c r="I15" s="4">
        <v>0.15</v>
      </c>
      <c r="J15" s="15"/>
      <c r="K15" s="16" t="s">
        <v>62</v>
      </c>
      <c r="L15" s="5" t="s">
        <v>63</v>
      </c>
      <c r="M15" s="230"/>
      <c r="N15" s="16" t="s">
        <v>30</v>
      </c>
      <c r="O15" s="24">
        <v>42461</v>
      </c>
      <c r="P15" s="24">
        <v>42734</v>
      </c>
    </row>
    <row r="16" spans="1:16" ht="105" customHeight="1" x14ac:dyDescent="0.25">
      <c r="A16" s="229" t="s">
        <v>44</v>
      </c>
      <c r="B16" s="229" t="s">
        <v>21</v>
      </c>
      <c r="C16" s="238" t="s">
        <v>22</v>
      </c>
      <c r="D16" s="238" t="s">
        <v>23</v>
      </c>
      <c r="E16" s="238" t="s">
        <v>64</v>
      </c>
      <c r="F16" s="229" t="s">
        <v>65</v>
      </c>
      <c r="G16" s="241">
        <v>0.14299999999999999</v>
      </c>
      <c r="H16" s="67" t="s">
        <v>66</v>
      </c>
      <c r="I16" s="209">
        <v>0.3</v>
      </c>
      <c r="J16" s="17"/>
      <c r="K16" s="67" t="s">
        <v>67</v>
      </c>
      <c r="L16" s="66" t="s">
        <v>68</v>
      </c>
      <c r="M16" s="229" t="s">
        <v>69</v>
      </c>
      <c r="N16" s="67" t="s">
        <v>70</v>
      </c>
      <c r="O16" s="25">
        <v>42767</v>
      </c>
      <c r="P16" s="25">
        <v>42794</v>
      </c>
    </row>
    <row r="17" spans="1:16" ht="72.75" customHeight="1" x14ac:dyDescent="0.25">
      <c r="A17" s="230"/>
      <c r="B17" s="230"/>
      <c r="C17" s="240"/>
      <c r="D17" s="240"/>
      <c r="E17" s="239"/>
      <c r="F17" s="230"/>
      <c r="G17" s="242"/>
      <c r="H17" s="67" t="s">
        <v>71</v>
      </c>
      <c r="I17" s="209">
        <v>0.7</v>
      </c>
      <c r="J17" s="17"/>
      <c r="K17" s="67" t="s">
        <v>72</v>
      </c>
      <c r="L17" s="66" t="s">
        <v>68</v>
      </c>
      <c r="M17" s="230"/>
      <c r="N17" s="67" t="s">
        <v>73</v>
      </c>
      <c r="O17" s="25">
        <v>42795</v>
      </c>
      <c r="P17" s="23">
        <v>43100</v>
      </c>
    </row>
    <row r="18" spans="1:16" ht="72.75" customHeight="1" x14ac:dyDescent="0.25">
      <c r="A18" s="16"/>
      <c r="B18" s="16"/>
      <c r="C18" s="63"/>
      <c r="D18" s="71"/>
      <c r="E18" s="63"/>
      <c r="F18" s="73"/>
      <c r="G18" s="255">
        <v>0.14299999999999999</v>
      </c>
      <c r="H18" s="75" t="s">
        <v>74</v>
      </c>
      <c r="I18" s="209">
        <v>0.15</v>
      </c>
      <c r="J18" s="17"/>
      <c r="K18" s="67" t="s">
        <v>75</v>
      </c>
      <c r="L18" s="66"/>
      <c r="M18" s="65"/>
      <c r="N18" s="67" t="s">
        <v>76</v>
      </c>
      <c r="O18" s="25">
        <v>42767</v>
      </c>
      <c r="P18" s="23">
        <v>42794</v>
      </c>
    </row>
    <row r="19" spans="1:16" ht="134.25" customHeight="1" x14ac:dyDescent="0.25">
      <c r="A19" s="62" t="s">
        <v>77</v>
      </c>
      <c r="B19" s="62" t="s">
        <v>78</v>
      </c>
      <c r="C19" s="64" t="s">
        <v>79</v>
      </c>
      <c r="D19" s="72" t="s">
        <v>23</v>
      </c>
      <c r="E19" s="239" t="s">
        <v>64</v>
      </c>
      <c r="F19" s="74"/>
      <c r="G19" s="256"/>
      <c r="H19" s="75" t="s">
        <v>80</v>
      </c>
      <c r="I19" s="209">
        <v>0.2</v>
      </c>
      <c r="J19" s="17"/>
      <c r="K19" s="67" t="s">
        <v>81</v>
      </c>
      <c r="L19" s="66"/>
      <c r="M19" s="231" t="s">
        <v>82</v>
      </c>
      <c r="N19" s="67" t="s">
        <v>76</v>
      </c>
      <c r="O19" s="25">
        <v>42795</v>
      </c>
      <c r="P19" s="23">
        <v>42825</v>
      </c>
    </row>
    <row r="20" spans="1:16" ht="72.75" customHeight="1" x14ac:dyDescent="0.25">
      <c r="A20" s="62"/>
      <c r="B20" s="62"/>
      <c r="C20" s="64"/>
      <c r="D20" s="72"/>
      <c r="E20" s="239"/>
      <c r="F20" s="74"/>
      <c r="G20" s="256"/>
      <c r="H20" s="76" t="s">
        <v>83</v>
      </c>
      <c r="I20" s="209">
        <v>0.15</v>
      </c>
      <c r="J20" s="17"/>
      <c r="K20" s="67" t="s">
        <v>84</v>
      </c>
      <c r="L20" s="66"/>
      <c r="M20" s="231"/>
      <c r="N20" s="67" t="s">
        <v>76</v>
      </c>
      <c r="O20" s="25">
        <v>42795</v>
      </c>
      <c r="P20" s="23">
        <v>42825</v>
      </c>
    </row>
    <row r="21" spans="1:16" ht="72.75" customHeight="1" x14ac:dyDescent="0.25">
      <c r="A21" s="62"/>
      <c r="B21" s="62"/>
      <c r="C21" s="64"/>
      <c r="D21" s="72"/>
      <c r="E21" s="64"/>
      <c r="F21" s="74"/>
      <c r="G21" s="256"/>
      <c r="H21" s="76" t="s">
        <v>85</v>
      </c>
      <c r="I21" s="209">
        <v>0.3</v>
      </c>
      <c r="J21" s="17"/>
      <c r="K21" s="67" t="s">
        <v>86</v>
      </c>
      <c r="L21" s="66"/>
      <c r="M21" s="231"/>
      <c r="N21" s="67" t="s">
        <v>87</v>
      </c>
      <c r="O21" s="25">
        <v>42826</v>
      </c>
      <c r="P21" s="23">
        <v>42855</v>
      </c>
    </row>
    <row r="22" spans="1:16" ht="72.75" customHeight="1" x14ac:dyDescent="0.25">
      <c r="A22" s="62"/>
      <c r="B22" s="62"/>
      <c r="C22" s="64"/>
      <c r="D22" s="72"/>
      <c r="E22" s="64"/>
      <c r="F22" s="74"/>
      <c r="G22" s="257"/>
      <c r="H22" s="77" t="s">
        <v>88</v>
      </c>
      <c r="I22" s="210">
        <v>0.2</v>
      </c>
      <c r="J22" s="78"/>
      <c r="K22" s="79" t="s">
        <v>89</v>
      </c>
      <c r="L22" s="73"/>
      <c r="M22" s="230"/>
      <c r="N22" s="79" t="s">
        <v>76</v>
      </c>
      <c r="O22" s="80">
        <v>42856</v>
      </c>
      <c r="P22" s="81">
        <v>42947</v>
      </c>
    </row>
    <row r="23" spans="1:16" s="82" customFormat="1" ht="72.75" customHeight="1" x14ac:dyDescent="0.25">
      <c r="A23" s="229" t="s">
        <v>90</v>
      </c>
      <c r="B23" s="229" t="s">
        <v>78</v>
      </c>
      <c r="C23" s="238" t="s">
        <v>45</v>
      </c>
      <c r="D23" s="238" t="s">
        <v>91</v>
      </c>
      <c r="E23" s="238" t="s">
        <v>64</v>
      </c>
      <c r="F23" s="229" t="s">
        <v>92</v>
      </c>
      <c r="G23" s="255">
        <v>0.14299999999999999</v>
      </c>
      <c r="H23" s="84" t="s">
        <v>93</v>
      </c>
      <c r="I23" s="210">
        <v>0.2</v>
      </c>
      <c r="J23" s="17"/>
      <c r="K23" s="67" t="s">
        <v>94</v>
      </c>
      <c r="L23" s="66"/>
      <c r="M23" s="229" t="s">
        <v>82</v>
      </c>
      <c r="N23" s="67" t="s">
        <v>95</v>
      </c>
      <c r="O23" s="25">
        <v>42767</v>
      </c>
      <c r="P23" s="23">
        <v>42825</v>
      </c>
    </row>
    <row r="24" spans="1:16" ht="72.75" customHeight="1" x14ac:dyDescent="0.25">
      <c r="A24" s="231"/>
      <c r="B24" s="231"/>
      <c r="C24" s="239"/>
      <c r="D24" s="239"/>
      <c r="E24" s="239"/>
      <c r="F24" s="231"/>
      <c r="G24" s="256"/>
      <c r="H24" s="84" t="s">
        <v>96</v>
      </c>
      <c r="I24" s="210">
        <v>0.25</v>
      </c>
      <c r="J24" s="17"/>
      <c r="K24" s="67" t="s">
        <v>97</v>
      </c>
      <c r="L24" s="66"/>
      <c r="M24" s="231"/>
      <c r="N24" s="67" t="s">
        <v>95</v>
      </c>
      <c r="O24" s="25">
        <v>42826</v>
      </c>
      <c r="P24" s="23">
        <v>42916</v>
      </c>
    </row>
    <row r="25" spans="1:16" ht="72.75" customHeight="1" x14ac:dyDescent="0.25">
      <c r="A25" s="231"/>
      <c r="B25" s="231"/>
      <c r="C25" s="239"/>
      <c r="D25" s="239"/>
      <c r="E25" s="239"/>
      <c r="F25" s="231"/>
      <c r="G25" s="256"/>
      <c r="H25" s="84" t="s">
        <v>98</v>
      </c>
      <c r="I25" s="210">
        <v>0.25</v>
      </c>
      <c r="J25" s="17"/>
      <c r="K25" s="67" t="s">
        <v>99</v>
      </c>
      <c r="L25" s="66"/>
      <c r="M25" s="231"/>
      <c r="N25" s="67" t="s">
        <v>95</v>
      </c>
      <c r="O25" s="25">
        <v>42856</v>
      </c>
      <c r="P25" s="23">
        <v>42947</v>
      </c>
    </row>
    <row r="26" spans="1:16" ht="72.75" customHeight="1" x14ac:dyDescent="0.25">
      <c r="A26" s="230"/>
      <c r="B26" s="230"/>
      <c r="C26" s="240"/>
      <c r="D26" s="240"/>
      <c r="E26" s="240"/>
      <c r="F26" s="230"/>
      <c r="G26" s="257"/>
      <c r="H26" s="85" t="s">
        <v>100</v>
      </c>
      <c r="I26" s="210">
        <v>0.3</v>
      </c>
      <c r="J26" s="78"/>
      <c r="K26" s="79" t="s">
        <v>101</v>
      </c>
      <c r="L26" s="73"/>
      <c r="M26" s="230"/>
      <c r="N26" s="79" t="s">
        <v>95</v>
      </c>
      <c r="O26" s="80">
        <v>42948</v>
      </c>
      <c r="P26" s="81">
        <v>43100</v>
      </c>
    </row>
    <row r="27" spans="1:16" s="82" customFormat="1" ht="72.75" customHeight="1" x14ac:dyDescent="0.25">
      <c r="A27" s="229" t="s">
        <v>102</v>
      </c>
      <c r="B27" s="229" t="s">
        <v>103</v>
      </c>
      <c r="C27" s="238" t="s">
        <v>104</v>
      </c>
      <c r="D27" s="238" t="s">
        <v>105</v>
      </c>
      <c r="E27" s="238" t="s">
        <v>24</v>
      </c>
      <c r="F27" s="229" t="s">
        <v>106</v>
      </c>
      <c r="G27" s="235">
        <v>0.14299999999999999</v>
      </c>
      <c r="H27" s="84" t="s">
        <v>107</v>
      </c>
      <c r="I27" s="210">
        <v>0.3</v>
      </c>
      <c r="J27" s="17"/>
      <c r="K27" s="67" t="s">
        <v>108</v>
      </c>
      <c r="L27" s="66"/>
      <c r="M27" s="229" t="s">
        <v>109</v>
      </c>
      <c r="N27" s="67" t="s">
        <v>110</v>
      </c>
      <c r="O27" s="25" t="s">
        <v>111</v>
      </c>
      <c r="P27" s="23">
        <v>42962</v>
      </c>
    </row>
    <row r="28" spans="1:16" ht="72.75" customHeight="1" x14ac:dyDescent="0.25">
      <c r="A28" s="231"/>
      <c r="B28" s="231"/>
      <c r="C28" s="239"/>
      <c r="D28" s="239"/>
      <c r="E28" s="239"/>
      <c r="F28" s="231"/>
      <c r="G28" s="236"/>
      <c r="H28" s="84" t="s">
        <v>112</v>
      </c>
      <c r="I28" s="210">
        <v>0.15</v>
      </c>
      <c r="J28" s="17"/>
      <c r="K28" s="67" t="s">
        <v>113</v>
      </c>
      <c r="L28" s="66"/>
      <c r="M28" s="231"/>
      <c r="N28" s="67" t="s">
        <v>110</v>
      </c>
      <c r="O28" s="25">
        <v>371649</v>
      </c>
      <c r="P28" s="23" t="s">
        <v>114</v>
      </c>
    </row>
    <row r="29" spans="1:16" ht="72.75" customHeight="1" x14ac:dyDescent="0.25">
      <c r="A29" s="231"/>
      <c r="B29" s="231"/>
      <c r="C29" s="239"/>
      <c r="D29" s="239"/>
      <c r="E29" s="239"/>
      <c r="F29" s="231"/>
      <c r="G29" s="236"/>
      <c r="H29" s="84" t="s">
        <v>115</v>
      </c>
      <c r="I29" s="210">
        <v>0.3</v>
      </c>
      <c r="J29" s="17"/>
      <c r="K29" s="67" t="s">
        <v>116</v>
      </c>
      <c r="L29" s="66"/>
      <c r="M29" s="231"/>
      <c r="N29" s="67" t="s">
        <v>110</v>
      </c>
      <c r="O29" s="23" t="s">
        <v>114</v>
      </c>
      <c r="P29" s="23">
        <v>43100</v>
      </c>
    </row>
    <row r="30" spans="1:16" s="83" customFormat="1" ht="72.75" customHeight="1" x14ac:dyDescent="0.25">
      <c r="A30" s="230"/>
      <c r="B30" s="230"/>
      <c r="C30" s="240"/>
      <c r="D30" s="240"/>
      <c r="E30" s="240"/>
      <c r="F30" s="230"/>
      <c r="G30" s="237"/>
      <c r="H30" s="84" t="s">
        <v>117</v>
      </c>
      <c r="I30" s="209">
        <v>0.25</v>
      </c>
      <c r="J30" s="17"/>
      <c r="K30" s="67" t="s">
        <v>118</v>
      </c>
      <c r="L30" s="66"/>
      <c r="M30" s="230"/>
      <c r="N30" s="67" t="s">
        <v>110</v>
      </c>
      <c r="O30" s="25">
        <v>42767</v>
      </c>
      <c r="P30" s="23">
        <v>42916</v>
      </c>
    </row>
    <row r="31" spans="1:16" ht="225" customHeight="1" x14ac:dyDescent="0.25">
      <c r="A31" s="229" t="s">
        <v>119</v>
      </c>
      <c r="B31" s="229" t="s">
        <v>120</v>
      </c>
      <c r="C31" s="229" t="s">
        <v>121</v>
      </c>
      <c r="D31" s="5" t="s">
        <v>122</v>
      </c>
      <c r="E31" s="5" t="s">
        <v>123</v>
      </c>
      <c r="F31" s="229" t="s">
        <v>124</v>
      </c>
      <c r="G31" s="235">
        <v>0.14299999999999999</v>
      </c>
      <c r="H31" s="13" t="s">
        <v>125</v>
      </c>
      <c r="I31" s="14">
        <v>0.25</v>
      </c>
      <c r="J31" s="15"/>
      <c r="K31" s="5" t="s">
        <v>126</v>
      </c>
      <c r="L31" s="5" t="s">
        <v>38</v>
      </c>
      <c r="M31" s="232" t="s">
        <v>127</v>
      </c>
      <c r="N31" s="20" t="s">
        <v>128</v>
      </c>
      <c r="O31" s="61">
        <v>42767</v>
      </c>
      <c r="P31" s="61">
        <v>43100</v>
      </c>
    </row>
    <row r="32" spans="1:16" ht="120" customHeight="1" x14ac:dyDescent="0.25">
      <c r="A32" s="231"/>
      <c r="B32" s="231"/>
      <c r="C32" s="231"/>
      <c r="D32" s="5" t="s">
        <v>129</v>
      </c>
      <c r="E32" s="5" t="s">
        <v>130</v>
      </c>
      <c r="F32" s="231"/>
      <c r="G32" s="236"/>
      <c r="H32" s="5" t="s">
        <v>131</v>
      </c>
      <c r="I32" s="4">
        <v>0.25</v>
      </c>
      <c r="J32" s="15"/>
      <c r="K32" s="5" t="s">
        <v>132</v>
      </c>
      <c r="L32" s="5" t="s">
        <v>38</v>
      </c>
      <c r="M32" s="233"/>
      <c r="N32" s="20" t="s">
        <v>133</v>
      </c>
      <c r="O32" s="61">
        <v>42767</v>
      </c>
      <c r="P32" s="61">
        <v>43100</v>
      </c>
    </row>
    <row r="33" spans="1:16" ht="118.5" customHeight="1" x14ac:dyDescent="0.25">
      <c r="A33" s="231"/>
      <c r="B33" s="231"/>
      <c r="C33" s="231"/>
      <c r="D33" s="5" t="s">
        <v>134</v>
      </c>
      <c r="E33" s="5" t="s">
        <v>24</v>
      </c>
      <c r="F33" s="231"/>
      <c r="G33" s="236"/>
      <c r="H33" s="5" t="s">
        <v>135</v>
      </c>
      <c r="I33" s="4">
        <v>0.25</v>
      </c>
      <c r="J33" s="15"/>
      <c r="K33" s="5" t="s">
        <v>136</v>
      </c>
      <c r="L33" s="5" t="s">
        <v>38</v>
      </c>
      <c r="M33" s="233"/>
      <c r="N33" s="20" t="s">
        <v>137</v>
      </c>
      <c r="O33" s="61">
        <v>42767</v>
      </c>
      <c r="P33" s="61">
        <v>43100</v>
      </c>
    </row>
    <row r="34" spans="1:16" ht="142.5" customHeight="1" x14ac:dyDescent="0.25">
      <c r="A34" s="230"/>
      <c r="B34" s="230"/>
      <c r="C34" s="230"/>
      <c r="D34" s="5" t="s">
        <v>138</v>
      </c>
      <c r="E34" s="5" t="s">
        <v>123</v>
      </c>
      <c r="F34" s="230"/>
      <c r="G34" s="237"/>
      <c r="H34" s="5" t="s">
        <v>139</v>
      </c>
      <c r="I34" s="4">
        <v>0.25</v>
      </c>
      <c r="J34" s="15"/>
      <c r="K34" s="5" t="s">
        <v>140</v>
      </c>
      <c r="L34" s="5" t="s">
        <v>38</v>
      </c>
      <c r="M34" s="234"/>
      <c r="N34" s="20" t="s">
        <v>141</v>
      </c>
      <c r="O34" s="61">
        <v>42767</v>
      </c>
      <c r="P34" s="61">
        <v>43100</v>
      </c>
    </row>
    <row r="35" spans="1:16" x14ac:dyDescent="0.25">
      <c r="G35" s="60"/>
    </row>
    <row r="36" spans="1:16" x14ac:dyDescent="0.25">
      <c r="O36" s="27">
        <f>MIN(O5:O34)</f>
        <v>42461</v>
      </c>
    </row>
  </sheetData>
  <mergeCells count="54">
    <mergeCell ref="A27:A30"/>
    <mergeCell ref="B27:B30"/>
    <mergeCell ref="C27:C30"/>
    <mergeCell ref="D27:D30"/>
    <mergeCell ref="E27:E30"/>
    <mergeCell ref="G23:G26"/>
    <mergeCell ref="M23:M26"/>
    <mergeCell ref="E19:E20"/>
    <mergeCell ref="G18:G22"/>
    <mergeCell ref="F27:F30"/>
    <mergeCell ref="G27:G30"/>
    <mergeCell ref="M27:M30"/>
    <mergeCell ref="B23:B26"/>
    <mergeCell ref="C23:C26"/>
    <mergeCell ref="D23:D26"/>
    <mergeCell ref="E23:E26"/>
    <mergeCell ref="F23:F26"/>
    <mergeCell ref="M5:M9"/>
    <mergeCell ref="M10:M15"/>
    <mergeCell ref="A10:A15"/>
    <mergeCell ref="B10:B15"/>
    <mergeCell ref="C10:C15"/>
    <mergeCell ref="D10:D15"/>
    <mergeCell ref="F10:F15"/>
    <mergeCell ref="G10:G15"/>
    <mergeCell ref="G5:G9"/>
    <mergeCell ref="A5:A9"/>
    <mergeCell ref="B5:B9"/>
    <mergeCell ref="C5:C9"/>
    <mergeCell ref="D5:D9"/>
    <mergeCell ref="F5:F9"/>
    <mergeCell ref="E5:E9"/>
    <mergeCell ref="E10:E15"/>
    <mergeCell ref="M16:M17"/>
    <mergeCell ref="A31:A34"/>
    <mergeCell ref="B31:B34"/>
    <mergeCell ref="M31:M34"/>
    <mergeCell ref="C31:C34"/>
    <mergeCell ref="F31:F34"/>
    <mergeCell ref="G31:G34"/>
    <mergeCell ref="F16:F17"/>
    <mergeCell ref="E16:E17"/>
    <mergeCell ref="A16:A17"/>
    <mergeCell ref="B16:B17"/>
    <mergeCell ref="C16:C17"/>
    <mergeCell ref="D16:D17"/>
    <mergeCell ref="G16:G17"/>
    <mergeCell ref="M19:M22"/>
    <mergeCell ref="A23:A26"/>
    <mergeCell ref="A2:P2"/>
    <mergeCell ref="A1:P1"/>
    <mergeCell ref="A3:I3"/>
    <mergeCell ref="K3:L3"/>
    <mergeCell ref="M3:P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71"/>
  <sheetViews>
    <sheetView topLeftCell="A50" zoomScale="69" zoomScaleNormal="69" workbookViewId="0">
      <selection activeCell="B69" sqref="B69:C69"/>
    </sheetView>
  </sheetViews>
  <sheetFormatPr baseColWidth="10" defaultColWidth="11.42578125" defaultRowHeight="15" x14ac:dyDescent="0.25"/>
  <cols>
    <col min="1" max="1" width="6.85546875" customWidth="1"/>
    <col min="2" max="2" width="39.7109375" customWidth="1"/>
    <col min="3" max="3" width="14.140625" customWidth="1"/>
    <col min="4" max="4" width="14.7109375" customWidth="1"/>
    <col min="5" max="5" width="14.5703125" customWidth="1"/>
    <col min="6" max="6" width="18.140625" customWidth="1"/>
    <col min="7" max="7" width="12.85546875" customWidth="1"/>
    <col min="8" max="8" width="13.7109375" customWidth="1"/>
    <col min="9" max="9" width="17.140625" customWidth="1"/>
  </cols>
  <sheetData>
    <row r="2" spans="1:11" ht="45" x14ac:dyDescent="0.25">
      <c r="A2" s="50" t="s">
        <v>142</v>
      </c>
      <c r="B2" s="51" t="s">
        <v>143</v>
      </c>
      <c r="C2" s="51" t="s">
        <v>144</v>
      </c>
      <c r="D2" s="51" t="s">
        <v>145</v>
      </c>
      <c r="E2" s="51" t="s">
        <v>146</v>
      </c>
      <c r="F2" s="51" t="s">
        <v>147</v>
      </c>
      <c r="G2" s="51" t="s">
        <v>148</v>
      </c>
      <c r="H2" s="51" t="s">
        <v>149</v>
      </c>
      <c r="I2" s="51" t="s">
        <v>150</v>
      </c>
    </row>
    <row r="3" spans="1:11" ht="47.25" customHeight="1" x14ac:dyDescent="0.25">
      <c r="A3" s="34">
        <v>1</v>
      </c>
      <c r="B3" s="35" t="s">
        <v>151</v>
      </c>
      <c r="C3" s="36">
        <v>0.11</v>
      </c>
      <c r="D3" s="86" t="e">
        <f>#REF!</f>
        <v>#REF!</v>
      </c>
      <c r="E3" s="37" t="e">
        <f>#REF!</f>
        <v>#REF!</v>
      </c>
      <c r="F3" s="38">
        <f t="shared" ref="F3:F12" si="0">IF(ISERROR(E3/D3),0,(E3/D3))</f>
        <v>0</v>
      </c>
      <c r="G3" s="39" t="e">
        <f>#REF!</f>
        <v>#REF!</v>
      </c>
      <c r="H3" s="87" t="e">
        <f>#REF!</f>
        <v>#REF!</v>
      </c>
      <c r="I3" s="38">
        <f>IF(ISERROR(G3/H3),0,G3/H3)</f>
        <v>0</v>
      </c>
    </row>
    <row r="4" spans="1:11" ht="49.5" customHeight="1" x14ac:dyDescent="0.25">
      <c r="A4" s="34">
        <v>2</v>
      </c>
      <c r="B4" s="35" t="s">
        <v>152</v>
      </c>
      <c r="C4" s="36">
        <v>0.11</v>
      </c>
      <c r="D4" s="86" t="e">
        <f>#REF!</f>
        <v>#REF!</v>
      </c>
      <c r="E4" s="37" t="e">
        <f>#REF!</f>
        <v>#REF!</v>
      </c>
      <c r="F4" s="38">
        <f t="shared" si="0"/>
        <v>0</v>
      </c>
      <c r="G4" s="39" t="e">
        <f>#REF!</f>
        <v>#REF!</v>
      </c>
      <c r="H4" s="87" t="e">
        <f>#REF!</f>
        <v>#REF!</v>
      </c>
      <c r="I4" s="88">
        <f t="shared" ref="I4:I11" si="1">IF(ISERROR(G4/H4),0,G4/H4)</f>
        <v>0</v>
      </c>
    </row>
    <row r="5" spans="1:11" ht="45" x14ac:dyDescent="0.25">
      <c r="A5" s="34">
        <v>3</v>
      </c>
      <c r="B5" s="35" t="s">
        <v>153</v>
      </c>
      <c r="C5" s="36">
        <v>0.11</v>
      </c>
      <c r="D5" s="86" t="e">
        <f>#REF!</f>
        <v>#REF!</v>
      </c>
      <c r="E5" s="37" t="e">
        <f>#REF!</f>
        <v>#REF!</v>
      </c>
      <c r="F5" s="38">
        <f t="shared" si="0"/>
        <v>0</v>
      </c>
      <c r="G5" s="39" t="e">
        <f>#REF!</f>
        <v>#REF!</v>
      </c>
      <c r="H5" s="87" t="e">
        <f>#REF!</f>
        <v>#REF!</v>
      </c>
      <c r="I5" s="38">
        <f t="shared" si="1"/>
        <v>0</v>
      </c>
    </row>
    <row r="6" spans="1:11" ht="62.25" customHeight="1" x14ac:dyDescent="0.25">
      <c r="A6" s="34">
        <v>4</v>
      </c>
      <c r="B6" s="35" t="s">
        <v>154</v>
      </c>
      <c r="C6" s="36">
        <v>0.11</v>
      </c>
      <c r="D6" s="86" t="e">
        <f>#REF!</f>
        <v>#REF!</v>
      </c>
      <c r="E6" s="37" t="e">
        <f>#REF!</f>
        <v>#REF!</v>
      </c>
      <c r="F6" s="38">
        <f t="shared" si="0"/>
        <v>0</v>
      </c>
      <c r="G6" s="39" t="e">
        <f>#REF!</f>
        <v>#REF!</v>
      </c>
      <c r="H6" s="87" t="e">
        <f>#REF!</f>
        <v>#REF!</v>
      </c>
      <c r="I6" s="114">
        <f t="shared" si="1"/>
        <v>0</v>
      </c>
    </row>
    <row r="7" spans="1:11" ht="39" customHeight="1" x14ac:dyDescent="0.25">
      <c r="A7" s="34">
        <v>5</v>
      </c>
      <c r="B7" s="35" t="s">
        <v>155</v>
      </c>
      <c r="C7" s="36">
        <v>0.11</v>
      </c>
      <c r="D7" s="86" t="e">
        <f>#REF!</f>
        <v>#REF!</v>
      </c>
      <c r="E7" s="37" t="e">
        <f>#REF!</f>
        <v>#REF!</v>
      </c>
      <c r="F7" s="38">
        <f t="shared" si="0"/>
        <v>0</v>
      </c>
      <c r="G7" s="39" t="e">
        <f>#REF!</f>
        <v>#REF!</v>
      </c>
      <c r="H7" s="87" t="e">
        <f>#REF!</f>
        <v>#REF!</v>
      </c>
      <c r="I7" s="88">
        <f t="shared" si="1"/>
        <v>0</v>
      </c>
    </row>
    <row r="8" spans="1:11" ht="53.25" customHeight="1" x14ac:dyDescent="0.25">
      <c r="A8" s="34">
        <v>6</v>
      </c>
      <c r="B8" s="35" t="s">
        <v>156</v>
      </c>
      <c r="C8" s="36">
        <v>0.11</v>
      </c>
      <c r="D8" s="86" t="e">
        <f>#REF!</f>
        <v>#REF!</v>
      </c>
      <c r="E8" s="37" t="e">
        <f>#REF!</f>
        <v>#REF!</v>
      </c>
      <c r="F8" s="38">
        <f t="shared" si="0"/>
        <v>0</v>
      </c>
      <c r="G8" s="39" t="e">
        <f>#REF!</f>
        <v>#REF!</v>
      </c>
      <c r="H8" s="87" t="e">
        <f>#REF!</f>
        <v>#REF!</v>
      </c>
      <c r="I8" s="88">
        <f t="shared" si="1"/>
        <v>0</v>
      </c>
    </row>
    <row r="9" spans="1:11" ht="53.25" customHeight="1" x14ac:dyDescent="0.25">
      <c r="A9" s="34">
        <v>7</v>
      </c>
      <c r="B9" s="35" t="s">
        <v>157</v>
      </c>
      <c r="C9" s="36">
        <v>0.11</v>
      </c>
      <c r="D9" s="86" t="e">
        <f>#REF!</f>
        <v>#REF!</v>
      </c>
      <c r="E9" s="37" t="e">
        <f>#REF!</f>
        <v>#REF!</v>
      </c>
      <c r="F9" s="88">
        <f t="shared" si="0"/>
        <v>0</v>
      </c>
      <c r="G9" s="39" t="e">
        <f>#REF!</f>
        <v>#REF!</v>
      </c>
      <c r="H9" s="87" t="e">
        <f>#REF!</f>
        <v>#REF!</v>
      </c>
      <c r="I9" s="113">
        <f t="shared" si="1"/>
        <v>0</v>
      </c>
    </row>
    <row r="10" spans="1:11" ht="66" customHeight="1" x14ac:dyDescent="0.25">
      <c r="A10" s="34">
        <v>8</v>
      </c>
      <c r="B10" s="35" t="s">
        <v>158</v>
      </c>
      <c r="C10" s="36">
        <v>0.11</v>
      </c>
      <c r="D10" s="86" t="e">
        <f>#REF!</f>
        <v>#REF!</v>
      </c>
      <c r="E10" s="37" t="e">
        <f>#REF!</f>
        <v>#REF!</v>
      </c>
      <c r="F10" s="38">
        <f t="shared" si="0"/>
        <v>0</v>
      </c>
      <c r="G10" s="39" t="e">
        <f>#REF!</f>
        <v>#REF!</v>
      </c>
      <c r="H10" s="87" t="e">
        <f>#REF!</f>
        <v>#REF!</v>
      </c>
      <c r="I10" s="113">
        <f t="shared" si="1"/>
        <v>0</v>
      </c>
    </row>
    <row r="11" spans="1:11" ht="40.5" customHeight="1" x14ac:dyDescent="0.25">
      <c r="A11" s="34">
        <v>9</v>
      </c>
      <c r="B11" s="35" t="s">
        <v>159</v>
      </c>
      <c r="C11" s="36">
        <v>0.12</v>
      </c>
      <c r="D11" s="86" t="e">
        <f>#REF!</f>
        <v>#REF!</v>
      </c>
      <c r="E11" s="37" t="e">
        <f>#REF!</f>
        <v>#REF!</v>
      </c>
      <c r="F11" s="38">
        <f t="shared" si="0"/>
        <v>0</v>
      </c>
      <c r="G11" s="39" t="e">
        <f>#REF!</f>
        <v>#REF!</v>
      </c>
      <c r="H11" s="87" t="e">
        <f>#REF!</f>
        <v>#REF!</v>
      </c>
      <c r="I11" s="38">
        <f t="shared" si="1"/>
        <v>0</v>
      </c>
    </row>
    <row r="12" spans="1:11" x14ac:dyDescent="0.25">
      <c r="A12" s="258" t="s">
        <v>160</v>
      </c>
      <c r="B12" s="258"/>
      <c r="C12" s="52">
        <f>SUM(C3:C11)</f>
        <v>1</v>
      </c>
      <c r="D12" s="53" t="e">
        <f>SUM(D3:D11)</f>
        <v>#REF!</v>
      </c>
      <c r="E12" s="53" t="e">
        <f>SUM(E3:E11)</f>
        <v>#REF!</v>
      </c>
      <c r="F12" s="29">
        <f t="shared" si="0"/>
        <v>0</v>
      </c>
      <c r="G12" s="54" t="e">
        <f>SUMPRODUCT($C$3:$C$11,G3:G11)</f>
        <v>#REF!</v>
      </c>
      <c r="H12" s="54" t="e">
        <f>SUMPRODUCT($C$3:$C$11,H3:H11)</f>
        <v>#REF!</v>
      </c>
      <c r="I12" s="112">
        <f>IF(ISERROR(G12/H12),0,G12/H12)</f>
        <v>0</v>
      </c>
    </row>
    <row r="13" spans="1:11" x14ac:dyDescent="0.25">
      <c r="E13" s="40"/>
      <c r="K13" s="40"/>
    </row>
    <row r="15" spans="1:11" x14ac:dyDescent="0.25">
      <c r="B15" s="41"/>
      <c r="C15" s="42">
        <v>43190</v>
      </c>
      <c r="D15" s="42">
        <v>43159</v>
      </c>
    </row>
    <row r="16" spans="1:11" x14ac:dyDescent="0.25">
      <c r="B16" s="33" t="s">
        <v>147</v>
      </c>
      <c r="C16" s="44">
        <f>F12</f>
        <v>0</v>
      </c>
      <c r="D16" s="44">
        <v>0.5</v>
      </c>
    </row>
    <row r="17" spans="1:9" x14ac:dyDescent="0.25">
      <c r="B17" s="33" t="s">
        <v>150</v>
      </c>
      <c r="C17" s="43">
        <f>I12</f>
        <v>0</v>
      </c>
      <c r="D17" s="43">
        <v>0.625</v>
      </c>
    </row>
    <row r="18" spans="1:9" x14ac:dyDescent="0.25">
      <c r="I18" s="45"/>
    </row>
    <row r="24" spans="1:9" x14ac:dyDescent="0.25">
      <c r="A24" s="46" t="s">
        <v>161</v>
      </c>
    </row>
    <row r="26" spans="1:9" ht="45" x14ac:dyDescent="0.25">
      <c r="A26" s="50" t="s">
        <v>142</v>
      </c>
      <c r="B26" s="51" t="s">
        <v>162</v>
      </c>
      <c r="C26" s="51" t="s">
        <v>144</v>
      </c>
      <c r="D26" s="51" t="s">
        <v>145</v>
      </c>
      <c r="E26" s="51" t="s">
        <v>146</v>
      </c>
      <c r="F26" s="55" t="s">
        <v>147</v>
      </c>
      <c r="G26" s="56" t="s">
        <v>148</v>
      </c>
      <c r="H26" s="56" t="s">
        <v>149</v>
      </c>
      <c r="I26" s="51" t="s">
        <v>150</v>
      </c>
    </row>
    <row r="27" spans="1:9" ht="46.5" customHeight="1" x14ac:dyDescent="0.25">
      <c r="A27" s="34">
        <v>1</v>
      </c>
      <c r="B27" s="35" t="s">
        <v>151</v>
      </c>
      <c r="C27" s="36">
        <v>0.11</v>
      </c>
      <c r="D27" s="47" t="e">
        <f>$D$3</f>
        <v>#REF!</v>
      </c>
      <c r="E27" s="47" t="e">
        <f>$E$3</f>
        <v>#REF!</v>
      </c>
      <c r="F27" s="36">
        <f>$F$3</f>
        <v>0</v>
      </c>
      <c r="G27" s="36" t="e">
        <f>$G$3</f>
        <v>#REF!</v>
      </c>
      <c r="H27" s="89" t="e">
        <f>$H$3</f>
        <v>#REF!</v>
      </c>
      <c r="I27" s="38">
        <f>IF(ISERROR(G27/H27),0,G27/H27)</f>
        <v>0</v>
      </c>
    </row>
    <row r="28" spans="1:9" ht="50.25" customHeight="1" x14ac:dyDescent="0.25">
      <c r="A28" s="34">
        <v>2</v>
      </c>
      <c r="B28" s="35" t="s">
        <v>152</v>
      </c>
      <c r="C28" s="36">
        <v>0.11</v>
      </c>
      <c r="D28" s="47" t="e">
        <f>$D$4</f>
        <v>#REF!</v>
      </c>
      <c r="E28" s="47" t="e">
        <f>$E$4</f>
        <v>#REF!</v>
      </c>
      <c r="F28" s="32">
        <f>$F$4</f>
        <v>0</v>
      </c>
      <c r="G28" s="32" t="e">
        <f>$G$4</f>
        <v>#REF!</v>
      </c>
      <c r="H28" s="32" t="e">
        <f>$H$4</f>
        <v>#REF!</v>
      </c>
      <c r="I28" s="88">
        <f>IF(ISERROR(G28/H28),0,G28/H28)</f>
        <v>0</v>
      </c>
    </row>
    <row r="29" spans="1:9" ht="53.25" customHeight="1" x14ac:dyDescent="0.25"/>
    <row r="30" spans="1:9" ht="53.25" customHeight="1" x14ac:dyDescent="0.25"/>
    <row r="31" spans="1:9" x14ac:dyDescent="0.25">
      <c r="A31" s="48" t="s">
        <v>163</v>
      </c>
    </row>
    <row r="33" spans="1:9" ht="45" x14ac:dyDescent="0.25">
      <c r="A33" s="50" t="s">
        <v>142</v>
      </c>
      <c r="B33" s="51" t="s">
        <v>162</v>
      </c>
      <c r="C33" s="51" t="s">
        <v>144</v>
      </c>
      <c r="D33" s="51" t="s">
        <v>145</v>
      </c>
      <c r="E33" s="51" t="s">
        <v>146</v>
      </c>
      <c r="F33" s="55" t="s">
        <v>147</v>
      </c>
      <c r="G33" s="51" t="s">
        <v>148</v>
      </c>
      <c r="H33" s="51" t="s">
        <v>149</v>
      </c>
      <c r="I33" s="51" t="s">
        <v>150</v>
      </c>
    </row>
    <row r="34" spans="1:9" ht="30" x14ac:dyDescent="0.25">
      <c r="A34" s="34">
        <v>3</v>
      </c>
      <c r="B34" s="35" t="s">
        <v>164</v>
      </c>
      <c r="C34" s="36">
        <v>0.11</v>
      </c>
      <c r="D34" s="47" t="e">
        <f>D5</f>
        <v>#REF!</v>
      </c>
      <c r="E34" s="47" t="e">
        <f>$E$5</f>
        <v>#REF!</v>
      </c>
      <c r="F34" s="32">
        <f>$F$5</f>
        <v>0</v>
      </c>
      <c r="G34" s="32" t="e">
        <f>$G$5</f>
        <v>#REF!</v>
      </c>
      <c r="H34" s="32" t="e">
        <f>$H$5</f>
        <v>#REF!</v>
      </c>
      <c r="I34" s="38">
        <f>IF(ISERROR(G34/H34),0,G34/H34)</f>
        <v>0</v>
      </c>
    </row>
    <row r="35" spans="1:9" ht="72" customHeight="1" x14ac:dyDescent="0.25">
      <c r="A35" s="34">
        <v>4</v>
      </c>
      <c r="B35" s="35" t="s">
        <v>154</v>
      </c>
      <c r="C35" s="36">
        <v>0.11</v>
      </c>
      <c r="D35" s="47" t="e">
        <f>D6</f>
        <v>#REF!</v>
      </c>
      <c r="E35" s="47" t="e">
        <f>$E$6</f>
        <v>#REF!</v>
      </c>
      <c r="F35" s="32">
        <f>$F$6</f>
        <v>0</v>
      </c>
      <c r="G35" s="32" t="e">
        <f>$G$6</f>
        <v>#REF!</v>
      </c>
      <c r="H35" s="32" t="e">
        <f>$H$6</f>
        <v>#REF!</v>
      </c>
      <c r="I35" s="38">
        <f>IF(ISERROR(G35/H35),0,G35/H35)</f>
        <v>0</v>
      </c>
    </row>
    <row r="36" spans="1:9" ht="39.75" customHeight="1" x14ac:dyDescent="0.25">
      <c r="A36" s="34">
        <v>5</v>
      </c>
      <c r="B36" s="35" t="s">
        <v>155</v>
      </c>
      <c r="C36" s="36">
        <v>0.11</v>
      </c>
      <c r="D36" s="47" t="e">
        <f>D7</f>
        <v>#REF!</v>
      </c>
      <c r="E36" s="47" t="e">
        <f>$E$7</f>
        <v>#REF!</v>
      </c>
      <c r="F36" s="32">
        <f>$F$7</f>
        <v>0</v>
      </c>
      <c r="G36" s="32" t="e">
        <f>$G$7</f>
        <v>#REF!</v>
      </c>
      <c r="H36" s="32" t="e">
        <f>$H$7</f>
        <v>#REF!</v>
      </c>
      <c r="I36" s="38">
        <f>IF(ISERROR(G36/H36),0,G36/H36)</f>
        <v>0</v>
      </c>
    </row>
    <row r="37" spans="1:9" ht="17.25" customHeight="1" x14ac:dyDescent="0.25"/>
    <row r="38" spans="1:9" ht="17.25" customHeight="1" x14ac:dyDescent="0.25"/>
    <row r="39" spans="1:9" ht="17.25" customHeight="1" x14ac:dyDescent="0.25"/>
    <row r="40" spans="1:9" ht="17.25" customHeight="1" x14ac:dyDescent="0.25"/>
    <row r="41" spans="1:9" ht="17.25" customHeight="1" x14ac:dyDescent="0.25"/>
    <row r="42" spans="1:9" ht="17.25" customHeight="1" x14ac:dyDescent="0.25"/>
    <row r="43" spans="1:9" ht="17.25" customHeight="1" x14ac:dyDescent="0.25"/>
    <row r="46" spans="1:9" x14ac:dyDescent="0.25">
      <c r="A46" s="48" t="s">
        <v>165</v>
      </c>
    </row>
    <row r="47" spans="1:9" ht="45" x14ac:dyDescent="0.25">
      <c r="A47" s="50" t="s">
        <v>142</v>
      </c>
      <c r="B47" s="51" t="s">
        <v>162</v>
      </c>
      <c r="C47" s="51" t="s">
        <v>144</v>
      </c>
      <c r="D47" s="51" t="s">
        <v>145</v>
      </c>
      <c r="E47" s="51" t="s">
        <v>146</v>
      </c>
      <c r="F47" s="55" t="s">
        <v>147</v>
      </c>
      <c r="G47" s="56" t="s">
        <v>148</v>
      </c>
      <c r="H47" s="56" t="s">
        <v>149</v>
      </c>
      <c r="I47" s="51" t="s">
        <v>150</v>
      </c>
    </row>
    <row r="48" spans="1:9" ht="33.75" customHeight="1" x14ac:dyDescent="0.25">
      <c r="A48" s="34">
        <v>7</v>
      </c>
      <c r="B48" s="35" t="s">
        <v>157</v>
      </c>
      <c r="C48" s="36">
        <v>0.11</v>
      </c>
      <c r="D48" s="47" t="e">
        <f>$D$9</f>
        <v>#REF!</v>
      </c>
      <c r="E48" s="47" t="e">
        <f>$E$9</f>
        <v>#REF!</v>
      </c>
      <c r="F48" s="32">
        <f>$F$9</f>
        <v>0</v>
      </c>
      <c r="G48" s="32" t="e">
        <f>$G$9</f>
        <v>#REF!</v>
      </c>
      <c r="H48" s="32" t="e">
        <f>$H$9</f>
        <v>#REF!</v>
      </c>
      <c r="I48" s="113">
        <f>IF(ISERROR(G48/H48),0,G48/H48)</f>
        <v>0</v>
      </c>
    </row>
    <row r="49" spans="1:9" ht="67.5" customHeight="1" x14ac:dyDescent="0.25">
      <c r="A49" s="34">
        <v>8</v>
      </c>
      <c r="B49" s="35" t="s">
        <v>158</v>
      </c>
      <c r="C49" s="36">
        <v>0.11</v>
      </c>
      <c r="D49" s="47" t="e">
        <f>$D$10</f>
        <v>#REF!</v>
      </c>
      <c r="E49" s="47" t="e">
        <f>$E$10</f>
        <v>#REF!</v>
      </c>
      <c r="F49" s="32">
        <f>$F$10</f>
        <v>0</v>
      </c>
      <c r="G49" s="32" t="e">
        <f>$G$10</f>
        <v>#REF!</v>
      </c>
      <c r="H49" s="32" t="e">
        <f>$H$10</f>
        <v>#REF!</v>
      </c>
      <c r="I49" s="113">
        <f>IF(ISERROR(G49/H49),0,G49/H49)</f>
        <v>0</v>
      </c>
    </row>
    <row r="50" spans="1:9" s="69" customFormat="1" x14ac:dyDescent="0.25">
      <c r="A50" s="90"/>
      <c r="B50" s="91"/>
      <c r="C50" s="92"/>
      <c r="D50" s="93"/>
      <c r="E50" s="93"/>
      <c r="F50" s="94"/>
      <c r="G50" s="94"/>
      <c r="H50" s="94"/>
      <c r="I50" s="94"/>
    </row>
    <row r="51" spans="1:9" s="69" customFormat="1" x14ac:dyDescent="0.25">
      <c r="A51" s="90"/>
      <c r="B51" s="91"/>
      <c r="C51" s="92"/>
      <c r="D51" s="93"/>
      <c r="E51" s="93"/>
      <c r="F51" s="94"/>
      <c r="G51" s="94"/>
      <c r="H51" s="94"/>
      <c r="I51" s="94"/>
    </row>
    <row r="52" spans="1:9" s="69" customFormat="1" x14ac:dyDescent="0.25">
      <c r="A52" s="90"/>
      <c r="B52" s="91"/>
      <c r="C52" s="92"/>
      <c r="D52" s="93"/>
      <c r="E52" s="93"/>
      <c r="F52" s="94"/>
      <c r="G52" s="94"/>
      <c r="H52" s="94"/>
      <c r="I52" s="94"/>
    </row>
    <row r="53" spans="1:9" s="69" customFormat="1" x14ac:dyDescent="0.25">
      <c r="A53" s="90"/>
      <c r="B53" s="91"/>
      <c r="C53" s="92"/>
      <c r="D53" s="93"/>
      <c r="E53" s="93"/>
      <c r="F53" s="94"/>
      <c r="G53" s="94"/>
      <c r="H53" s="94"/>
      <c r="I53" s="94"/>
    </row>
    <row r="54" spans="1:9" s="69" customFormat="1" x14ac:dyDescent="0.25">
      <c r="A54" s="90"/>
      <c r="B54" s="91"/>
      <c r="C54" s="92"/>
      <c r="D54" s="93"/>
      <c r="E54" s="93"/>
      <c r="F54" s="94"/>
      <c r="G54" s="94"/>
      <c r="H54" s="94"/>
      <c r="I54" s="94"/>
    </row>
    <row r="55" spans="1:9" s="69" customFormat="1" x14ac:dyDescent="0.25">
      <c r="A55" s="90"/>
      <c r="B55" s="91"/>
      <c r="C55" s="92"/>
      <c r="D55" s="93"/>
      <c r="E55" s="93"/>
      <c r="F55" s="94"/>
      <c r="G55" s="94"/>
      <c r="H55" s="94"/>
      <c r="I55" s="94"/>
    </row>
    <row r="56" spans="1:9" s="69" customFormat="1" x14ac:dyDescent="0.25">
      <c r="A56" s="90"/>
      <c r="B56" s="91"/>
      <c r="C56" s="92"/>
      <c r="D56" s="93"/>
      <c r="E56" s="93"/>
      <c r="F56" s="94"/>
      <c r="G56" s="94"/>
      <c r="H56" s="94"/>
      <c r="I56" s="94"/>
    </row>
    <row r="57" spans="1:9" s="69" customFormat="1" x14ac:dyDescent="0.25">
      <c r="A57" s="90"/>
      <c r="B57" s="91"/>
      <c r="C57" s="92"/>
      <c r="D57" s="93"/>
      <c r="E57" s="93"/>
      <c r="F57" s="94"/>
      <c r="G57" s="94"/>
      <c r="H57" s="94"/>
      <c r="I57" s="94"/>
    </row>
    <row r="58" spans="1:9" x14ac:dyDescent="0.25">
      <c r="I58" s="95"/>
    </row>
    <row r="59" spans="1:9" ht="45" x14ac:dyDescent="0.25">
      <c r="A59" s="50" t="s">
        <v>142</v>
      </c>
      <c r="B59" s="51" t="s">
        <v>162</v>
      </c>
      <c r="C59" s="51" t="s">
        <v>144</v>
      </c>
      <c r="D59" s="51" t="s">
        <v>145</v>
      </c>
      <c r="E59" s="51" t="s">
        <v>146</v>
      </c>
      <c r="F59" s="55" t="s">
        <v>147</v>
      </c>
      <c r="G59" s="51" t="s">
        <v>148</v>
      </c>
      <c r="H59" s="51" t="s">
        <v>149</v>
      </c>
      <c r="I59" s="51" t="s">
        <v>150</v>
      </c>
    </row>
    <row r="60" spans="1:9" ht="54" customHeight="1" x14ac:dyDescent="0.25">
      <c r="A60" s="34">
        <v>6</v>
      </c>
      <c r="B60" s="35" t="s">
        <v>166</v>
      </c>
      <c r="C60" s="36">
        <v>0.11</v>
      </c>
      <c r="D60" s="47" t="e">
        <f>$D$8</f>
        <v>#REF!</v>
      </c>
      <c r="E60" s="47" t="e">
        <f>$E$8</f>
        <v>#REF!</v>
      </c>
      <c r="F60" s="32">
        <f>$F$8</f>
        <v>0</v>
      </c>
      <c r="G60" s="32" t="e">
        <f>$G$8</f>
        <v>#REF!</v>
      </c>
      <c r="H60" s="32" t="e">
        <f>$H$8</f>
        <v>#REF!</v>
      </c>
      <c r="I60" s="88">
        <f>IF(ISERROR(G60/H60),0,G60/H60)</f>
        <v>0</v>
      </c>
    </row>
    <row r="70" spans="1:9" ht="45" x14ac:dyDescent="0.25">
      <c r="A70" s="50" t="s">
        <v>142</v>
      </c>
      <c r="B70" s="51" t="s">
        <v>162</v>
      </c>
      <c r="C70" s="51" t="s">
        <v>144</v>
      </c>
      <c r="D70" s="51" t="s">
        <v>145</v>
      </c>
      <c r="E70" s="51" t="s">
        <v>146</v>
      </c>
      <c r="F70" s="55" t="s">
        <v>147</v>
      </c>
      <c r="G70" s="51" t="s">
        <v>148</v>
      </c>
      <c r="H70" s="51" t="s">
        <v>149</v>
      </c>
      <c r="I70" s="51" t="s">
        <v>150</v>
      </c>
    </row>
    <row r="71" spans="1:9" ht="45.75" customHeight="1" x14ac:dyDescent="0.25">
      <c r="A71" s="34">
        <v>9</v>
      </c>
      <c r="B71" s="35" t="s">
        <v>167</v>
      </c>
      <c r="C71" s="36">
        <v>0.12</v>
      </c>
      <c r="D71" s="47" t="e">
        <f>$D$11</f>
        <v>#REF!</v>
      </c>
      <c r="E71" s="47" t="e">
        <f>$E$11</f>
        <v>#REF!</v>
      </c>
      <c r="F71" s="32">
        <f>$F$11</f>
        <v>0</v>
      </c>
      <c r="G71" s="32" t="e">
        <f>$G$11</f>
        <v>#REF!</v>
      </c>
      <c r="H71" s="32" t="e">
        <f>$H$11</f>
        <v>#REF!</v>
      </c>
      <c r="I71" s="38">
        <f>IF(ISERROR(G71/H71),0,G71/H71)</f>
        <v>0</v>
      </c>
    </row>
  </sheetData>
  <mergeCells count="1">
    <mergeCell ref="A12:B12"/>
  </mergeCells>
  <conditionalFormatting sqref="F12 I12">
    <cfRule type="containsText" dxfId="3" priority="49" operator="containsText" text="NA">
      <formula>NOT(ISERROR(SEARCH("NA",F12)))</formula>
    </cfRule>
    <cfRule type="cellIs" dxfId="2" priority="50" operator="between">
      <formula>0.5</formula>
      <formula>0.75</formula>
    </cfRule>
    <cfRule type="cellIs" dxfId="1" priority="51" operator="lessThan">
      <formula>0.5</formula>
    </cfRule>
    <cfRule type="cellIs" dxfId="0" priority="52" operator="greaterThan">
      <formula>0.74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1"/>
  <sheetViews>
    <sheetView topLeftCell="A5" zoomScale="69" zoomScaleNormal="69" workbookViewId="0">
      <selection activeCell="H11" sqref="H11"/>
    </sheetView>
  </sheetViews>
  <sheetFormatPr baseColWidth="10" defaultColWidth="11.42578125" defaultRowHeight="15" x14ac:dyDescent="0.25"/>
  <cols>
    <col min="1" max="1" width="6.85546875" customWidth="1"/>
    <col min="2" max="2" width="39.7109375" customWidth="1"/>
    <col min="3" max="3" width="14.140625" customWidth="1"/>
    <col min="4" max="4" width="14.7109375" customWidth="1"/>
    <col min="5" max="5" width="14.5703125" customWidth="1"/>
    <col min="6" max="6" width="18.140625" customWidth="1"/>
    <col min="7" max="7" width="12.85546875" customWidth="1"/>
    <col min="8" max="8" width="13.7109375" customWidth="1"/>
    <col min="9" max="9" width="17.140625" customWidth="1"/>
  </cols>
  <sheetData>
    <row r="1" spans="1:11" x14ac:dyDescent="0.25">
      <c r="A1">
        <f ca="1">A1:Q15</f>
        <v>0</v>
      </c>
    </row>
    <row r="2" spans="1:11" ht="45" x14ac:dyDescent="0.25">
      <c r="A2" s="50" t="s">
        <v>142</v>
      </c>
      <c r="B2" s="51" t="s">
        <v>143</v>
      </c>
      <c r="C2" s="51" t="s">
        <v>144</v>
      </c>
      <c r="D2" s="51" t="s">
        <v>145</v>
      </c>
      <c r="E2" s="51" t="s">
        <v>146</v>
      </c>
      <c r="F2" s="51" t="s">
        <v>147</v>
      </c>
      <c r="G2" s="51" t="s">
        <v>148</v>
      </c>
      <c r="H2" s="51" t="s">
        <v>149</v>
      </c>
      <c r="I2" s="51" t="s">
        <v>150</v>
      </c>
    </row>
    <row r="3" spans="1:11" ht="47.25" customHeight="1" x14ac:dyDescent="0.25">
      <c r="A3" s="34">
        <v>1</v>
      </c>
      <c r="B3" s="35" t="s">
        <v>151</v>
      </c>
      <c r="C3" s="36">
        <v>0.11</v>
      </c>
      <c r="D3" s="86" t="e">
        <f>#REF!</f>
        <v>#REF!</v>
      </c>
      <c r="E3" s="37" t="e">
        <f>#REF!</f>
        <v>#REF!</v>
      </c>
      <c r="F3" s="115">
        <f t="shared" ref="F3:F12" si="0">IF(ISERROR(E3/D3),0,(E3/D3))</f>
        <v>0</v>
      </c>
      <c r="G3" s="39" t="e">
        <f>#REF!</f>
        <v>#REF!</v>
      </c>
      <c r="H3" s="87" t="e">
        <f>#REF!</f>
        <v>#REF!</v>
      </c>
      <c r="I3" s="38">
        <f>IF(ISERROR(G3/H3),0,G3/H3)</f>
        <v>0</v>
      </c>
    </row>
    <row r="4" spans="1:11" ht="49.5" customHeight="1" x14ac:dyDescent="0.25">
      <c r="A4" s="34">
        <v>2</v>
      </c>
      <c r="B4" s="35" t="s">
        <v>152</v>
      </c>
      <c r="C4" s="36">
        <v>0.11</v>
      </c>
      <c r="D4" s="86" t="e">
        <f>#REF!</f>
        <v>#REF!</v>
      </c>
      <c r="E4" s="37" t="e">
        <f>#REF!</f>
        <v>#REF!</v>
      </c>
      <c r="F4" s="115">
        <f t="shared" si="0"/>
        <v>0</v>
      </c>
      <c r="G4" s="39" t="e">
        <f>#REF!</f>
        <v>#REF!</v>
      </c>
      <c r="H4" s="87" t="e">
        <f>#REF!</f>
        <v>#REF!</v>
      </c>
      <c r="I4" s="38">
        <f t="shared" ref="I4:I11" si="1">IF(ISERROR(G4/H4),0,G4/H4)</f>
        <v>0</v>
      </c>
    </row>
    <row r="5" spans="1:11" ht="45" x14ac:dyDescent="0.25">
      <c r="A5" s="34">
        <v>3</v>
      </c>
      <c r="B5" s="35" t="s">
        <v>153</v>
      </c>
      <c r="C5" s="36">
        <v>0.11</v>
      </c>
      <c r="D5" s="86" t="e">
        <f>#REF!</f>
        <v>#REF!</v>
      </c>
      <c r="E5" s="37" t="e">
        <f>#REF!</f>
        <v>#REF!</v>
      </c>
      <c r="F5" s="115">
        <f t="shared" si="0"/>
        <v>0</v>
      </c>
      <c r="G5" s="39" t="e">
        <f>#REF!</f>
        <v>#REF!</v>
      </c>
      <c r="H5" s="87" t="e">
        <f>#REF!</f>
        <v>#REF!</v>
      </c>
      <c r="I5" s="38">
        <f t="shared" si="1"/>
        <v>0</v>
      </c>
    </row>
    <row r="6" spans="1:11" ht="62.25" customHeight="1" x14ac:dyDescent="0.25">
      <c r="A6" s="34">
        <v>4</v>
      </c>
      <c r="B6" s="35" t="s">
        <v>154</v>
      </c>
      <c r="C6" s="36">
        <v>0.11</v>
      </c>
      <c r="D6" s="86" t="e">
        <f>#REF!</f>
        <v>#REF!</v>
      </c>
      <c r="E6" s="37" t="e">
        <f>#REF!</f>
        <v>#REF!</v>
      </c>
      <c r="F6" s="115">
        <f t="shared" si="0"/>
        <v>0</v>
      </c>
      <c r="G6" s="39" t="e">
        <f>#REF!</f>
        <v>#REF!</v>
      </c>
      <c r="H6" s="87" t="e">
        <f>#REF!</f>
        <v>#REF!</v>
      </c>
      <c r="I6" s="114">
        <f t="shared" si="1"/>
        <v>0</v>
      </c>
    </row>
    <row r="7" spans="1:11" ht="39" customHeight="1" x14ac:dyDescent="0.25">
      <c r="A7" s="34">
        <v>5</v>
      </c>
      <c r="B7" s="35" t="s">
        <v>155</v>
      </c>
      <c r="C7" s="36">
        <v>0.11</v>
      </c>
      <c r="D7" s="86" t="e">
        <f>#REF!</f>
        <v>#REF!</v>
      </c>
      <c r="E7" s="37" t="e">
        <f>+#REF!</f>
        <v>#REF!</v>
      </c>
      <c r="F7" s="115">
        <f t="shared" si="0"/>
        <v>0</v>
      </c>
      <c r="G7" s="39" t="e">
        <f>#REF!</f>
        <v>#REF!</v>
      </c>
      <c r="H7" s="87" t="e">
        <f>#REF!</f>
        <v>#REF!</v>
      </c>
      <c r="I7" s="38">
        <f t="shared" si="1"/>
        <v>0</v>
      </c>
    </row>
    <row r="8" spans="1:11" ht="53.25" customHeight="1" x14ac:dyDescent="0.25">
      <c r="A8" s="34">
        <v>6</v>
      </c>
      <c r="B8" s="35" t="s">
        <v>156</v>
      </c>
      <c r="C8" s="36">
        <v>0.11</v>
      </c>
      <c r="D8" s="86" t="e">
        <f>#REF!</f>
        <v>#REF!</v>
      </c>
      <c r="E8" s="37" t="e">
        <f>+#REF!</f>
        <v>#REF!</v>
      </c>
      <c r="F8" s="115">
        <f t="shared" si="0"/>
        <v>0</v>
      </c>
      <c r="G8" s="39" t="e">
        <f>#REF!</f>
        <v>#REF!</v>
      </c>
      <c r="H8" s="87" t="e">
        <f>#REF!</f>
        <v>#REF!</v>
      </c>
      <c r="I8" s="88">
        <f t="shared" si="1"/>
        <v>0</v>
      </c>
    </row>
    <row r="9" spans="1:11" ht="53.25" customHeight="1" x14ac:dyDescent="0.25">
      <c r="A9" s="34">
        <v>7</v>
      </c>
      <c r="B9" s="35" t="s">
        <v>157</v>
      </c>
      <c r="C9" s="36">
        <v>0.11</v>
      </c>
      <c r="D9" s="86" t="e">
        <f>#REF!</f>
        <v>#REF!</v>
      </c>
      <c r="E9" s="37" t="e">
        <f>+#REF!</f>
        <v>#REF!</v>
      </c>
      <c r="F9" s="115">
        <f t="shared" si="0"/>
        <v>0</v>
      </c>
      <c r="G9" s="39" t="e">
        <f>#REF!</f>
        <v>#REF!</v>
      </c>
      <c r="H9" s="87" t="e">
        <f>#REF!</f>
        <v>#REF!</v>
      </c>
      <c r="I9" s="38">
        <f t="shared" si="1"/>
        <v>0</v>
      </c>
    </row>
    <row r="10" spans="1:11" ht="66" customHeight="1" x14ac:dyDescent="0.25">
      <c r="A10" s="34">
        <v>8</v>
      </c>
      <c r="B10" s="35" t="s">
        <v>158</v>
      </c>
      <c r="C10" s="36">
        <v>0.11</v>
      </c>
      <c r="D10" s="86" t="e">
        <f>#REF!</f>
        <v>#REF!</v>
      </c>
      <c r="E10" s="37" t="e">
        <f>+#REF!</f>
        <v>#REF!</v>
      </c>
      <c r="F10" s="115">
        <f t="shared" si="0"/>
        <v>0</v>
      </c>
      <c r="G10" s="39" t="e">
        <f>#REF!</f>
        <v>#REF!</v>
      </c>
      <c r="H10" s="87" t="e">
        <f>#REF!</f>
        <v>#REF!</v>
      </c>
      <c r="I10" s="38">
        <f t="shared" si="1"/>
        <v>0</v>
      </c>
    </row>
    <row r="11" spans="1:11" ht="40.5" customHeight="1" x14ac:dyDescent="0.25">
      <c r="A11" s="34">
        <v>9</v>
      </c>
      <c r="B11" s="35" t="s">
        <v>159</v>
      </c>
      <c r="C11" s="36">
        <v>0.12</v>
      </c>
      <c r="D11" s="86" t="e">
        <f>#REF!</f>
        <v>#REF!</v>
      </c>
      <c r="E11" s="37" t="e">
        <f>+#REF!</f>
        <v>#REF!</v>
      </c>
      <c r="F11" s="115">
        <f t="shared" si="0"/>
        <v>0</v>
      </c>
      <c r="G11" s="39" t="e">
        <f>#REF!</f>
        <v>#REF!</v>
      </c>
      <c r="H11" s="87" t="e">
        <f>#REF!</f>
        <v>#REF!</v>
      </c>
      <c r="I11" s="38">
        <f t="shared" si="1"/>
        <v>0</v>
      </c>
    </row>
    <row r="12" spans="1:11" x14ac:dyDescent="0.25">
      <c r="A12" s="258" t="s">
        <v>160</v>
      </c>
      <c r="B12" s="258"/>
      <c r="C12" s="52">
        <f>SUM(C3:C11)</f>
        <v>1</v>
      </c>
      <c r="D12" s="53" t="e">
        <f>SUM(D3:D11)</f>
        <v>#REF!</v>
      </c>
      <c r="E12" s="53" t="e">
        <f>SUM(E3:E11)</f>
        <v>#REF!</v>
      </c>
      <c r="F12" s="116">
        <f t="shared" si="0"/>
        <v>0</v>
      </c>
      <c r="G12" s="54" t="e">
        <f>SUMPRODUCT($C$3:$C$11,G3:G11)</f>
        <v>#REF!</v>
      </c>
      <c r="H12" s="54" t="e">
        <f>SUMPRODUCT($C$3:$C$11,H3:H11)</f>
        <v>#REF!</v>
      </c>
      <c r="I12" s="54">
        <f>IF(ISERROR(G12/H12),0,G12/H12)</f>
        <v>0</v>
      </c>
    </row>
    <row r="13" spans="1:11" x14ac:dyDescent="0.25">
      <c r="E13" s="40"/>
      <c r="K13" s="40"/>
    </row>
    <row r="15" spans="1:11" x14ac:dyDescent="0.25">
      <c r="B15" s="41"/>
      <c r="C15" s="42">
        <v>43220</v>
      </c>
      <c r="D15" s="42">
        <v>43190</v>
      </c>
    </row>
    <row r="16" spans="1:11" x14ac:dyDescent="0.25">
      <c r="B16" s="33" t="s">
        <v>147</v>
      </c>
      <c r="C16" s="44">
        <f>F12</f>
        <v>0</v>
      </c>
      <c r="D16" s="44">
        <v>0.8</v>
      </c>
    </row>
    <row r="17" spans="1:9" x14ac:dyDescent="0.25">
      <c r="B17" s="33" t="s">
        <v>150</v>
      </c>
      <c r="C17" s="43">
        <f>I12</f>
        <v>0</v>
      </c>
      <c r="D17" s="43">
        <v>0.76900000000000002</v>
      </c>
    </row>
    <row r="18" spans="1:9" x14ac:dyDescent="0.25">
      <c r="I18" s="45"/>
    </row>
    <row r="24" spans="1:9" x14ac:dyDescent="0.25">
      <c r="A24" s="46" t="s">
        <v>161</v>
      </c>
    </row>
    <row r="26" spans="1:9" ht="45" x14ac:dyDescent="0.25">
      <c r="A26" s="50" t="s">
        <v>142</v>
      </c>
      <c r="B26" s="51" t="s">
        <v>162</v>
      </c>
      <c r="C26" s="51" t="s">
        <v>144</v>
      </c>
      <c r="D26" s="51" t="s">
        <v>145</v>
      </c>
      <c r="E26" s="51" t="s">
        <v>146</v>
      </c>
      <c r="F26" s="55" t="s">
        <v>147</v>
      </c>
      <c r="G26" s="56" t="s">
        <v>148</v>
      </c>
      <c r="H26" s="56" t="s">
        <v>149</v>
      </c>
      <c r="I26" s="51" t="s">
        <v>150</v>
      </c>
    </row>
    <row r="27" spans="1:9" ht="46.5" customHeight="1" x14ac:dyDescent="0.25">
      <c r="A27" s="34">
        <v>1</v>
      </c>
      <c r="B27" s="35" t="s">
        <v>151</v>
      </c>
      <c r="C27" s="36">
        <v>0.11</v>
      </c>
      <c r="D27" s="47" t="e">
        <f>$D$3</f>
        <v>#REF!</v>
      </c>
      <c r="E27" s="47" t="e">
        <f>$E$3</f>
        <v>#REF!</v>
      </c>
      <c r="F27" s="36">
        <f>$F$3</f>
        <v>0</v>
      </c>
      <c r="G27" s="36" t="e">
        <f>$G$3</f>
        <v>#REF!</v>
      </c>
      <c r="H27" s="89" t="e">
        <f>$H$3</f>
        <v>#REF!</v>
      </c>
      <c r="I27" s="38">
        <f>IF(ISERROR(G27/H27),0,G27/H27)</f>
        <v>0</v>
      </c>
    </row>
    <row r="28" spans="1:9" ht="50.25" customHeight="1" x14ac:dyDescent="0.25">
      <c r="A28" s="34">
        <v>2</v>
      </c>
      <c r="B28" s="35" t="s">
        <v>152</v>
      </c>
      <c r="C28" s="36">
        <v>0.11</v>
      </c>
      <c r="D28" s="47" t="e">
        <f>$D$4</f>
        <v>#REF!</v>
      </c>
      <c r="E28" s="47" t="e">
        <f>$E$4</f>
        <v>#REF!</v>
      </c>
      <c r="F28" s="32">
        <f>$F$4</f>
        <v>0</v>
      </c>
      <c r="G28" s="32" t="e">
        <f>$G$4</f>
        <v>#REF!</v>
      </c>
      <c r="H28" s="32" t="e">
        <f>$H$4</f>
        <v>#REF!</v>
      </c>
      <c r="I28" s="38">
        <f>IF(ISERROR(G28/H28),0,G28/H28)</f>
        <v>0</v>
      </c>
    </row>
    <row r="29" spans="1:9" ht="53.25" customHeight="1" x14ac:dyDescent="0.25"/>
    <row r="30" spans="1:9" ht="53.25" customHeight="1" x14ac:dyDescent="0.25"/>
    <row r="31" spans="1:9" x14ac:dyDescent="0.25">
      <c r="A31" s="48" t="s">
        <v>163</v>
      </c>
    </row>
    <row r="33" spans="1:9" ht="45" x14ac:dyDescent="0.25">
      <c r="A33" s="50" t="s">
        <v>142</v>
      </c>
      <c r="B33" s="51" t="s">
        <v>162</v>
      </c>
      <c r="C33" s="51" t="s">
        <v>144</v>
      </c>
      <c r="D33" s="51" t="s">
        <v>145</v>
      </c>
      <c r="E33" s="51" t="s">
        <v>146</v>
      </c>
      <c r="F33" s="55" t="s">
        <v>147</v>
      </c>
      <c r="G33" s="51" t="s">
        <v>148</v>
      </c>
      <c r="H33" s="51" t="s">
        <v>149</v>
      </c>
      <c r="I33" s="51" t="s">
        <v>150</v>
      </c>
    </row>
    <row r="34" spans="1:9" ht="30" x14ac:dyDescent="0.25">
      <c r="A34" s="34">
        <v>3</v>
      </c>
      <c r="B34" s="35" t="s">
        <v>164</v>
      </c>
      <c r="C34" s="36">
        <v>0.11</v>
      </c>
      <c r="D34" s="47" t="e">
        <f>D5</f>
        <v>#REF!</v>
      </c>
      <c r="E34" s="47" t="e">
        <f>$E$5</f>
        <v>#REF!</v>
      </c>
      <c r="F34" s="32">
        <f>$F$5</f>
        <v>0</v>
      </c>
      <c r="G34" s="32" t="e">
        <f>$G$5</f>
        <v>#REF!</v>
      </c>
      <c r="H34" s="32" t="e">
        <f>$H$5</f>
        <v>#REF!</v>
      </c>
      <c r="I34" s="38">
        <f>IF(ISERROR(G34/H34),0,G34/H34)</f>
        <v>0</v>
      </c>
    </row>
    <row r="35" spans="1:9" ht="72" customHeight="1" x14ac:dyDescent="0.25">
      <c r="A35" s="34">
        <v>4</v>
      </c>
      <c r="B35" s="35" t="s">
        <v>154</v>
      </c>
      <c r="C35" s="36">
        <v>0.11</v>
      </c>
      <c r="D35" s="47" t="e">
        <f>D6</f>
        <v>#REF!</v>
      </c>
      <c r="E35" s="47" t="e">
        <f>$E$6</f>
        <v>#REF!</v>
      </c>
      <c r="F35" s="32">
        <f>$F$6</f>
        <v>0</v>
      </c>
      <c r="G35" s="32" t="e">
        <f>$G$6</f>
        <v>#REF!</v>
      </c>
      <c r="H35" s="32" t="e">
        <f>$H$6</f>
        <v>#REF!</v>
      </c>
      <c r="I35" s="38">
        <f>IF(ISERROR(G35/H35),0,G35/H35)</f>
        <v>0</v>
      </c>
    </row>
    <row r="36" spans="1:9" ht="39.75" customHeight="1" x14ac:dyDescent="0.25">
      <c r="A36" s="34">
        <v>5</v>
      </c>
      <c r="B36" s="35" t="s">
        <v>155</v>
      </c>
      <c r="C36" s="36">
        <v>0.11</v>
      </c>
      <c r="D36" s="47" t="e">
        <f>D7</f>
        <v>#REF!</v>
      </c>
      <c r="E36" s="47" t="e">
        <f>$E$7</f>
        <v>#REF!</v>
      </c>
      <c r="F36" s="32">
        <f>$F$7</f>
        <v>0</v>
      </c>
      <c r="G36" s="32" t="e">
        <f>$G$7</f>
        <v>#REF!</v>
      </c>
      <c r="H36" s="32" t="e">
        <f>$H$7</f>
        <v>#REF!</v>
      </c>
      <c r="I36" s="38">
        <f>IF(ISERROR(G36/H36),0,G36/H36)</f>
        <v>0</v>
      </c>
    </row>
    <row r="37" spans="1:9" ht="17.25" customHeight="1" x14ac:dyDescent="0.25"/>
    <row r="38" spans="1:9" ht="17.25" customHeight="1" x14ac:dyDescent="0.25"/>
    <row r="39" spans="1:9" ht="17.25" customHeight="1" x14ac:dyDescent="0.25"/>
    <row r="40" spans="1:9" ht="17.25" customHeight="1" x14ac:dyDescent="0.25"/>
    <row r="41" spans="1:9" ht="17.25" customHeight="1" x14ac:dyDescent="0.25"/>
    <row r="42" spans="1:9" ht="17.25" customHeight="1" x14ac:dyDescent="0.25"/>
    <row r="43" spans="1:9" ht="17.25" customHeight="1" x14ac:dyDescent="0.25"/>
    <row r="46" spans="1:9" x14ac:dyDescent="0.25">
      <c r="A46" s="48" t="s">
        <v>165</v>
      </c>
    </row>
    <row r="47" spans="1:9" ht="45" x14ac:dyDescent="0.25">
      <c r="A47" s="50" t="s">
        <v>142</v>
      </c>
      <c r="B47" s="51" t="s">
        <v>162</v>
      </c>
      <c r="C47" s="51" t="s">
        <v>144</v>
      </c>
      <c r="D47" s="51" t="s">
        <v>145</v>
      </c>
      <c r="E47" s="51" t="s">
        <v>146</v>
      </c>
      <c r="F47" s="55" t="s">
        <v>147</v>
      </c>
      <c r="G47" s="56" t="s">
        <v>148</v>
      </c>
      <c r="H47" s="56" t="s">
        <v>149</v>
      </c>
      <c r="I47" s="51" t="s">
        <v>150</v>
      </c>
    </row>
    <row r="48" spans="1:9" ht="33.75" customHeight="1" x14ac:dyDescent="0.25">
      <c r="A48" s="34">
        <v>7</v>
      </c>
      <c r="B48" s="35" t="s">
        <v>157</v>
      </c>
      <c r="C48" s="36">
        <v>0.11</v>
      </c>
      <c r="D48" s="47" t="e">
        <f>$D$9</f>
        <v>#REF!</v>
      </c>
      <c r="E48" s="47" t="e">
        <f>$E$9</f>
        <v>#REF!</v>
      </c>
      <c r="F48" s="32">
        <f>$F$9</f>
        <v>0</v>
      </c>
      <c r="G48" s="32" t="e">
        <f>$G$9</f>
        <v>#REF!</v>
      </c>
      <c r="H48" s="32" t="e">
        <f>$H$9</f>
        <v>#REF!</v>
      </c>
      <c r="I48" s="38">
        <f>IF(ISERROR(G48/H48),0,G48/H48)</f>
        <v>0</v>
      </c>
    </row>
    <row r="49" spans="1:9" ht="67.5" customHeight="1" x14ac:dyDescent="0.25">
      <c r="A49" s="34">
        <v>8</v>
      </c>
      <c r="B49" s="35" t="s">
        <v>158</v>
      </c>
      <c r="C49" s="36">
        <v>0.11</v>
      </c>
      <c r="D49" s="47" t="e">
        <f>$D$10</f>
        <v>#REF!</v>
      </c>
      <c r="E49" s="47" t="e">
        <f>$E$10</f>
        <v>#REF!</v>
      </c>
      <c r="F49" s="32">
        <f>$F$10</f>
        <v>0</v>
      </c>
      <c r="G49" s="32" t="e">
        <f>$G$10</f>
        <v>#REF!</v>
      </c>
      <c r="H49" s="32" t="e">
        <f>$H$10</f>
        <v>#REF!</v>
      </c>
      <c r="I49" s="38">
        <f>IF(ISERROR(G49/H49),0,G49/H49)</f>
        <v>0</v>
      </c>
    </row>
    <row r="50" spans="1:9" s="69" customFormat="1" x14ac:dyDescent="0.25">
      <c r="A50" s="90"/>
      <c r="B50" s="91"/>
      <c r="C50" s="92"/>
      <c r="D50" s="93"/>
      <c r="E50" s="93"/>
      <c r="F50" s="94"/>
      <c r="G50" s="94"/>
      <c r="H50" s="94"/>
      <c r="I50" s="94"/>
    </row>
    <row r="51" spans="1:9" s="69" customFormat="1" x14ac:dyDescent="0.25">
      <c r="A51" s="90"/>
      <c r="B51" s="91"/>
      <c r="C51" s="92"/>
      <c r="D51" s="93"/>
      <c r="E51" s="93"/>
      <c r="F51" s="94"/>
      <c r="G51" s="94"/>
      <c r="H51" s="94"/>
      <c r="I51" s="94"/>
    </row>
    <row r="52" spans="1:9" s="69" customFormat="1" x14ac:dyDescent="0.25">
      <c r="A52" s="90"/>
      <c r="B52" s="91"/>
      <c r="C52" s="92"/>
      <c r="D52" s="93"/>
      <c r="E52" s="93"/>
      <c r="F52" s="94"/>
      <c r="G52" s="94"/>
      <c r="H52" s="94"/>
      <c r="I52" s="94"/>
    </row>
    <row r="53" spans="1:9" s="69" customFormat="1" x14ac:dyDescent="0.25">
      <c r="A53" s="90"/>
      <c r="B53" s="91"/>
      <c r="C53" s="92"/>
      <c r="D53" s="93"/>
      <c r="E53" s="93"/>
      <c r="F53" s="94"/>
      <c r="G53" s="94"/>
      <c r="H53" s="94"/>
      <c r="I53" s="94"/>
    </row>
    <row r="54" spans="1:9" s="69" customFormat="1" x14ac:dyDescent="0.25">
      <c r="A54" s="90"/>
      <c r="B54" s="91"/>
      <c r="C54" s="92"/>
      <c r="D54" s="93"/>
      <c r="E54" s="93"/>
      <c r="F54" s="94"/>
      <c r="G54" s="94"/>
      <c r="H54" s="94"/>
      <c r="I54" s="94"/>
    </row>
    <row r="55" spans="1:9" s="69" customFormat="1" x14ac:dyDescent="0.25">
      <c r="A55" s="90"/>
      <c r="B55" s="91"/>
      <c r="C55" s="92"/>
      <c r="D55" s="93"/>
      <c r="E55" s="93"/>
      <c r="F55" s="94"/>
      <c r="G55" s="94"/>
      <c r="H55" s="94"/>
      <c r="I55" s="94"/>
    </row>
    <row r="56" spans="1:9" s="69" customFormat="1" x14ac:dyDescent="0.25">
      <c r="A56" s="90"/>
      <c r="B56" s="91"/>
      <c r="C56" s="92"/>
      <c r="D56" s="93"/>
      <c r="E56" s="93"/>
      <c r="F56" s="94"/>
      <c r="G56" s="94"/>
      <c r="H56" s="94"/>
      <c r="I56" s="94"/>
    </row>
    <row r="57" spans="1:9" s="69" customFormat="1" x14ac:dyDescent="0.25">
      <c r="A57" s="90"/>
      <c r="B57" s="91"/>
      <c r="C57" s="92"/>
      <c r="D57" s="93"/>
      <c r="E57" s="93"/>
      <c r="F57" s="94"/>
      <c r="G57" s="94"/>
      <c r="H57" s="94"/>
      <c r="I57" s="94"/>
    </row>
    <row r="58" spans="1:9" x14ac:dyDescent="0.25">
      <c r="I58" s="95"/>
    </row>
    <row r="59" spans="1:9" ht="45" x14ac:dyDescent="0.25">
      <c r="A59" s="50" t="s">
        <v>142</v>
      </c>
      <c r="B59" s="51" t="s">
        <v>162</v>
      </c>
      <c r="C59" s="51" t="s">
        <v>144</v>
      </c>
      <c r="D59" s="51" t="s">
        <v>145</v>
      </c>
      <c r="E59" s="51" t="s">
        <v>146</v>
      </c>
      <c r="F59" s="55" t="s">
        <v>147</v>
      </c>
      <c r="G59" s="51" t="s">
        <v>148</v>
      </c>
      <c r="H59" s="51" t="s">
        <v>149</v>
      </c>
      <c r="I59" s="51" t="s">
        <v>150</v>
      </c>
    </row>
    <row r="60" spans="1:9" ht="54" customHeight="1" x14ac:dyDescent="0.25">
      <c r="A60" s="34">
        <v>6</v>
      </c>
      <c r="B60" s="35" t="s">
        <v>166</v>
      </c>
      <c r="C60" s="36">
        <v>0.11</v>
      </c>
      <c r="D60" s="47" t="e">
        <f>$D$8</f>
        <v>#REF!</v>
      </c>
      <c r="E60" s="47" t="e">
        <f>$E$8</f>
        <v>#REF!</v>
      </c>
      <c r="F60" s="32">
        <f>$F$8</f>
        <v>0</v>
      </c>
      <c r="G60" s="32" t="e">
        <f>$G$8</f>
        <v>#REF!</v>
      </c>
      <c r="H60" s="32" t="e">
        <f>$H$8</f>
        <v>#REF!</v>
      </c>
      <c r="I60" s="88">
        <f>IF(ISERROR(G60/H60),0,G60/H60)</f>
        <v>0</v>
      </c>
    </row>
    <row r="70" spans="1:9" ht="45" x14ac:dyDescent="0.25">
      <c r="A70" s="50" t="s">
        <v>142</v>
      </c>
      <c r="B70" s="51" t="s">
        <v>162</v>
      </c>
      <c r="C70" s="51" t="s">
        <v>144</v>
      </c>
      <c r="D70" s="51" t="s">
        <v>145</v>
      </c>
      <c r="E70" s="51" t="s">
        <v>146</v>
      </c>
      <c r="F70" s="55" t="s">
        <v>147</v>
      </c>
      <c r="G70" s="51" t="s">
        <v>148</v>
      </c>
      <c r="H70" s="51" t="s">
        <v>149</v>
      </c>
      <c r="I70" s="51" t="s">
        <v>150</v>
      </c>
    </row>
    <row r="71" spans="1:9" ht="45.75" customHeight="1" x14ac:dyDescent="0.25">
      <c r="A71" s="34">
        <v>9</v>
      </c>
      <c r="B71" s="35" t="s">
        <v>159</v>
      </c>
      <c r="C71" s="36">
        <v>0.12</v>
      </c>
      <c r="D71" s="47" t="e">
        <f>$D$11</f>
        <v>#REF!</v>
      </c>
      <c r="E71" s="47" t="e">
        <f>$E$11</f>
        <v>#REF!</v>
      </c>
      <c r="F71" s="32">
        <f>$F$11</f>
        <v>0</v>
      </c>
      <c r="G71" s="32" t="e">
        <f>$G$11</f>
        <v>#REF!</v>
      </c>
      <c r="H71" s="32" t="e">
        <f>$H$11</f>
        <v>#REF!</v>
      </c>
      <c r="I71" s="38">
        <f>IF(ISERROR(G71/H71),0,G71/H71)</f>
        <v>0</v>
      </c>
    </row>
  </sheetData>
  <mergeCells count="1">
    <mergeCell ref="A12:B12"/>
  </mergeCells>
  <pageMargins left="0.7" right="0.7" top="0.75" bottom="0.75" header="0.3" footer="0.3"/>
  <pageSetup scale="5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1"/>
  <sheetViews>
    <sheetView zoomScale="69" zoomScaleNormal="69" workbookViewId="0">
      <selection activeCell="G10" sqref="G10"/>
    </sheetView>
  </sheetViews>
  <sheetFormatPr baseColWidth="10" defaultColWidth="11.42578125" defaultRowHeight="15" x14ac:dyDescent="0.25"/>
  <cols>
    <col min="1" max="1" width="6.85546875" customWidth="1"/>
    <col min="2" max="2" width="39.7109375" customWidth="1"/>
    <col min="3" max="3" width="16.85546875" customWidth="1"/>
    <col min="4" max="4" width="14.7109375" customWidth="1"/>
    <col min="5" max="5" width="14.5703125" customWidth="1"/>
    <col min="6" max="6" width="18.140625" customWidth="1"/>
    <col min="7" max="7" width="12.85546875" customWidth="1"/>
    <col min="8" max="8" width="13.7109375" customWidth="1"/>
    <col min="9" max="9" width="17.140625" customWidth="1"/>
  </cols>
  <sheetData>
    <row r="1" spans="1:11" x14ac:dyDescent="0.25">
      <c r="A1">
        <f ca="1">A1:Q15</f>
        <v>0</v>
      </c>
    </row>
    <row r="2" spans="1:11" ht="45" x14ac:dyDescent="0.25">
      <c r="A2" s="50" t="s">
        <v>142</v>
      </c>
      <c r="B2" s="51" t="s">
        <v>143</v>
      </c>
      <c r="C2" s="51" t="s">
        <v>144</v>
      </c>
      <c r="D2" s="51" t="s">
        <v>145</v>
      </c>
      <c r="E2" s="51" t="s">
        <v>146</v>
      </c>
      <c r="F2" s="51" t="s">
        <v>147</v>
      </c>
      <c r="G2" s="51" t="s">
        <v>148</v>
      </c>
      <c r="H2" s="51" t="s">
        <v>149</v>
      </c>
      <c r="I2" s="51" t="s">
        <v>150</v>
      </c>
    </row>
    <row r="3" spans="1:11" ht="47.25" customHeight="1" x14ac:dyDescent="0.25">
      <c r="A3" s="34">
        <v>1</v>
      </c>
      <c r="B3" s="35" t="s">
        <v>151</v>
      </c>
      <c r="C3" s="36">
        <v>0.11</v>
      </c>
      <c r="D3" s="86" t="e">
        <f>#REF!</f>
        <v>#REF!</v>
      </c>
      <c r="E3" s="37" t="e">
        <f>#REF!</f>
        <v>#REF!</v>
      </c>
      <c r="F3" s="115">
        <f t="shared" ref="F3:F12" si="0">IF(ISERROR(E3/D3),0,(E3/D3))</f>
        <v>0</v>
      </c>
      <c r="G3" s="39" t="e">
        <f>#REF!</f>
        <v>#REF!</v>
      </c>
      <c r="H3" s="87" t="e">
        <f>#REF!</f>
        <v>#REF!</v>
      </c>
      <c r="I3" s="38">
        <f>IF(ISERROR(G3/H3),0,G3/H3)</f>
        <v>0</v>
      </c>
    </row>
    <row r="4" spans="1:11" ht="49.5" customHeight="1" x14ac:dyDescent="0.25">
      <c r="A4" s="34">
        <v>2</v>
      </c>
      <c r="B4" s="35" t="s">
        <v>152</v>
      </c>
      <c r="C4" s="36">
        <v>0.11</v>
      </c>
      <c r="D4" s="86" t="e">
        <f>#REF!</f>
        <v>#REF!</v>
      </c>
      <c r="E4" s="37" t="e">
        <f>#REF!</f>
        <v>#REF!</v>
      </c>
      <c r="F4" s="115">
        <f t="shared" si="0"/>
        <v>0</v>
      </c>
      <c r="G4" s="39" t="e">
        <f>#REF!</f>
        <v>#REF!</v>
      </c>
      <c r="H4" s="87" t="e">
        <f>#REF!</f>
        <v>#REF!</v>
      </c>
      <c r="I4" s="38">
        <f t="shared" ref="I4:I11" si="1">IF(ISERROR(G4/H4),0,G4/H4)</f>
        <v>0</v>
      </c>
    </row>
    <row r="5" spans="1:11" ht="45" x14ac:dyDescent="0.25">
      <c r="A5" s="34">
        <v>3</v>
      </c>
      <c r="B5" s="35" t="s">
        <v>153</v>
      </c>
      <c r="C5" s="36">
        <v>0.11</v>
      </c>
      <c r="D5" s="86" t="e">
        <f>#REF!</f>
        <v>#REF!</v>
      </c>
      <c r="E5" s="37" t="e">
        <f>#REF!</f>
        <v>#REF!</v>
      </c>
      <c r="F5" s="115">
        <f t="shared" si="0"/>
        <v>0</v>
      </c>
      <c r="G5" s="39" t="e">
        <f>#REF!</f>
        <v>#REF!</v>
      </c>
      <c r="H5" s="87" t="e">
        <f>#REF!</f>
        <v>#REF!</v>
      </c>
      <c r="I5" s="38">
        <f t="shared" si="1"/>
        <v>0</v>
      </c>
    </row>
    <row r="6" spans="1:11" ht="62.25" customHeight="1" x14ac:dyDescent="0.25">
      <c r="A6" s="34">
        <v>4</v>
      </c>
      <c r="B6" s="35" t="s">
        <v>154</v>
      </c>
      <c r="C6" s="36">
        <v>0.11</v>
      </c>
      <c r="D6" s="86" t="e">
        <f>#REF!</f>
        <v>#REF!</v>
      </c>
      <c r="E6" s="37" t="e">
        <f>#REF!</f>
        <v>#REF!</v>
      </c>
      <c r="F6" s="115">
        <f t="shared" si="0"/>
        <v>0</v>
      </c>
      <c r="G6" s="39" t="e">
        <f>#REF!</f>
        <v>#REF!</v>
      </c>
      <c r="H6" s="87" t="e">
        <f>#REF!</f>
        <v>#REF!</v>
      </c>
      <c r="I6" s="114">
        <f t="shared" si="1"/>
        <v>0</v>
      </c>
    </row>
    <row r="7" spans="1:11" ht="39" customHeight="1" x14ac:dyDescent="0.25">
      <c r="A7" s="34">
        <v>5</v>
      </c>
      <c r="B7" s="35" t="s">
        <v>155</v>
      </c>
      <c r="C7" s="36">
        <v>0.11</v>
      </c>
      <c r="D7" s="86" t="e">
        <f>#REF!</f>
        <v>#REF!</v>
      </c>
      <c r="E7" s="37" t="e">
        <f>+#REF!</f>
        <v>#REF!</v>
      </c>
      <c r="F7" s="115">
        <f t="shared" si="0"/>
        <v>0</v>
      </c>
      <c r="G7" s="39" t="e">
        <f>#REF!</f>
        <v>#REF!</v>
      </c>
      <c r="H7" s="87" t="e">
        <f>#REF!</f>
        <v>#REF!</v>
      </c>
      <c r="I7" s="38">
        <f t="shared" si="1"/>
        <v>0</v>
      </c>
    </row>
    <row r="8" spans="1:11" ht="53.25" customHeight="1" x14ac:dyDescent="0.25">
      <c r="A8" s="34">
        <v>6</v>
      </c>
      <c r="B8" s="35" t="s">
        <v>156</v>
      </c>
      <c r="C8" s="36">
        <v>0.11</v>
      </c>
      <c r="D8" s="86" t="e">
        <f>#REF!</f>
        <v>#REF!</v>
      </c>
      <c r="E8" s="37" t="e">
        <f>+#REF!</f>
        <v>#REF!</v>
      </c>
      <c r="F8" s="115">
        <f t="shared" si="0"/>
        <v>0</v>
      </c>
      <c r="G8" s="39" t="e">
        <f>#REF!</f>
        <v>#REF!</v>
      </c>
      <c r="H8" s="87" t="e">
        <f>#REF!</f>
        <v>#REF!</v>
      </c>
      <c r="I8" s="88">
        <f t="shared" si="1"/>
        <v>0</v>
      </c>
    </row>
    <row r="9" spans="1:11" ht="53.25" customHeight="1" x14ac:dyDescent="0.25">
      <c r="A9" s="34">
        <v>7</v>
      </c>
      <c r="B9" s="35" t="s">
        <v>157</v>
      </c>
      <c r="C9" s="36">
        <v>0.11</v>
      </c>
      <c r="D9" s="86" t="e">
        <f>#REF!</f>
        <v>#REF!</v>
      </c>
      <c r="E9" s="37" t="e">
        <f>+#REF!</f>
        <v>#REF!</v>
      </c>
      <c r="F9" s="115">
        <f t="shared" si="0"/>
        <v>0</v>
      </c>
      <c r="G9" s="39" t="e">
        <f>#REF!</f>
        <v>#REF!</v>
      </c>
      <c r="H9" s="87" t="e">
        <f>#REF!</f>
        <v>#REF!</v>
      </c>
      <c r="I9" s="38">
        <f t="shared" si="1"/>
        <v>0</v>
      </c>
    </row>
    <row r="10" spans="1:11" ht="66" customHeight="1" x14ac:dyDescent="0.25">
      <c r="A10" s="34">
        <v>8</v>
      </c>
      <c r="B10" s="35" t="s">
        <v>158</v>
      </c>
      <c r="C10" s="36">
        <v>0.11</v>
      </c>
      <c r="D10" s="86" t="e">
        <f>#REF!</f>
        <v>#REF!</v>
      </c>
      <c r="E10" s="37" t="e">
        <f>+#REF!</f>
        <v>#REF!</v>
      </c>
      <c r="F10" s="115">
        <f t="shared" si="0"/>
        <v>0</v>
      </c>
      <c r="G10" s="39" t="e">
        <f>#REF!</f>
        <v>#REF!</v>
      </c>
      <c r="H10" s="87" t="e">
        <f>#REF!</f>
        <v>#REF!</v>
      </c>
      <c r="I10" s="38">
        <f t="shared" si="1"/>
        <v>0</v>
      </c>
    </row>
    <row r="11" spans="1:11" ht="40.5" customHeight="1" x14ac:dyDescent="0.25">
      <c r="A11" s="34">
        <v>9</v>
      </c>
      <c r="B11" s="35" t="s">
        <v>159</v>
      </c>
      <c r="C11" s="36">
        <v>0.12</v>
      </c>
      <c r="D11" s="86" t="e">
        <f>#REF!</f>
        <v>#REF!</v>
      </c>
      <c r="E11" s="37" t="e">
        <f>+#REF!</f>
        <v>#REF!</v>
      </c>
      <c r="F11" s="115">
        <f t="shared" si="0"/>
        <v>0</v>
      </c>
      <c r="G11" s="39" t="e">
        <f>#REF!</f>
        <v>#REF!</v>
      </c>
      <c r="H11" s="87" t="e">
        <f>#REF!</f>
        <v>#REF!</v>
      </c>
      <c r="I11" s="38">
        <f t="shared" si="1"/>
        <v>0</v>
      </c>
    </row>
    <row r="12" spans="1:11" x14ac:dyDescent="0.25">
      <c r="A12" s="258" t="s">
        <v>160</v>
      </c>
      <c r="B12" s="258"/>
      <c r="C12" s="52">
        <f>SUM(C3:C11)</f>
        <v>1</v>
      </c>
      <c r="D12" s="53" t="e">
        <f>SUM(D3:D11)</f>
        <v>#REF!</v>
      </c>
      <c r="E12" s="53" t="e">
        <f>SUM(E3:E11)</f>
        <v>#REF!</v>
      </c>
      <c r="F12" s="116">
        <f t="shared" si="0"/>
        <v>0</v>
      </c>
      <c r="G12" s="54" t="e">
        <f>SUMPRODUCT($C$3:$C$11,G3:G11)</f>
        <v>#REF!</v>
      </c>
      <c r="H12" s="54" t="e">
        <f>SUMPRODUCT($C$3:$C$11,H3:H11)</f>
        <v>#REF!</v>
      </c>
      <c r="I12" s="54">
        <f>IF(ISERROR(G12/H12),0,G12/H12)</f>
        <v>0</v>
      </c>
    </row>
    <row r="13" spans="1:11" x14ac:dyDescent="0.25">
      <c r="E13" s="40"/>
      <c r="K13" s="40"/>
    </row>
    <row r="15" spans="1:11" x14ac:dyDescent="0.25">
      <c r="B15" s="41"/>
      <c r="C15" s="42">
        <v>43250</v>
      </c>
      <c r="D15" s="42">
        <v>43190</v>
      </c>
    </row>
    <row r="16" spans="1:11" x14ac:dyDescent="0.25">
      <c r="B16" s="33" t="s">
        <v>147</v>
      </c>
      <c r="C16" s="44">
        <f>F12</f>
        <v>0</v>
      </c>
      <c r="D16" s="44">
        <v>0.8</v>
      </c>
    </row>
    <row r="17" spans="1:9" x14ac:dyDescent="0.25">
      <c r="B17" s="33" t="s">
        <v>150</v>
      </c>
      <c r="C17" s="43">
        <f>I12</f>
        <v>0</v>
      </c>
      <c r="D17" s="43">
        <v>0.76900000000000002</v>
      </c>
    </row>
    <row r="18" spans="1:9" x14ac:dyDescent="0.25">
      <c r="I18" s="45"/>
    </row>
    <row r="24" spans="1:9" x14ac:dyDescent="0.25">
      <c r="A24" s="46" t="s">
        <v>161</v>
      </c>
    </row>
    <row r="26" spans="1:9" ht="45" x14ac:dyDescent="0.25">
      <c r="A26" s="50" t="s">
        <v>142</v>
      </c>
      <c r="B26" s="51" t="s">
        <v>162</v>
      </c>
      <c r="C26" s="51" t="s">
        <v>144</v>
      </c>
      <c r="D26" s="51" t="s">
        <v>145</v>
      </c>
      <c r="E26" s="51" t="s">
        <v>146</v>
      </c>
      <c r="F26" s="55" t="s">
        <v>147</v>
      </c>
      <c r="G26" s="56" t="s">
        <v>148</v>
      </c>
      <c r="H26" s="56" t="s">
        <v>149</v>
      </c>
      <c r="I26" s="51" t="s">
        <v>150</v>
      </c>
    </row>
    <row r="27" spans="1:9" ht="46.5" customHeight="1" x14ac:dyDescent="0.25">
      <c r="A27" s="34">
        <v>1</v>
      </c>
      <c r="B27" s="35" t="s">
        <v>151</v>
      </c>
      <c r="C27" s="36">
        <v>0.11</v>
      </c>
      <c r="D27" s="47" t="e">
        <f>$D$3</f>
        <v>#REF!</v>
      </c>
      <c r="E27" s="47" t="e">
        <f>$E$3</f>
        <v>#REF!</v>
      </c>
      <c r="F27" s="36">
        <f>$F$3</f>
        <v>0</v>
      </c>
      <c r="G27" s="36" t="e">
        <f>$G$3</f>
        <v>#REF!</v>
      </c>
      <c r="H27" s="89" t="e">
        <f>$H$3</f>
        <v>#REF!</v>
      </c>
      <c r="I27" s="38">
        <f>IF(ISERROR(G27/H27),0,G27/H27)</f>
        <v>0</v>
      </c>
    </row>
    <row r="28" spans="1:9" ht="50.25" customHeight="1" x14ac:dyDescent="0.25">
      <c r="A28" s="34">
        <v>2</v>
      </c>
      <c r="B28" s="35" t="s">
        <v>152</v>
      </c>
      <c r="C28" s="36">
        <v>0.11</v>
      </c>
      <c r="D28" s="47" t="e">
        <f>$D$4</f>
        <v>#REF!</v>
      </c>
      <c r="E28" s="47" t="e">
        <f>$E$4</f>
        <v>#REF!</v>
      </c>
      <c r="F28" s="32">
        <f>$F$4</f>
        <v>0</v>
      </c>
      <c r="G28" s="32" t="e">
        <f>$G$4</f>
        <v>#REF!</v>
      </c>
      <c r="H28" s="32" t="e">
        <f>$H$4</f>
        <v>#REF!</v>
      </c>
      <c r="I28" s="38">
        <f>IF(ISERROR(G28/H28),0,G28/H28)</f>
        <v>0</v>
      </c>
    </row>
    <row r="29" spans="1:9" ht="53.25" customHeight="1" x14ac:dyDescent="0.25"/>
    <row r="30" spans="1:9" ht="53.25" customHeight="1" x14ac:dyDescent="0.25"/>
    <row r="31" spans="1:9" x14ac:dyDescent="0.25">
      <c r="A31" s="48" t="s">
        <v>163</v>
      </c>
    </row>
    <row r="33" spans="1:9" ht="45" x14ac:dyDescent="0.25">
      <c r="A33" s="50" t="s">
        <v>142</v>
      </c>
      <c r="B33" s="51" t="s">
        <v>162</v>
      </c>
      <c r="C33" s="51" t="s">
        <v>144</v>
      </c>
      <c r="D33" s="51" t="s">
        <v>145</v>
      </c>
      <c r="E33" s="51" t="s">
        <v>146</v>
      </c>
      <c r="F33" s="55" t="s">
        <v>147</v>
      </c>
      <c r="G33" s="51" t="s">
        <v>148</v>
      </c>
      <c r="H33" s="51" t="s">
        <v>149</v>
      </c>
      <c r="I33" s="51" t="s">
        <v>150</v>
      </c>
    </row>
    <row r="34" spans="1:9" ht="30" x14ac:dyDescent="0.25">
      <c r="A34" s="34">
        <v>3</v>
      </c>
      <c r="B34" s="35" t="s">
        <v>164</v>
      </c>
      <c r="C34" s="36">
        <v>0.11</v>
      </c>
      <c r="D34" s="47" t="e">
        <f>D5</f>
        <v>#REF!</v>
      </c>
      <c r="E34" s="47" t="e">
        <f>$E$5</f>
        <v>#REF!</v>
      </c>
      <c r="F34" s="32">
        <f>$F$5</f>
        <v>0</v>
      </c>
      <c r="G34" s="32" t="e">
        <f>$G$5</f>
        <v>#REF!</v>
      </c>
      <c r="H34" s="32" t="e">
        <f>$H$5</f>
        <v>#REF!</v>
      </c>
      <c r="I34" s="38">
        <f>IF(ISERROR(G34/H34),0,G34/H34)</f>
        <v>0</v>
      </c>
    </row>
    <row r="35" spans="1:9" ht="72" customHeight="1" x14ac:dyDescent="0.25">
      <c r="A35" s="34">
        <v>4</v>
      </c>
      <c r="B35" s="35" t="s">
        <v>154</v>
      </c>
      <c r="C35" s="36">
        <v>0.11</v>
      </c>
      <c r="D35" s="47" t="e">
        <f>D6</f>
        <v>#REF!</v>
      </c>
      <c r="E35" s="47" t="e">
        <f>$E$6</f>
        <v>#REF!</v>
      </c>
      <c r="F35" s="32">
        <f>$F$6</f>
        <v>0</v>
      </c>
      <c r="G35" s="32" t="e">
        <f>$G$6</f>
        <v>#REF!</v>
      </c>
      <c r="H35" s="32" t="e">
        <f>$H$6</f>
        <v>#REF!</v>
      </c>
      <c r="I35" s="38">
        <f>IF(ISERROR(G35/H35),0,G35/H35)</f>
        <v>0</v>
      </c>
    </row>
    <row r="36" spans="1:9" ht="39.75" customHeight="1" x14ac:dyDescent="0.25">
      <c r="A36" s="34">
        <v>5</v>
      </c>
      <c r="B36" s="35" t="s">
        <v>155</v>
      </c>
      <c r="C36" s="36">
        <v>0.11</v>
      </c>
      <c r="D36" s="47" t="e">
        <f>D7</f>
        <v>#REF!</v>
      </c>
      <c r="E36" s="47" t="e">
        <f>$E$7</f>
        <v>#REF!</v>
      </c>
      <c r="F36" s="32">
        <f>$F$7</f>
        <v>0</v>
      </c>
      <c r="G36" s="32" t="e">
        <f>$G$7</f>
        <v>#REF!</v>
      </c>
      <c r="H36" s="32" t="e">
        <f>$H$7</f>
        <v>#REF!</v>
      </c>
      <c r="I36" s="38">
        <f>IF(ISERROR(G36/H36),0,G36/H36)</f>
        <v>0</v>
      </c>
    </row>
    <row r="37" spans="1:9" ht="17.25" customHeight="1" x14ac:dyDescent="0.25"/>
    <row r="38" spans="1:9" ht="17.25" customHeight="1" x14ac:dyDescent="0.25"/>
    <row r="39" spans="1:9" ht="17.25" customHeight="1" x14ac:dyDescent="0.25"/>
    <row r="40" spans="1:9" ht="17.25" customHeight="1" x14ac:dyDescent="0.25"/>
    <row r="41" spans="1:9" ht="17.25" customHeight="1" x14ac:dyDescent="0.25"/>
    <row r="42" spans="1:9" ht="17.25" customHeight="1" x14ac:dyDescent="0.25"/>
    <row r="43" spans="1:9" ht="17.25" customHeight="1" x14ac:dyDescent="0.25"/>
    <row r="46" spans="1:9" x14ac:dyDescent="0.25">
      <c r="A46" s="48" t="s">
        <v>165</v>
      </c>
    </row>
    <row r="47" spans="1:9" ht="45" x14ac:dyDescent="0.25">
      <c r="A47" s="50" t="s">
        <v>142</v>
      </c>
      <c r="B47" s="51" t="s">
        <v>162</v>
      </c>
      <c r="C47" s="51" t="s">
        <v>144</v>
      </c>
      <c r="D47" s="51" t="s">
        <v>145</v>
      </c>
      <c r="E47" s="51" t="s">
        <v>146</v>
      </c>
      <c r="F47" s="55" t="s">
        <v>147</v>
      </c>
      <c r="G47" s="56" t="s">
        <v>148</v>
      </c>
      <c r="H47" s="56" t="s">
        <v>149</v>
      </c>
      <c r="I47" s="51" t="s">
        <v>150</v>
      </c>
    </row>
    <row r="48" spans="1:9" ht="33.75" customHeight="1" x14ac:dyDescent="0.25">
      <c r="A48" s="34">
        <v>7</v>
      </c>
      <c r="B48" s="35" t="s">
        <v>157</v>
      </c>
      <c r="C48" s="36">
        <v>0.11</v>
      </c>
      <c r="D48" s="47" t="e">
        <f>$D$9</f>
        <v>#REF!</v>
      </c>
      <c r="E48" s="47" t="e">
        <f>$E$9</f>
        <v>#REF!</v>
      </c>
      <c r="F48" s="32">
        <f>$F$9</f>
        <v>0</v>
      </c>
      <c r="G48" s="32" t="e">
        <f>$G$9</f>
        <v>#REF!</v>
      </c>
      <c r="H48" s="32" t="e">
        <f>$H$9</f>
        <v>#REF!</v>
      </c>
      <c r="I48" s="38">
        <f>IF(ISERROR(G48/H48),0,G48/H48)</f>
        <v>0</v>
      </c>
    </row>
    <row r="49" spans="1:9" ht="67.5" customHeight="1" x14ac:dyDescent="0.25">
      <c r="A49" s="34">
        <v>8</v>
      </c>
      <c r="B49" s="35" t="s">
        <v>158</v>
      </c>
      <c r="C49" s="36">
        <v>0.11</v>
      </c>
      <c r="D49" s="47" t="e">
        <f>$D$10</f>
        <v>#REF!</v>
      </c>
      <c r="E49" s="47" t="e">
        <f>$E$10</f>
        <v>#REF!</v>
      </c>
      <c r="F49" s="32">
        <f>$F$10</f>
        <v>0</v>
      </c>
      <c r="G49" s="32" t="e">
        <f>$G$10</f>
        <v>#REF!</v>
      </c>
      <c r="H49" s="32" t="e">
        <f>$H$10</f>
        <v>#REF!</v>
      </c>
      <c r="I49" s="38">
        <f>IF(ISERROR(G49/H49),0,G49/H49)</f>
        <v>0</v>
      </c>
    </row>
    <row r="50" spans="1:9" s="69" customFormat="1" x14ac:dyDescent="0.25">
      <c r="A50" s="90"/>
      <c r="B50" s="91"/>
      <c r="C50" s="92"/>
      <c r="D50" s="93"/>
      <c r="E50" s="93"/>
      <c r="F50" s="94"/>
      <c r="G50" s="94"/>
      <c r="H50" s="94"/>
      <c r="I50" s="94"/>
    </row>
    <row r="51" spans="1:9" s="69" customFormat="1" x14ac:dyDescent="0.25">
      <c r="A51" s="90"/>
      <c r="B51" s="91"/>
      <c r="C51" s="92"/>
      <c r="D51" s="93"/>
      <c r="E51" s="93"/>
      <c r="F51" s="94"/>
      <c r="G51" s="94"/>
      <c r="H51" s="94"/>
      <c r="I51" s="94"/>
    </row>
    <row r="52" spans="1:9" s="69" customFormat="1" x14ac:dyDescent="0.25">
      <c r="A52" s="90"/>
      <c r="B52" s="91"/>
      <c r="C52" s="92"/>
      <c r="D52" s="93"/>
      <c r="E52" s="93"/>
      <c r="F52" s="94"/>
      <c r="G52" s="94"/>
      <c r="H52" s="94"/>
      <c r="I52" s="94"/>
    </row>
    <row r="53" spans="1:9" s="69" customFormat="1" x14ac:dyDescent="0.25">
      <c r="A53" s="90"/>
      <c r="B53" s="91"/>
      <c r="C53" s="92"/>
      <c r="D53" s="93"/>
      <c r="E53" s="93"/>
      <c r="F53" s="94"/>
      <c r="G53" s="94"/>
      <c r="H53" s="94"/>
      <c r="I53" s="94"/>
    </row>
    <row r="54" spans="1:9" s="69" customFormat="1" x14ac:dyDescent="0.25">
      <c r="A54" s="90"/>
      <c r="B54" s="91"/>
      <c r="C54" s="92"/>
      <c r="D54" s="93"/>
      <c r="E54" s="93"/>
      <c r="F54" s="94"/>
      <c r="G54" s="94"/>
      <c r="H54" s="94"/>
      <c r="I54" s="94"/>
    </row>
    <row r="55" spans="1:9" s="69" customFormat="1" x14ac:dyDescent="0.25">
      <c r="A55" s="90"/>
      <c r="B55" s="91"/>
      <c r="C55" s="92"/>
      <c r="D55" s="93"/>
      <c r="E55" s="93"/>
      <c r="F55" s="94"/>
      <c r="G55" s="94"/>
      <c r="H55" s="94"/>
      <c r="I55" s="94"/>
    </row>
    <row r="56" spans="1:9" s="69" customFormat="1" x14ac:dyDescent="0.25">
      <c r="A56" s="90"/>
      <c r="B56" s="91"/>
      <c r="C56" s="92"/>
      <c r="D56" s="93"/>
      <c r="E56" s="93"/>
      <c r="F56" s="94"/>
      <c r="G56" s="94"/>
      <c r="H56" s="94"/>
      <c r="I56" s="94"/>
    </row>
    <row r="57" spans="1:9" s="69" customFormat="1" x14ac:dyDescent="0.25">
      <c r="A57" s="90"/>
      <c r="B57" s="91"/>
      <c r="C57" s="92"/>
      <c r="D57" s="93"/>
      <c r="E57" s="93"/>
      <c r="F57" s="94"/>
      <c r="G57" s="94"/>
      <c r="H57" s="94"/>
      <c r="I57" s="94"/>
    </row>
    <row r="58" spans="1:9" x14ac:dyDescent="0.25">
      <c r="I58" s="95"/>
    </row>
    <row r="59" spans="1:9" ht="45" x14ac:dyDescent="0.25">
      <c r="A59" s="50" t="s">
        <v>142</v>
      </c>
      <c r="B59" s="51" t="s">
        <v>162</v>
      </c>
      <c r="C59" s="51" t="s">
        <v>144</v>
      </c>
      <c r="D59" s="51" t="s">
        <v>145</v>
      </c>
      <c r="E59" s="51" t="s">
        <v>146</v>
      </c>
      <c r="F59" s="55" t="s">
        <v>147</v>
      </c>
      <c r="G59" s="51" t="s">
        <v>148</v>
      </c>
      <c r="H59" s="51" t="s">
        <v>149</v>
      </c>
      <c r="I59" s="51" t="s">
        <v>150</v>
      </c>
    </row>
    <row r="60" spans="1:9" ht="54" customHeight="1" x14ac:dyDescent="0.25">
      <c r="A60" s="34">
        <v>6</v>
      </c>
      <c r="B60" s="35" t="s">
        <v>166</v>
      </c>
      <c r="C60" s="36">
        <v>0.11</v>
      </c>
      <c r="D60" s="47" t="e">
        <f>$D$8</f>
        <v>#REF!</v>
      </c>
      <c r="E60" s="47" t="e">
        <f>$E$8</f>
        <v>#REF!</v>
      </c>
      <c r="F60" s="32">
        <f>$F$8</f>
        <v>0</v>
      </c>
      <c r="G60" s="32" t="e">
        <f>$G$8</f>
        <v>#REF!</v>
      </c>
      <c r="H60" s="32" t="e">
        <f>$H$8</f>
        <v>#REF!</v>
      </c>
      <c r="I60" s="88">
        <f>IF(ISERROR(G60/H60),0,G60/H60)</f>
        <v>0</v>
      </c>
    </row>
    <row r="70" spans="1:9" ht="45" x14ac:dyDescent="0.25">
      <c r="A70" s="50" t="s">
        <v>142</v>
      </c>
      <c r="B70" s="51" t="s">
        <v>162</v>
      </c>
      <c r="C70" s="51" t="s">
        <v>144</v>
      </c>
      <c r="D70" s="51" t="s">
        <v>145</v>
      </c>
      <c r="E70" s="51" t="s">
        <v>146</v>
      </c>
      <c r="F70" s="55" t="s">
        <v>147</v>
      </c>
      <c r="G70" s="51" t="s">
        <v>148</v>
      </c>
      <c r="H70" s="51" t="s">
        <v>149</v>
      </c>
      <c r="I70" s="51" t="s">
        <v>150</v>
      </c>
    </row>
    <row r="71" spans="1:9" ht="45.75" customHeight="1" x14ac:dyDescent="0.25">
      <c r="A71" s="34">
        <v>9</v>
      </c>
      <c r="B71" s="35" t="s">
        <v>159</v>
      </c>
      <c r="C71" s="36">
        <v>0.12</v>
      </c>
      <c r="D71" s="47" t="e">
        <f>$D$11</f>
        <v>#REF!</v>
      </c>
      <c r="E71" s="47" t="e">
        <f>$E$11</f>
        <v>#REF!</v>
      </c>
      <c r="F71" s="32">
        <f>$F$11</f>
        <v>0</v>
      </c>
      <c r="G71" s="32" t="e">
        <f>$G$11</f>
        <v>#REF!</v>
      </c>
      <c r="H71" s="32" t="e">
        <f>$H$11</f>
        <v>#REF!</v>
      </c>
      <c r="I71" s="38">
        <f>IF(ISERROR(G71/H71),0,G71/H71)</f>
        <v>0</v>
      </c>
    </row>
  </sheetData>
  <mergeCells count="1">
    <mergeCell ref="A12:B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1"/>
  <sheetViews>
    <sheetView topLeftCell="A4" zoomScale="69" zoomScaleNormal="69" workbookViewId="0">
      <selection activeCell="G7" sqref="G7"/>
    </sheetView>
  </sheetViews>
  <sheetFormatPr baseColWidth="10" defaultColWidth="11.42578125" defaultRowHeight="15" x14ac:dyDescent="0.25"/>
  <cols>
    <col min="1" max="1" width="6.85546875" customWidth="1"/>
    <col min="2" max="2" width="39.7109375" customWidth="1"/>
    <col min="3" max="3" width="14.140625" customWidth="1"/>
    <col min="4" max="4" width="14.7109375" customWidth="1"/>
    <col min="5" max="5" width="14.5703125" customWidth="1"/>
    <col min="6" max="6" width="18.140625" customWidth="1"/>
    <col min="7" max="7" width="12.85546875" customWidth="1"/>
    <col min="8" max="8" width="13.7109375" customWidth="1"/>
    <col min="9" max="9" width="17.140625" customWidth="1"/>
  </cols>
  <sheetData>
    <row r="1" spans="1:11" x14ac:dyDescent="0.25">
      <c r="A1">
        <f ca="1">A1:Q15</f>
        <v>0</v>
      </c>
    </row>
    <row r="2" spans="1:11" ht="45" x14ac:dyDescent="0.25">
      <c r="A2" s="50" t="s">
        <v>142</v>
      </c>
      <c r="B2" s="51" t="s">
        <v>143</v>
      </c>
      <c r="C2" s="51" t="s">
        <v>144</v>
      </c>
      <c r="D2" s="51" t="s">
        <v>145</v>
      </c>
      <c r="E2" s="51" t="s">
        <v>146</v>
      </c>
      <c r="F2" s="51" t="s">
        <v>147</v>
      </c>
      <c r="G2" s="51" t="s">
        <v>148</v>
      </c>
      <c r="H2" s="51" t="s">
        <v>149</v>
      </c>
      <c r="I2" s="51" t="s">
        <v>150</v>
      </c>
    </row>
    <row r="3" spans="1:11" ht="47.25" customHeight="1" x14ac:dyDescent="0.25">
      <c r="A3" s="34">
        <v>1</v>
      </c>
      <c r="B3" s="35" t="s">
        <v>151</v>
      </c>
      <c r="C3" s="36">
        <v>0.11</v>
      </c>
      <c r="D3" s="86" t="e">
        <f>#REF!</f>
        <v>#REF!</v>
      </c>
      <c r="E3" s="37" t="e">
        <f>#REF!</f>
        <v>#REF!</v>
      </c>
      <c r="F3" s="115">
        <f t="shared" ref="F3:F12" si="0">IF(ISERROR(E3/D3),0,(E3/D3))</f>
        <v>0</v>
      </c>
      <c r="G3" s="39" t="e">
        <f>#REF!</f>
        <v>#REF!</v>
      </c>
      <c r="H3" s="87" t="e">
        <f>#REF!</f>
        <v>#REF!</v>
      </c>
      <c r="I3" s="38">
        <f>IF(ISERROR(G3/H3),0,G3/H3)</f>
        <v>0</v>
      </c>
    </row>
    <row r="4" spans="1:11" ht="49.5" customHeight="1" x14ac:dyDescent="0.25">
      <c r="A4" s="34">
        <v>2</v>
      </c>
      <c r="B4" s="35" t="s">
        <v>152</v>
      </c>
      <c r="C4" s="36">
        <v>0.11</v>
      </c>
      <c r="D4" s="86" t="e">
        <f>#REF!</f>
        <v>#REF!</v>
      </c>
      <c r="E4" s="37" t="e">
        <f>#REF!</f>
        <v>#REF!</v>
      </c>
      <c r="F4" s="115">
        <f t="shared" si="0"/>
        <v>0</v>
      </c>
      <c r="G4" s="39" t="e">
        <f>#REF!</f>
        <v>#REF!</v>
      </c>
      <c r="H4" s="87" t="e">
        <f>#REF!</f>
        <v>#REF!</v>
      </c>
      <c r="I4" s="38">
        <f t="shared" ref="I4:I11" si="1">IF(ISERROR(G4/H4),0,G4/H4)</f>
        <v>0</v>
      </c>
    </row>
    <row r="5" spans="1:11" ht="45" x14ac:dyDescent="0.25">
      <c r="A5" s="34">
        <v>3</v>
      </c>
      <c r="B5" s="35" t="s">
        <v>153</v>
      </c>
      <c r="C5" s="36">
        <v>0.11</v>
      </c>
      <c r="D5" s="86" t="e">
        <f>#REF!</f>
        <v>#REF!</v>
      </c>
      <c r="E5" s="37" t="e">
        <f>#REF!</f>
        <v>#REF!</v>
      </c>
      <c r="F5" s="115">
        <f t="shared" si="0"/>
        <v>0</v>
      </c>
      <c r="G5" s="39" t="e">
        <f>#REF!</f>
        <v>#REF!</v>
      </c>
      <c r="H5" s="87" t="e">
        <f>#REF!</f>
        <v>#REF!</v>
      </c>
      <c r="I5" s="38">
        <f t="shared" si="1"/>
        <v>0</v>
      </c>
    </row>
    <row r="6" spans="1:11" ht="62.25" customHeight="1" x14ac:dyDescent="0.25">
      <c r="A6" s="34">
        <v>4</v>
      </c>
      <c r="B6" s="35" t="s">
        <v>154</v>
      </c>
      <c r="C6" s="36">
        <v>0.11</v>
      </c>
      <c r="D6" s="86" t="e">
        <f>#REF!</f>
        <v>#REF!</v>
      </c>
      <c r="E6" s="37" t="e">
        <f>#REF!</f>
        <v>#REF!</v>
      </c>
      <c r="F6" s="115">
        <f t="shared" si="0"/>
        <v>0</v>
      </c>
      <c r="G6" s="39" t="e">
        <f>+#REF!</f>
        <v>#REF!</v>
      </c>
      <c r="H6" s="87" t="e">
        <f>#REF!</f>
        <v>#REF!</v>
      </c>
      <c r="I6" s="114">
        <f t="shared" si="1"/>
        <v>0</v>
      </c>
    </row>
    <row r="7" spans="1:11" ht="39" customHeight="1" x14ac:dyDescent="0.25">
      <c r="A7" s="34">
        <v>5</v>
      </c>
      <c r="B7" s="35" t="s">
        <v>155</v>
      </c>
      <c r="C7" s="36">
        <v>0.11</v>
      </c>
      <c r="D7" s="86" t="e">
        <f>#REF!</f>
        <v>#REF!</v>
      </c>
      <c r="E7" s="37" t="e">
        <f>+#REF!</f>
        <v>#REF!</v>
      </c>
      <c r="F7" s="115">
        <f t="shared" si="0"/>
        <v>0</v>
      </c>
      <c r="G7" s="39" t="e">
        <f>#REF!</f>
        <v>#REF!</v>
      </c>
      <c r="H7" s="87" t="e">
        <f>#REF!</f>
        <v>#REF!</v>
      </c>
      <c r="I7" s="38">
        <f t="shared" si="1"/>
        <v>0</v>
      </c>
    </row>
    <row r="8" spans="1:11" ht="53.25" customHeight="1" x14ac:dyDescent="0.25">
      <c r="A8" s="34">
        <v>6</v>
      </c>
      <c r="B8" s="35" t="s">
        <v>156</v>
      </c>
      <c r="C8" s="36">
        <v>0.11</v>
      </c>
      <c r="D8" s="86" t="e">
        <f>#REF!</f>
        <v>#REF!</v>
      </c>
      <c r="E8" s="37" t="e">
        <f>+#REF!</f>
        <v>#REF!</v>
      </c>
      <c r="F8" s="115">
        <f t="shared" si="0"/>
        <v>0</v>
      </c>
      <c r="G8" s="39" t="e">
        <f>#REF!</f>
        <v>#REF!</v>
      </c>
      <c r="H8" s="87" t="e">
        <f>#REF!</f>
        <v>#REF!</v>
      </c>
      <c r="I8" s="88">
        <f t="shared" si="1"/>
        <v>0</v>
      </c>
    </row>
    <row r="9" spans="1:11" ht="53.25" customHeight="1" x14ac:dyDescent="0.25">
      <c r="A9" s="34">
        <v>7</v>
      </c>
      <c r="B9" s="35" t="s">
        <v>157</v>
      </c>
      <c r="C9" s="36">
        <v>0.11</v>
      </c>
      <c r="D9" s="86" t="e">
        <f>#REF!</f>
        <v>#REF!</v>
      </c>
      <c r="E9" s="37" t="e">
        <f>+#REF!</f>
        <v>#REF!</v>
      </c>
      <c r="F9" s="115">
        <f t="shared" si="0"/>
        <v>0</v>
      </c>
      <c r="G9" s="87" t="e">
        <f>#REF!</f>
        <v>#REF!</v>
      </c>
      <c r="H9" s="87" t="e">
        <f>#REF!</f>
        <v>#REF!</v>
      </c>
      <c r="I9" s="38">
        <f t="shared" si="1"/>
        <v>0</v>
      </c>
    </row>
    <row r="10" spans="1:11" ht="66" customHeight="1" x14ac:dyDescent="0.25">
      <c r="A10" s="34">
        <v>8</v>
      </c>
      <c r="B10" s="35" t="s">
        <v>158</v>
      </c>
      <c r="C10" s="36">
        <v>0.11</v>
      </c>
      <c r="D10" s="86" t="e">
        <f>#REF!</f>
        <v>#REF!</v>
      </c>
      <c r="E10" s="37" t="e">
        <f>+#REF!</f>
        <v>#REF!</v>
      </c>
      <c r="F10" s="115">
        <f t="shared" si="0"/>
        <v>0</v>
      </c>
      <c r="G10" s="87" t="e">
        <f>#REF!</f>
        <v>#REF!</v>
      </c>
      <c r="H10" s="87" t="e">
        <f>#REF!</f>
        <v>#REF!</v>
      </c>
      <c r="I10" s="38">
        <f t="shared" si="1"/>
        <v>0</v>
      </c>
    </row>
    <row r="11" spans="1:11" ht="40.5" customHeight="1" x14ac:dyDescent="0.25">
      <c r="A11" s="34">
        <v>9</v>
      </c>
      <c r="B11" s="35" t="s">
        <v>159</v>
      </c>
      <c r="C11" s="36">
        <v>0.12</v>
      </c>
      <c r="D11" s="86" t="e">
        <f>#REF!</f>
        <v>#REF!</v>
      </c>
      <c r="E11" s="37" t="e">
        <f>+#REF!</f>
        <v>#REF!</v>
      </c>
      <c r="F11" s="115">
        <f t="shared" si="0"/>
        <v>0</v>
      </c>
      <c r="G11" s="87" t="e">
        <f>+#REF!</f>
        <v>#REF!</v>
      </c>
      <c r="H11" s="87" t="e">
        <f>#REF!</f>
        <v>#REF!</v>
      </c>
      <c r="I11" s="38">
        <f t="shared" si="1"/>
        <v>0</v>
      </c>
    </row>
    <row r="12" spans="1:11" x14ac:dyDescent="0.25">
      <c r="A12" s="258" t="s">
        <v>160</v>
      </c>
      <c r="B12" s="258"/>
      <c r="C12" s="52">
        <f>SUM(C3:C11)</f>
        <v>1</v>
      </c>
      <c r="D12" s="53" t="e">
        <f>SUM(D3:D11)</f>
        <v>#REF!</v>
      </c>
      <c r="E12" s="53" t="e">
        <f>SUM(E3:E11)</f>
        <v>#REF!</v>
      </c>
      <c r="F12" s="116">
        <f t="shared" si="0"/>
        <v>0</v>
      </c>
      <c r="G12" s="54" t="e">
        <f>SUMPRODUCT($C$3:$C$11,G3:G11)</f>
        <v>#REF!</v>
      </c>
      <c r="H12" s="54" t="e">
        <f>SUMPRODUCT($C$3:$C$11,H3:H11)</f>
        <v>#REF!</v>
      </c>
      <c r="I12" s="54">
        <f>IF(ISERROR(G12/H12),0,G12/H12)</f>
        <v>0</v>
      </c>
    </row>
    <row r="13" spans="1:11" x14ac:dyDescent="0.25">
      <c r="E13" s="40"/>
      <c r="K13" s="40"/>
    </row>
    <row r="15" spans="1:11" x14ac:dyDescent="0.25">
      <c r="B15" s="41"/>
      <c r="C15" s="42">
        <v>43281</v>
      </c>
      <c r="D15" s="42">
        <v>43251</v>
      </c>
    </row>
    <row r="16" spans="1:11" x14ac:dyDescent="0.25">
      <c r="B16" s="33" t="s">
        <v>147</v>
      </c>
      <c r="C16" s="44">
        <f>F12</f>
        <v>0</v>
      </c>
      <c r="D16" s="44">
        <v>0.92</v>
      </c>
    </row>
    <row r="17" spans="1:9" x14ac:dyDescent="0.25">
      <c r="B17" s="33" t="s">
        <v>150</v>
      </c>
      <c r="C17" s="43">
        <f>I12</f>
        <v>0</v>
      </c>
      <c r="D17" s="43">
        <v>0.94799999999999995</v>
      </c>
    </row>
    <row r="18" spans="1:9" x14ac:dyDescent="0.25">
      <c r="I18" s="45"/>
    </row>
    <row r="24" spans="1:9" x14ac:dyDescent="0.25">
      <c r="A24" s="46" t="s">
        <v>161</v>
      </c>
    </row>
    <row r="26" spans="1:9" ht="45" x14ac:dyDescent="0.25">
      <c r="A26" s="50" t="s">
        <v>142</v>
      </c>
      <c r="B26" s="51" t="s">
        <v>162</v>
      </c>
      <c r="C26" s="51" t="s">
        <v>144</v>
      </c>
      <c r="D26" s="51" t="s">
        <v>145</v>
      </c>
      <c r="E26" s="51" t="s">
        <v>146</v>
      </c>
      <c r="F26" s="55" t="s">
        <v>147</v>
      </c>
      <c r="G26" s="56" t="s">
        <v>148</v>
      </c>
      <c r="H26" s="56" t="s">
        <v>149</v>
      </c>
      <c r="I26" s="51" t="s">
        <v>150</v>
      </c>
    </row>
    <row r="27" spans="1:9" ht="46.5" customHeight="1" x14ac:dyDescent="0.25">
      <c r="A27" s="34">
        <v>1</v>
      </c>
      <c r="B27" s="35" t="s">
        <v>151</v>
      </c>
      <c r="C27" s="36">
        <v>0.11</v>
      </c>
      <c r="D27" s="47" t="e">
        <f>$D$3</f>
        <v>#REF!</v>
      </c>
      <c r="E27" s="47" t="e">
        <f>$E$3</f>
        <v>#REF!</v>
      </c>
      <c r="F27" s="36">
        <f>$F$3</f>
        <v>0</v>
      </c>
      <c r="G27" s="36" t="e">
        <f>$G$3</f>
        <v>#REF!</v>
      </c>
      <c r="H27" s="89" t="e">
        <f>$H$3</f>
        <v>#REF!</v>
      </c>
      <c r="I27" s="38">
        <f>IF(ISERROR(G27/H27),0,G27/H27)</f>
        <v>0</v>
      </c>
    </row>
    <row r="28" spans="1:9" ht="50.25" customHeight="1" x14ac:dyDescent="0.25">
      <c r="A28" s="34">
        <v>2</v>
      </c>
      <c r="B28" s="35" t="s">
        <v>152</v>
      </c>
      <c r="C28" s="36">
        <v>0.11</v>
      </c>
      <c r="D28" s="47" t="e">
        <f>$D$4</f>
        <v>#REF!</v>
      </c>
      <c r="E28" s="47" t="e">
        <f>$E$4</f>
        <v>#REF!</v>
      </c>
      <c r="F28" s="32">
        <f>$F$4</f>
        <v>0</v>
      </c>
      <c r="G28" s="32" t="e">
        <f>$G$4</f>
        <v>#REF!</v>
      </c>
      <c r="H28" s="32" t="e">
        <f>$H$4</f>
        <v>#REF!</v>
      </c>
      <c r="I28" s="38">
        <f>IF(ISERROR(G28/H28),0,G28/H28)</f>
        <v>0</v>
      </c>
    </row>
    <row r="29" spans="1:9" ht="53.25" customHeight="1" x14ac:dyDescent="0.25"/>
    <row r="30" spans="1:9" ht="53.25" customHeight="1" x14ac:dyDescent="0.25"/>
    <row r="31" spans="1:9" x14ac:dyDescent="0.25">
      <c r="A31" s="48" t="s">
        <v>163</v>
      </c>
    </row>
    <row r="33" spans="1:9" ht="45" x14ac:dyDescent="0.25">
      <c r="A33" s="50" t="s">
        <v>142</v>
      </c>
      <c r="B33" s="51" t="s">
        <v>162</v>
      </c>
      <c r="C33" s="51" t="s">
        <v>144</v>
      </c>
      <c r="D33" s="51" t="s">
        <v>145</v>
      </c>
      <c r="E33" s="51" t="s">
        <v>146</v>
      </c>
      <c r="F33" s="55" t="s">
        <v>147</v>
      </c>
      <c r="G33" s="51" t="s">
        <v>148</v>
      </c>
      <c r="H33" s="51" t="s">
        <v>149</v>
      </c>
      <c r="I33" s="51" t="s">
        <v>150</v>
      </c>
    </row>
    <row r="34" spans="1:9" ht="30" x14ac:dyDescent="0.25">
      <c r="A34" s="34">
        <v>3</v>
      </c>
      <c r="B34" s="35" t="s">
        <v>164</v>
      </c>
      <c r="C34" s="36">
        <v>0.11</v>
      </c>
      <c r="D34" s="47" t="e">
        <f>D5</f>
        <v>#REF!</v>
      </c>
      <c r="E34" s="47" t="e">
        <f>$E$5</f>
        <v>#REF!</v>
      </c>
      <c r="F34" s="32">
        <f>$F$5</f>
        <v>0</v>
      </c>
      <c r="G34" s="32" t="e">
        <f>$G$5</f>
        <v>#REF!</v>
      </c>
      <c r="H34" s="32" t="e">
        <f>$H$5</f>
        <v>#REF!</v>
      </c>
      <c r="I34" s="38">
        <f>IF(ISERROR(G34/H34),0,G34/H34)</f>
        <v>0</v>
      </c>
    </row>
    <row r="35" spans="1:9" ht="72" customHeight="1" x14ac:dyDescent="0.25">
      <c r="A35" s="34">
        <v>4</v>
      </c>
      <c r="B35" s="35" t="s">
        <v>154</v>
      </c>
      <c r="C35" s="36">
        <v>0.11</v>
      </c>
      <c r="D35" s="47" t="e">
        <f>D6</f>
        <v>#REF!</v>
      </c>
      <c r="E35" s="47" t="e">
        <f>$E$6</f>
        <v>#REF!</v>
      </c>
      <c r="F35" s="32">
        <f>$F$6</f>
        <v>0</v>
      </c>
      <c r="G35" s="32" t="e">
        <f>$G$6</f>
        <v>#REF!</v>
      </c>
      <c r="H35" s="32" t="e">
        <f>$H$6</f>
        <v>#REF!</v>
      </c>
      <c r="I35" s="38">
        <f>IF(ISERROR(G35/H35),0,G35/H35)</f>
        <v>0</v>
      </c>
    </row>
    <row r="36" spans="1:9" ht="39.75" customHeight="1" x14ac:dyDescent="0.25">
      <c r="A36" s="34">
        <v>5</v>
      </c>
      <c r="B36" s="35" t="s">
        <v>155</v>
      </c>
      <c r="C36" s="36">
        <v>0.11</v>
      </c>
      <c r="D36" s="47" t="e">
        <f>D7</f>
        <v>#REF!</v>
      </c>
      <c r="E36" s="47" t="e">
        <f>$E$7</f>
        <v>#REF!</v>
      </c>
      <c r="F36" s="32">
        <f>$F$7</f>
        <v>0</v>
      </c>
      <c r="G36" s="32" t="e">
        <f>$G$7</f>
        <v>#REF!</v>
      </c>
      <c r="H36" s="32" t="e">
        <f>$H$7</f>
        <v>#REF!</v>
      </c>
      <c r="I36" s="38">
        <f>IF(ISERROR(G36/H36),0,G36/H36)</f>
        <v>0</v>
      </c>
    </row>
    <row r="37" spans="1:9" ht="17.25" customHeight="1" x14ac:dyDescent="0.25"/>
    <row r="38" spans="1:9" ht="17.25" customHeight="1" x14ac:dyDescent="0.25"/>
    <row r="39" spans="1:9" ht="17.25" customHeight="1" x14ac:dyDescent="0.25"/>
    <row r="40" spans="1:9" ht="17.25" customHeight="1" x14ac:dyDescent="0.25"/>
    <row r="41" spans="1:9" ht="17.25" customHeight="1" x14ac:dyDescent="0.25"/>
    <row r="42" spans="1:9" ht="17.25" customHeight="1" x14ac:dyDescent="0.25"/>
    <row r="43" spans="1:9" ht="17.25" customHeight="1" x14ac:dyDescent="0.25"/>
    <row r="46" spans="1:9" x14ac:dyDescent="0.25">
      <c r="A46" s="48" t="s">
        <v>165</v>
      </c>
    </row>
    <row r="47" spans="1:9" ht="45" x14ac:dyDescent="0.25">
      <c r="A47" s="50" t="s">
        <v>142</v>
      </c>
      <c r="B47" s="51" t="s">
        <v>162</v>
      </c>
      <c r="C47" s="51" t="s">
        <v>144</v>
      </c>
      <c r="D47" s="51" t="s">
        <v>145</v>
      </c>
      <c r="E47" s="51" t="s">
        <v>146</v>
      </c>
      <c r="F47" s="55" t="s">
        <v>147</v>
      </c>
      <c r="G47" s="56" t="s">
        <v>148</v>
      </c>
      <c r="H47" s="56" t="s">
        <v>149</v>
      </c>
      <c r="I47" s="51" t="s">
        <v>150</v>
      </c>
    </row>
    <row r="48" spans="1:9" ht="33.75" customHeight="1" x14ac:dyDescent="0.25">
      <c r="A48" s="34">
        <v>7</v>
      </c>
      <c r="B48" s="35" t="s">
        <v>157</v>
      </c>
      <c r="C48" s="36">
        <v>0.11</v>
      </c>
      <c r="D48" s="47" t="e">
        <f>$D$9</f>
        <v>#REF!</v>
      </c>
      <c r="E48" s="47" t="e">
        <f>$E$9</f>
        <v>#REF!</v>
      </c>
      <c r="F48" s="32">
        <f>$F$9</f>
        <v>0</v>
      </c>
      <c r="G48" s="32" t="e">
        <f>$G$9</f>
        <v>#REF!</v>
      </c>
      <c r="H48" s="32" t="e">
        <f>$H$9</f>
        <v>#REF!</v>
      </c>
      <c r="I48" s="38">
        <f>IF(ISERROR(G48/H48),0,G48/H48)</f>
        <v>0</v>
      </c>
    </row>
    <row r="49" spans="1:9" ht="67.5" customHeight="1" x14ac:dyDescent="0.25">
      <c r="A49" s="34">
        <v>8</v>
      </c>
      <c r="B49" s="35" t="s">
        <v>158</v>
      </c>
      <c r="C49" s="36">
        <v>0.11</v>
      </c>
      <c r="D49" s="47" t="e">
        <f>$D$10</f>
        <v>#REF!</v>
      </c>
      <c r="E49" s="47" t="e">
        <f>$E$10</f>
        <v>#REF!</v>
      </c>
      <c r="F49" s="32">
        <f>$F$10</f>
        <v>0</v>
      </c>
      <c r="G49" s="32" t="e">
        <f>$G$10</f>
        <v>#REF!</v>
      </c>
      <c r="H49" s="32" t="e">
        <f>$H$10</f>
        <v>#REF!</v>
      </c>
      <c r="I49" s="38">
        <f>IF(ISERROR(G49/H49),0,G49/H49)</f>
        <v>0</v>
      </c>
    </row>
    <row r="50" spans="1:9" s="69" customFormat="1" x14ac:dyDescent="0.25">
      <c r="A50" s="90"/>
      <c r="B50" s="91"/>
      <c r="C50" s="92"/>
      <c r="D50" s="93"/>
      <c r="E50" s="93"/>
      <c r="F50" s="94"/>
      <c r="G50" s="94"/>
      <c r="H50" s="94"/>
      <c r="I50" s="94"/>
    </row>
    <row r="51" spans="1:9" s="69" customFormat="1" x14ac:dyDescent="0.25">
      <c r="A51" s="90"/>
      <c r="B51" s="91"/>
      <c r="C51" s="92"/>
      <c r="D51" s="93"/>
      <c r="E51" s="93"/>
      <c r="F51" s="94"/>
      <c r="G51" s="94"/>
      <c r="H51" s="94"/>
      <c r="I51" s="94"/>
    </row>
    <row r="52" spans="1:9" s="69" customFormat="1" x14ac:dyDescent="0.25">
      <c r="A52" s="90"/>
      <c r="B52" s="91"/>
      <c r="C52" s="92"/>
      <c r="D52" s="93"/>
      <c r="E52" s="93"/>
      <c r="F52" s="94"/>
      <c r="G52" s="94"/>
      <c r="H52" s="94"/>
      <c r="I52" s="94"/>
    </row>
    <row r="53" spans="1:9" s="69" customFormat="1" x14ac:dyDescent="0.25">
      <c r="A53" s="90"/>
      <c r="B53" s="91"/>
      <c r="C53" s="92"/>
      <c r="D53" s="93"/>
      <c r="E53" s="93"/>
      <c r="F53" s="94"/>
      <c r="G53" s="94"/>
      <c r="H53" s="94"/>
      <c r="I53" s="94"/>
    </row>
    <row r="54" spans="1:9" s="69" customFormat="1" x14ac:dyDescent="0.25">
      <c r="A54" s="90"/>
      <c r="B54" s="91"/>
      <c r="C54" s="92"/>
      <c r="D54" s="93"/>
      <c r="E54" s="93"/>
      <c r="F54" s="94"/>
      <c r="G54" s="94"/>
      <c r="H54" s="94"/>
      <c r="I54" s="94"/>
    </row>
    <row r="55" spans="1:9" s="69" customFormat="1" x14ac:dyDescent="0.25">
      <c r="A55" s="90"/>
      <c r="B55" s="91"/>
      <c r="C55" s="92"/>
      <c r="D55" s="93"/>
      <c r="E55" s="93"/>
      <c r="F55" s="94"/>
      <c r="G55" s="94"/>
      <c r="H55" s="94"/>
      <c r="I55" s="94"/>
    </row>
    <row r="56" spans="1:9" s="69" customFormat="1" x14ac:dyDescent="0.25">
      <c r="A56" s="90"/>
      <c r="B56" s="91"/>
      <c r="C56" s="92"/>
      <c r="D56" s="93"/>
      <c r="E56" s="93"/>
      <c r="F56" s="94"/>
      <c r="G56" s="94"/>
      <c r="H56" s="94"/>
      <c r="I56" s="94"/>
    </row>
    <row r="57" spans="1:9" s="69" customFormat="1" x14ac:dyDescent="0.25">
      <c r="A57" s="90"/>
      <c r="B57" s="91"/>
      <c r="C57" s="92"/>
      <c r="D57" s="93"/>
      <c r="E57" s="93"/>
      <c r="F57" s="94"/>
      <c r="G57" s="94"/>
      <c r="H57" s="94"/>
      <c r="I57" s="94"/>
    </row>
    <row r="58" spans="1:9" x14ac:dyDescent="0.25">
      <c r="I58" s="95"/>
    </row>
    <row r="59" spans="1:9" ht="45" x14ac:dyDescent="0.25">
      <c r="A59" s="50" t="s">
        <v>142</v>
      </c>
      <c r="B59" s="51" t="s">
        <v>162</v>
      </c>
      <c r="C59" s="51" t="s">
        <v>144</v>
      </c>
      <c r="D59" s="51" t="s">
        <v>145</v>
      </c>
      <c r="E59" s="51" t="s">
        <v>146</v>
      </c>
      <c r="F59" s="55" t="s">
        <v>147</v>
      </c>
      <c r="G59" s="51" t="s">
        <v>148</v>
      </c>
      <c r="H59" s="51" t="s">
        <v>149</v>
      </c>
      <c r="I59" s="51" t="s">
        <v>150</v>
      </c>
    </row>
    <row r="60" spans="1:9" ht="54" customHeight="1" x14ac:dyDescent="0.25">
      <c r="A60" s="34">
        <v>6</v>
      </c>
      <c r="B60" s="35" t="s">
        <v>166</v>
      </c>
      <c r="C60" s="36">
        <v>0.11</v>
      </c>
      <c r="D60" s="47" t="e">
        <f>$D$8</f>
        <v>#REF!</v>
      </c>
      <c r="E60" s="47" t="e">
        <f>$E$8</f>
        <v>#REF!</v>
      </c>
      <c r="F60" s="32">
        <f>$F$8</f>
        <v>0</v>
      </c>
      <c r="G60" s="32" t="e">
        <f>$G$8</f>
        <v>#REF!</v>
      </c>
      <c r="H60" s="32" t="e">
        <f>$H$8</f>
        <v>#REF!</v>
      </c>
      <c r="I60" s="88">
        <f>IF(ISERROR(G60/H60),0,G60/H60)</f>
        <v>0</v>
      </c>
    </row>
    <row r="70" spans="1:9" ht="45" x14ac:dyDescent="0.25">
      <c r="A70" s="50" t="s">
        <v>142</v>
      </c>
      <c r="B70" s="51" t="s">
        <v>162</v>
      </c>
      <c r="C70" s="51" t="s">
        <v>144</v>
      </c>
      <c r="D70" s="51" t="s">
        <v>145</v>
      </c>
      <c r="E70" s="51" t="s">
        <v>146</v>
      </c>
      <c r="F70" s="55" t="s">
        <v>147</v>
      </c>
      <c r="G70" s="51" t="s">
        <v>148</v>
      </c>
      <c r="H70" s="51" t="s">
        <v>149</v>
      </c>
      <c r="I70" s="51" t="s">
        <v>150</v>
      </c>
    </row>
    <row r="71" spans="1:9" ht="45.75" customHeight="1" x14ac:dyDescent="0.25">
      <c r="A71" s="34">
        <v>9</v>
      </c>
      <c r="B71" s="35" t="s">
        <v>159</v>
      </c>
      <c r="C71" s="36">
        <v>0.12</v>
      </c>
      <c r="D71" s="47" t="e">
        <f>$D$11</f>
        <v>#REF!</v>
      </c>
      <c r="E71" s="47" t="e">
        <f>$E$11</f>
        <v>#REF!</v>
      </c>
      <c r="F71" s="32">
        <f>$F$11</f>
        <v>0</v>
      </c>
      <c r="G71" s="32" t="e">
        <f>$G$11</f>
        <v>#REF!</v>
      </c>
      <c r="H71" s="32" t="e">
        <f>$H$11</f>
        <v>#REF!</v>
      </c>
      <c r="I71" s="38">
        <f>IF(ISERROR(G71/H71),0,G71/H71)</f>
        <v>0</v>
      </c>
    </row>
  </sheetData>
  <mergeCells count="1">
    <mergeCell ref="A12:B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1"/>
  <sheetViews>
    <sheetView topLeftCell="A6" zoomScale="69" zoomScaleNormal="69" workbookViewId="0">
      <selection activeCell="Q3" sqref="Q3"/>
    </sheetView>
  </sheetViews>
  <sheetFormatPr baseColWidth="10" defaultColWidth="11.42578125" defaultRowHeight="15" x14ac:dyDescent="0.25"/>
  <cols>
    <col min="1" max="1" width="6.85546875" customWidth="1"/>
    <col min="2" max="2" width="39.7109375" customWidth="1"/>
    <col min="3" max="3" width="14.140625" customWidth="1"/>
    <col min="4" max="4" width="14.7109375" customWidth="1"/>
    <col min="5" max="5" width="14.5703125" customWidth="1"/>
    <col min="6" max="6" width="18.140625" customWidth="1"/>
    <col min="7" max="7" width="12.85546875" customWidth="1"/>
    <col min="8" max="8" width="13.7109375" customWidth="1"/>
    <col min="9" max="9" width="17.140625" style="126" customWidth="1"/>
  </cols>
  <sheetData>
    <row r="1" spans="1:11" x14ac:dyDescent="0.25">
      <c r="A1">
        <f ca="1">A1:Q15</f>
        <v>0</v>
      </c>
    </row>
    <row r="2" spans="1:11" ht="45" x14ac:dyDescent="0.25">
      <c r="A2" s="50" t="s">
        <v>142</v>
      </c>
      <c r="B2" s="51" t="s">
        <v>143</v>
      </c>
      <c r="C2" s="51" t="s">
        <v>144</v>
      </c>
      <c r="D2" s="51" t="s">
        <v>145</v>
      </c>
      <c r="E2" s="51" t="s">
        <v>146</v>
      </c>
      <c r="F2" s="51" t="s">
        <v>147</v>
      </c>
      <c r="G2" s="51" t="s">
        <v>148</v>
      </c>
      <c r="H2" s="51" t="s">
        <v>149</v>
      </c>
      <c r="I2" s="127" t="s">
        <v>150</v>
      </c>
    </row>
    <row r="3" spans="1:11" ht="47.25" customHeight="1" x14ac:dyDescent="0.25">
      <c r="A3" s="34">
        <v>1</v>
      </c>
      <c r="B3" s="35" t="s">
        <v>151</v>
      </c>
      <c r="C3" s="36">
        <v>0.11</v>
      </c>
      <c r="D3" s="86" t="e">
        <f>#REF!</f>
        <v>#REF!</v>
      </c>
      <c r="E3" s="37" t="e">
        <f>#REF!</f>
        <v>#REF!</v>
      </c>
      <c r="F3" s="115">
        <f t="shared" ref="F3:F12" si="0">IF(ISERROR(E3/D3),0,(E3/D3))</f>
        <v>0</v>
      </c>
      <c r="G3" s="39" t="e">
        <f>#REF!</f>
        <v>#REF!</v>
      </c>
      <c r="H3" s="87" t="e">
        <f>#REF!</f>
        <v>#REF!</v>
      </c>
      <c r="I3" s="128">
        <f>IF(ISERROR(G3/H3),0,G3/H3)</f>
        <v>0</v>
      </c>
    </row>
    <row r="4" spans="1:11" ht="49.5" customHeight="1" x14ac:dyDescent="0.25">
      <c r="A4" s="34">
        <v>2</v>
      </c>
      <c r="B4" s="35" t="s">
        <v>152</v>
      </c>
      <c r="C4" s="36">
        <v>0.11</v>
      </c>
      <c r="D4" s="86" t="e">
        <f>#REF!</f>
        <v>#REF!</v>
      </c>
      <c r="E4" s="37" t="e">
        <f>#REF!</f>
        <v>#REF!</v>
      </c>
      <c r="F4" s="115">
        <f t="shared" si="0"/>
        <v>0</v>
      </c>
      <c r="G4" s="39" t="e">
        <f>#REF!</f>
        <v>#REF!</v>
      </c>
      <c r="H4" s="87" t="e">
        <f>#REF!</f>
        <v>#REF!</v>
      </c>
      <c r="I4" s="128">
        <f t="shared" ref="I4:I11" si="1">IF(ISERROR(G4/H4),0,G4/H4)</f>
        <v>0</v>
      </c>
    </row>
    <row r="5" spans="1:11" ht="45" x14ac:dyDescent="0.25">
      <c r="A5" s="34">
        <v>3</v>
      </c>
      <c r="B5" s="35" t="s">
        <v>153</v>
      </c>
      <c r="C5" s="36">
        <v>0.11</v>
      </c>
      <c r="D5" s="86" t="e">
        <f>#REF!</f>
        <v>#REF!</v>
      </c>
      <c r="E5" s="37" t="e">
        <f>#REF!</f>
        <v>#REF!</v>
      </c>
      <c r="F5" s="115">
        <f t="shared" si="0"/>
        <v>0</v>
      </c>
      <c r="G5" s="39" t="e">
        <f>#REF!</f>
        <v>#REF!</v>
      </c>
      <c r="H5" s="87" t="e">
        <f>#REF!</f>
        <v>#REF!</v>
      </c>
      <c r="I5" s="128">
        <f t="shared" si="1"/>
        <v>0</v>
      </c>
    </row>
    <row r="6" spans="1:11" s="124" customFormat="1" ht="62.25" customHeight="1" x14ac:dyDescent="0.25">
      <c r="A6" s="117">
        <v>4</v>
      </c>
      <c r="B6" s="118" t="s">
        <v>154</v>
      </c>
      <c r="C6" s="119">
        <v>0.11</v>
      </c>
      <c r="D6" s="120" t="e">
        <f>#REF!</f>
        <v>#REF!</v>
      </c>
      <c r="E6" s="121" t="e">
        <f>#REF!</f>
        <v>#REF!</v>
      </c>
      <c r="F6" s="122">
        <f t="shared" si="0"/>
        <v>0</v>
      </c>
      <c r="G6" s="125" t="e">
        <f>+#REF!</f>
        <v>#REF!</v>
      </c>
      <c r="H6" s="123" t="e">
        <f>#REF!</f>
        <v>#REF!</v>
      </c>
      <c r="I6" s="128">
        <f t="shared" si="1"/>
        <v>0</v>
      </c>
    </row>
    <row r="7" spans="1:11" ht="39" customHeight="1" x14ac:dyDescent="0.25">
      <c r="A7" s="34">
        <v>5</v>
      </c>
      <c r="B7" s="35" t="s">
        <v>155</v>
      </c>
      <c r="C7" s="36">
        <v>0.11</v>
      </c>
      <c r="D7" s="86" t="e">
        <f>#REF!</f>
        <v>#REF!</v>
      </c>
      <c r="E7" s="37" t="e">
        <f>+#REF!</f>
        <v>#REF!</v>
      </c>
      <c r="F7" s="115">
        <f t="shared" si="0"/>
        <v>0</v>
      </c>
      <c r="G7" s="39" t="e">
        <f>#REF!</f>
        <v>#REF!</v>
      </c>
      <c r="H7" s="87" t="e">
        <f>#REF!</f>
        <v>#REF!</v>
      </c>
      <c r="I7" s="128">
        <f t="shared" si="1"/>
        <v>0</v>
      </c>
    </row>
    <row r="8" spans="1:11" ht="53.25" customHeight="1" x14ac:dyDescent="0.25">
      <c r="A8" s="34">
        <v>6</v>
      </c>
      <c r="B8" s="35" t="s">
        <v>156</v>
      </c>
      <c r="C8" s="36">
        <v>0.11</v>
      </c>
      <c r="D8" s="86" t="e">
        <f>#REF!</f>
        <v>#REF!</v>
      </c>
      <c r="E8" s="37" t="e">
        <f>+#REF!</f>
        <v>#REF!</v>
      </c>
      <c r="F8" s="115">
        <f t="shared" si="0"/>
        <v>0</v>
      </c>
      <c r="G8" s="39" t="e">
        <f>#REF!</f>
        <v>#REF!</v>
      </c>
      <c r="H8" s="87" t="e">
        <f>#REF!</f>
        <v>#REF!</v>
      </c>
      <c r="I8" s="128">
        <f t="shared" si="1"/>
        <v>0</v>
      </c>
    </row>
    <row r="9" spans="1:11" s="124" customFormat="1" ht="53.25" customHeight="1" x14ac:dyDescent="0.25">
      <c r="A9" s="117">
        <v>7</v>
      </c>
      <c r="B9" s="118" t="s">
        <v>157</v>
      </c>
      <c r="C9" s="119">
        <v>0.11</v>
      </c>
      <c r="D9" s="120" t="e">
        <f>#REF!</f>
        <v>#REF!</v>
      </c>
      <c r="E9" s="121" t="e">
        <f>+#REF!</f>
        <v>#REF!</v>
      </c>
      <c r="F9" s="122">
        <f t="shared" si="0"/>
        <v>0</v>
      </c>
      <c r="G9" s="123" t="e">
        <f>#REF!</f>
        <v>#REF!</v>
      </c>
      <c r="H9" s="123" t="e">
        <f>#REF!</f>
        <v>#REF!</v>
      </c>
      <c r="I9" s="128">
        <f t="shared" si="1"/>
        <v>0</v>
      </c>
    </row>
    <row r="10" spans="1:11" ht="66" customHeight="1" x14ac:dyDescent="0.25">
      <c r="A10" s="34">
        <v>8</v>
      </c>
      <c r="B10" s="35" t="s">
        <v>158</v>
      </c>
      <c r="C10" s="36">
        <v>0.11</v>
      </c>
      <c r="D10" s="86" t="e">
        <f>#REF!</f>
        <v>#REF!</v>
      </c>
      <c r="E10" s="37" t="e">
        <f>+#REF!</f>
        <v>#REF!</v>
      </c>
      <c r="F10" s="115">
        <f t="shared" si="0"/>
        <v>0</v>
      </c>
      <c r="G10" s="87" t="e">
        <f>#REF!</f>
        <v>#REF!</v>
      </c>
      <c r="H10" s="87" t="e">
        <f>#REF!</f>
        <v>#REF!</v>
      </c>
      <c r="I10" s="128">
        <f t="shared" si="1"/>
        <v>0</v>
      </c>
    </row>
    <row r="11" spans="1:11" s="124" customFormat="1" ht="40.5" customHeight="1" x14ac:dyDescent="0.25">
      <c r="A11" s="117">
        <v>9</v>
      </c>
      <c r="B11" s="118" t="s">
        <v>159</v>
      </c>
      <c r="C11" s="119">
        <v>0.12</v>
      </c>
      <c r="D11" s="120" t="e">
        <f>#REF!</f>
        <v>#REF!</v>
      </c>
      <c r="E11" s="121" t="e">
        <f>+#REF!</f>
        <v>#REF!</v>
      </c>
      <c r="F11" s="122">
        <f t="shared" si="0"/>
        <v>0</v>
      </c>
      <c r="G11" s="123" t="e">
        <f>+#REF!</f>
        <v>#REF!</v>
      </c>
      <c r="H11" s="123" t="e">
        <f>#REF!</f>
        <v>#REF!</v>
      </c>
      <c r="I11" s="128">
        <f t="shared" si="1"/>
        <v>0</v>
      </c>
    </row>
    <row r="12" spans="1:11" x14ac:dyDescent="0.25">
      <c r="A12" s="258" t="s">
        <v>160</v>
      </c>
      <c r="B12" s="258"/>
      <c r="C12" s="52">
        <f>SUM(C3:C11)</f>
        <v>1</v>
      </c>
      <c r="D12" s="53" t="e">
        <f>SUM(D3:D11)</f>
        <v>#REF!</v>
      </c>
      <c r="E12" s="53" t="e">
        <f>SUM(E3:E11)</f>
        <v>#REF!</v>
      </c>
      <c r="F12" s="116">
        <f t="shared" si="0"/>
        <v>0</v>
      </c>
      <c r="G12" s="54" t="e">
        <f>SUMPRODUCT($C$3:$C$11,G3:G11)</f>
        <v>#REF!</v>
      </c>
      <c r="H12" s="54" t="e">
        <f>SUMPRODUCT($C$3:$C$11,H3:H11)</f>
        <v>#REF!</v>
      </c>
      <c r="I12" s="129">
        <f>IF(ISERROR(G12/H12),0,G12/H12)</f>
        <v>0</v>
      </c>
    </row>
    <row r="13" spans="1:11" x14ac:dyDescent="0.25">
      <c r="E13" s="40"/>
      <c r="K13" s="40"/>
    </row>
    <row r="15" spans="1:11" x14ac:dyDescent="0.25">
      <c r="B15" s="41"/>
      <c r="C15" s="42">
        <v>43312</v>
      </c>
      <c r="D15" s="42">
        <v>43281</v>
      </c>
    </row>
    <row r="16" spans="1:11" x14ac:dyDescent="0.25">
      <c r="B16" s="33" t="s">
        <v>147</v>
      </c>
      <c r="C16" s="44">
        <f>F12</f>
        <v>0</v>
      </c>
      <c r="D16" s="44">
        <v>0.96</v>
      </c>
    </row>
    <row r="17" spans="1:9" x14ac:dyDescent="0.25">
      <c r="B17" s="33" t="s">
        <v>150</v>
      </c>
      <c r="C17" s="43">
        <f>I12</f>
        <v>0</v>
      </c>
      <c r="D17" s="43">
        <v>1.0009999999999999</v>
      </c>
    </row>
    <row r="18" spans="1:9" x14ac:dyDescent="0.25">
      <c r="I18" s="130"/>
    </row>
    <row r="24" spans="1:9" x14ac:dyDescent="0.25">
      <c r="A24" s="46" t="s">
        <v>161</v>
      </c>
    </row>
    <row r="26" spans="1:9" ht="45" x14ac:dyDescent="0.25">
      <c r="A26" s="50" t="s">
        <v>142</v>
      </c>
      <c r="B26" s="51" t="s">
        <v>162</v>
      </c>
      <c r="C26" s="51" t="s">
        <v>144</v>
      </c>
      <c r="D26" s="51" t="s">
        <v>145</v>
      </c>
      <c r="E26" s="51" t="s">
        <v>146</v>
      </c>
      <c r="F26" s="55" t="s">
        <v>147</v>
      </c>
      <c r="G26" s="56" t="s">
        <v>148</v>
      </c>
      <c r="H26" s="56" t="s">
        <v>149</v>
      </c>
      <c r="I26" s="127" t="s">
        <v>150</v>
      </c>
    </row>
    <row r="27" spans="1:9" ht="46.5" customHeight="1" x14ac:dyDescent="0.25">
      <c r="A27" s="34">
        <v>1</v>
      </c>
      <c r="B27" s="35" t="s">
        <v>151</v>
      </c>
      <c r="C27" s="36">
        <v>0.11</v>
      </c>
      <c r="D27" s="47" t="e">
        <f>$D$3</f>
        <v>#REF!</v>
      </c>
      <c r="E27" s="47" t="e">
        <f>$E$3</f>
        <v>#REF!</v>
      </c>
      <c r="F27" s="36">
        <f>$F$3</f>
        <v>0</v>
      </c>
      <c r="G27" s="36" t="e">
        <f>$G$3</f>
        <v>#REF!</v>
      </c>
      <c r="H27" s="89" t="e">
        <f>$H$3</f>
        <v>#REF!</v>
      </c>
      <c r="I27" s="128">
        <f>IF(ISERROR(G27/H27),0,G27/H27)</f>
        <v>0</v>
      </c>
    </row>
    <row r="28" spans="1:9" ht="50.25" customHeight="1" x14ac:dyDescent="0.25">
      <c r="A28" s="34">
        <v>2</v>
      </c>
      <c r="B28" s="35" t="s">
        <v>152</v>
      </c>
      <c r="C28" s="36">
        <v>0.11</v>
      </c>
      <c r="D28" s="47" t="e">
        <f>$D$4</f>
        <v>#REF!</v>
      </c>
      <c r="E28" s="47" t="e">
        <f>$E$4</f>
        <v>#REF!</v>
      </c>
      <c r="F28" s="32">
        <f>$F$4</f>
        <v>0</v>
      </c>
      <c r="G28" s="32" t="e">
        <f>$G$4</f>
        <v>#REF!</v>
      </c>
      <c r="H28" s="32" t="e">
        <f>$H$4</f>
        <v>#REF!</v>
      </c>
      <c r="I28" s="128">
        <f>IF(ISERROR(G28/H28),0,G28/H28)</f>
        <v>0</v>
      </c>
    </row>
    <row r="29" spans="1:9" ht="53.25" customHeight="1" x14ac:dyDescent="0.25"/>
    <row r="30" spans="1:9" ht="53.25" customHeight="1" x14ac:dyDescent="0.25"/>
    <row r="31" spans="1:9" x14ac:dyDescent="0.25">
      <c r="A31" s="48" t="s">
        <v>163</v>
      </c>
    </row>
    <row r="33" spans="1:9" ht="45" x14ac:dyDescent="0.25">
      <c r="A33" s="50" t="s">
        <v>142</v>
      </c>
      <c r="B33" s="51" t="s">
        <v>162</v>
      </c>
      <c r="C33" s="51" t="s">
        <v>144</v>
      </c>
      <c r="D33" s="51" t="s">
        <v>145</v>
      </c>
      <c r="E33" s="51" t="s">
        <v>146</v>
      </c>
      <c r="F33" s="55" t="s">
        <v>147</v>
      </c>
      <c r="G33" s="51" t="s">
        <v>148</v>
      </c>
      <c r="H33" s="51" t="s">
        <v>149</v>
      </c>
      <c r="I33" s="127" t="s">
        <v>150</v>
      </c>
    </row>
    <row r="34" spans="1:9" ht="30" x14ac:dyDescent="0.25">
      <c r="A34" s="34">
        <v>3</v>
      </c>
      <c r="B34" s="35" t="s">
        <v>164</v>
      </c>
      <c r="C34" s="36">
        <v>0.11</v>
      </c>
      <c r="D34" s="47" t="e">
        <f>D5</f>
        <v>#REF!</v>
      </c>
      <c r="E34" s="47" t="e">
        <f>$E$5</f>
        <v>#REF!</v>
      </c>
      <c r="F34" s="32">
        <f>$F$5</f>
        <v>0</v>
      </c>
      <c r="G34" s="32" t="e">
        <f>$G$5</f>
        <v>#REF!</v>
      </c>
      <c r="H34" s="32" t="e">
        <f>$H$5</f>
        <v>#REF!</v>
      </c>
      <c r="I34" s="128">
        <f>IF(ISERROR(G34/H34),0,G34/H34)</f>
        <v>0</v>
      </c>
    </row>
    <row r="35" spans="1:9" ht="72" customHeight="1" x14ac:dyDescent="0.25">
      <c r="A35" s="34">
        <v>4</v>
      </c>
      <c r="B35" s="35" t="s">
        <v>154</v>
      </c>
      <c r="C35" s="36">
        <v>0.11</v>
      </c>
      <c r="D35" s="47" t="e">
        <f>D6</f>
        <v>#REF!</v>
      </c>
      <c r="E35" s="47" t="e">
        <f>$E$6</f>
        <v>#REF!</v>
      </c>
      <c r="F35" s="32">
        <f>$F$6</f>
        <v>0</v>
      </c>
      <c r="G35" s="32" t="e">
        <f>$G$6</f>
        <v>#REF!</v>
      </c>
      <c r="H35" s="32" t="e">
        <f>$H$6</f>
        <v>#REF!</v>
      </c>
      <c r="I35" s="128">
        <f>IF(ISERROR(G35/H35),0,G35/H35)</f>
        <v>0</v>
      </c>
    </row>
    <row r="36" spans="1:9" ht="39.75" customHeight="1" x14ac:dyDescent="0.25">
      <c r="A36" s="34">
        <v>5</v>
      </c>
      <c r="B36" s="35" t="s">
        <v>155</v>
      </c>
      <c r="C36" s="36">
        <v>0.11</v>
      </c>
      <c r="D36" s="47" t="e">
        <f>D7</f>
        <v>#REF!</v>
      </c>
      <c r="E36" s="47" t="e">
        <f>$E$7</f>
        <v>#REF!</v>
      </c>
      <c r="F36" s="32">
        <f>$F$7</f>
        <v>0</v>
      </c>
      <c r="G36" s="32" t="e">
        <f>$G$7</f>
        <v>#REF!</v>
      </c>
      <c r="H36" s="32" t="e">
        <f>$H$7</f>
        <v>#REF!</v>
      </c>
      <c r="I36" s="128">
        <f>IF(ISERROR(G36/H36),0,G36/H36)</f>
        <v>0</v>
      </c>
    </row>
    <row r="37" spans="1:9" ht="17.25" customHeight="1" x14ac:dyDescent="0.25"/>
    <row r="38" spans="1:9" ht="17.25" customHeight="1" x14ac:dyDescent="0.25"/>
    <row r="39" spans="1:9" ht="17.25" customHeight="1" x14ac:dyDescent="0.25"/>
    <row r="40" spans="1:9" ht="17.25" customHeight="1" x14ac:dyDescent="0.25"/>
    <row r="41" spans="1:9" ht="17.25" customHeight="1" x14ac:dyDescent="0.25"/>
    <row r="42" spans="1:9" ht="17.25" customHeight="1" x14ac:dyDescent="0.25"/>
    <row r="43" spans="1:9" ht="17.25" customHeight="1" x14ac:dyDescent="0.25"/>
    <row r="46" spans="1:9" x14ac:dyDescent="0.25">
      <c r="A46" s="48" t="s">
        <v>165</v>
      </c>
    </row>
    <row r="47" spans="1:9" ht="45" x14ac:dyDescent="0.25">
      <c r="A47" s="50" t="s">
        <v>142</v>
      </c>
      <c r="B47" s="51" t="s">
        <v>162</v>
      </c>
      <c r="C47" s="51" t="s">
        <v>144</v>
      </c>
      <c r="D47" s="51" t="s">
        <v>145</v>
      </c>
      <c r="E47" s="51" t="s">
        <v>146</v>
      </c>
      <c r="F47" s="55" t="s">
        <v>147</v>
      </c>
      <c r="G47" s="56" t="s">
        <v>148</v>
      </c>
      <c r="H47" s="56" t="s">
        <v>149</v>
      </c>
      <c r="I47" s="127" t="s">
        <v>150</v>
      </c>
    </row>
    <row r="48" spans="1:9" ht="33.75" customHeight="1" x14ac:dyDescent="0.25">
      <c r="A48" s="34">
        <v>7</v>
      </c>
      <c r="B48" s="35" t="s">
        <v>157</v>
      </c>
      <c r="C48" s="36">
        <v>0.11</v>
      </c>
      <c r="D48" s="47" t="e">
        <f>$D$9</f>
        <v>#REF!</v>
      </c>
      <c r="E48" s="47" t="e">
        <f>$E$9</f>
        <v>#REF!</v>
      </c>
      <c r="F48" s="32">
        <f>$F$9</f>
        <v>0</v>
      </c>
      <c r="G48" s="32" t="e">
        <f>$G$9</f>
        <v>#REF!</v>
      </c>
      <c r="H48" s="32" t="e">
        <f>$H$9</f>
        <v>#REF!</v>
      </c>
      <c r="I48" s="128">
        <f>IF(ISERROR(G48/H48),0,G48/H48)</f>
        <v>0</v>
      </c>
    </row>
    <row r="49" spans="1:9" ht="67.5" customHeight="1" x14ac:dyDescent="0.25">
      <c r="A49" s="34">
        <v>8</v>
      </c>
      <c r="B49" s="35" t="s">
        <v>158</v>
      </c>
      <c r="C49" s="36">
        <v>0.11</v>
      </c>
      <c r="D49" s="47" t="e">
        <f>$D$10</f>
        <v>#REF!</v>
      </c>
      <c r="E49" s="47" t="e">
        <f>$E$10</f>
        <v>#REF!</v>
      </c>
      <c r="F49" s="32">
        <f>$F$10</f>
        <v>0</v>
      </c>
      <c r="G49" s="32" t="e">
        <f>$G$10</f>
        <v>#REF!</v>
      </c>
      <c r="H49" s="32" t="e">
        <f>$H$10</f>
        <v>#REF!</v>
      </c>
      <c r="I49" s="128">
        <f>IF(ISERROR(G49/H49),0,G49/H49)</f>
        <v>0</v>
      </c>
    </row>
    <row r="50" spans="1:9" s="69" customFormat="1" x14ac:dyDescent="0.25">
      <c r="A50" s="90"/>
      <c r="B50" s="91"/>
      <c r="C50" s="92"/>
      <c r="D50" s="93"/>
      <c r="E50" s="93"/>
      <c r="F50" s="94"/>
      <c r="G50" s="94"/>
      <c r="H50" s="94"/>
      <c r="I50" s="131"/>
    </row>
    <row r="51" spans="1:9" s="69" customFormat="1" x14ac:dyDescent="0.25">
      <c r="A51" s="90"/>
      <c r="B51" s="91"/>
      <c r="C51" s="92"/>
      <c r="D51" s="93"/>
      <c r="E51" s="93"/>
      <c r="F51" s="94"/>
      <c r="G51" s="94"/>
      <c r="H51" s="94"/>
      <c r="I51" s="131"/>
    </row>
    <row r="52" spans="1:9" s="69" customFormat="1" x14ac:dyDescent="0.25">
      <c r="A52" s="90"/>
      <c r="B52" s="91"/>
      <c r="C52" s="92"/>
      <c r="D52" s="93"/>
      <c r="E52" s="93"/>
      <c r="F52" s="94"/>
      <c r="G52" s="94"/>
      <c r="H52" s="94"/>
      <c r="I52" s="131"/>
    </row>
    <row r="53" spans="1:9" s="69" customFormat="1" x14ac:dyDescent="0.25">
      <c r="A53" s="90"/>
      <c r="B53" s="91"/>
      <c r="C53" s="92"/>
      <c r="D53" s="93"/>
      <c r="E53" s="93"/>
      <c r="F53" s="94"/>
      <c r="G53" s="94"/>
      <c r="H53" s="94"/>
      <c r="I53" s="131"/>
    </row>
    <row r="54" spans="1:9" s="69" customFormat="1" x14ac:dyDescent="0.25">
      <c r="A54" s="90"/>
      <c r="B54" s="91"/>
      <c r="C54" s="92"/>
      <c r="D54" s="93"/>
      <c r="E54" s="93"/>
      <c r="F54" s="94"/>
      <c r="G54" s="94"/>
      <c r="H54" s="94"/>
      <c r="I54" s="131"/>
    </row>
    <row r="55" spans="1:9" s="69" customFormat="1" x14ac:dyDescent="0.25">
      <c r="A55" s="90"/>
      <c r="B55" s="91"/>
      <c r="C55" s="92"/>
      <c r="D55" s="93"/>
      <c r="E55" s="93"/>
      <c r="F55" s="94"/>
      <c r="G55" s="94"/>
      <c r="H55" s="94"/>
      <c r="I55" s="131"/>
    </row>
    <row r="56" spans="1:9" s="69" customFormat="1" x14ac:dyDescent="0.25">
      <c r="A56" s="90"/>
      <c r="B56" s="91"/>
      <c r="C56" s="92"/>
      <c r="D56" s="93"/>
      <c r="E56" s="93"/>
      <c r="F56" s="94"/>
      <c r="G56" s="94"/>
      <c r="H56" s="94"/>
      <c r="I56" s="131"/>
    </row>
    <row r="57" spans="1:9" s="69" customFormat="1" x14ac:dyDescent="0.25">
      <c r="A57" s="90"/>
      <c r="B57" s="91"/>
      <c r="C57" s="92"/>
      <c r="D57" s="93"/>
      <c r="E57" s="93"/>
      <c r="F57" s="94"/>
      <c r="G57" s="94"/>
      <c r="H57" s="94"/>
      <c r="I57" s="131"/>
    </row>
    <row r="59" spans="1:9" ht="45" x14ac:dyDescent="0.25">
      <c r="A59" s="50" t="s">
        <v>142</v>
      </c>
      <c r="B59" s="51" t="s">
        <v>162</v>
      </c>
      <c r="C59" s="51" t="s">
        <v>144</v>
      </c>
      <c r="D59" s="51" t="s">
        <v>145</v>
      </c>
      <c r="E59" s="51" t="s">
        <v>146</v>
      </c>
      <c r="F59" s="55" t="s">
        <v>147</v>
      </c>
      <c r="G59" s="51" t="s">
        <v>148</v>
      </c>
      <c r="H59" s="51" t="s">
        <v>149</v>
      </c>
      <c r="I59" s="127" t="s">
        <v>150</v>
      </c>
    </row>
    <row r="60" spans="1:9" ht="54" customHeight="1" x14ac:dyDescent="0.25">
      <c r="A60" s="34">
        <v>6</v>
      </c>
      <c r="B60" s="35" t="s">
        <v>166</v>
      </c>
      <c r="C60" s="36">
        <v>0.11</v>
      </c>
      <c r="D60" s="47" t="e">
        <f>$D$8</f>
        <v>#REF!</v>
      </c>
      <c r="E60" s="47" t="e">
        <f>$E$8</f>
        <v>#REF!</v>
      </c>
      <c r="F60" s="32">
        <f>$F$8</f>
        <v>0</v>
      </c>
      <c r="G60" s="32" t="e">
        <f>$G$8</f>
        <v>#REF!</v>
      </c>
      <c r="H60" s="32" t="e">
        <f>$H$8</f>
        <v>#REF!</v>
      </c>
      <c r="I60" s="128">
        <f>IF(ISERROR(G60/H60),0,G60/H60)</f>
        <v>0</v>
      </c>
    </row>
    <row r="70" spans="1:9" ht="45" x14ac:dyDescent="0.25">
      <c r="A70" s="50" t="s">
        <v>142</v>
      </c>
      <c r="B70" s="51" t="s">
        <v>162</v>
      </c>
      <c r="C70" s="51" t="s">
        <v>144</v>
      </c>
      <c r="D70" s="51" t="s">
        <v>145</v>
      </c>
      <c r="E70" s="51" t="s">
        <v>146</v>
      </c>
      <c r="F70" s="55" t="s">
        <v>147</v>
      </c>
      <c r="G70" s="51" t="s">
        <v>148</v>
      </c>
      <c r="H70" s="51" t="s">
        <v>149</v>
      </c>
      <c r="I70" s="127" t="s">
        <v>150</v>
      </c>
    </row>
    <row r="71" spans="1:9" ht="45.75" customHeight="1" x14ac:dyDescent="0.25">
      <c r="A71" s="34">
        <v>9</v>
      </c>
      <c r="B71" s="35" t="s">
        <v>159</v>
      </c>
      <c r="C71" s="36">
        <v>0.12</v>
      </c>
      <c r="D71" s="47" t="e">
        <f>$D$11</f>
        <v>#REF!</v>
      </c>
      <c r="E71" s="47" t="e">
        <f>$E$11</f>
        <v>#REF!</v>
      </c>
      <c r="F71" s="32">
        <f>$F$11</f>
        <v>0</v>
      </c>
      <c r="G71" s="32" t="e">
        <f>$G$11</f>
        <v>#REF!</v>
      </c>
      <c r="H71" s="32" t="e">
        <f>$H$11</f>
        <v>#REF!</v>
      </c>
      <c r="I71" s="128">
        <f>IF(ISERROR(G71/H71),0,G71/H71)</f>
        <v>0</v>
      </c>
    </row>
  </sheetData>
  <mergeCells count="1">
    <mergeCell ref="A12:B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K71"/>
  <sheetViews>
    <sheetView zoomScale="69" zoomScaleNormal="69" workbookViewId="0"/>
  </sheetViews>
  <sheetFormatPr baseColWidth="10" defaultColWidth="11.42578125" defaultRowHeight="15" x14ac:dyDescent="0.25"/>
  <cols>
    <col min="1" max="1" width="6.85546875" customWidth="1"/>
    <col min="2" max="2" width="39.7109375" customWidth="1"/>
    <col min="3" max="3" width="14.140625" customWidth="1"/>
    <col min="4" max="4" width="14.7109375" customWidth="1"/>
    <col min="5" max="5" width="14.5703125" customWidth="1"/>
    <col min="6" max="6" width="18.140625" customWidth="1"/>
    <col min="7" max="7" width="12.85546875" customWidth="1"/>
    <col min="8" max="8" width="24" bestFit="1" customWidth="1"/>
    <col min="9" max="9" width="12.42578125" style="69" customWidth="1"/>
  </cols>
  <sheetData>
    <row r="2" spans="1:11" ht="45" x14ac:dyDescent="0.25">
      <c r="A2" s="50" t="s">
        <v>142</v>
      </c>
      <c r="B2" s="51" t="s">
        <v>143</v>
      </c>
      <c r="C2" s="51" t="s">
        <v>144</v>
      </c>
      <c r="D2" s="51" t="s">
        <v>145</v>
      </c>
      <c r="E2" s="51" t="s">
        <v>146</v>
      </c>
      <c r="F2" s="51" t="s">
        <v>147</v>
      </c>
      <c r="G2" s="51" t="s">
        <v>148</v>
      </c>
      <c r="H2" s="51" t="s">
        <v>149</v>
      </c>
      <c r="I2" s="51" t="s">
        <v>150</v>
      </c>
    </row>
    <row r="3" spans="1:11" ht="47.25" customHeight="1" x14ac:dyDescent="0.25">
      <c r="A3" s="34">
        <v>1</v>
      </c>
      <c r="B3" s="35" t="s">
        <v>151</v>
      </c>
      <c r="C3" s="36">
        <v>0.11</v>
      </c>
      <c r="D3" s="86" t="e">
        <f>#REF!</f>
        <v>#REF!</v>
      </c>
      <c r="E3" s="37" t="e">
        <f>#REF!</f>
        <v>#REF!</v>
      </c>
      <c r="F3" s="115">
        <f t="shared" ref="F3:F12" si="0">IF(ISERROR(E3/D3),0,(E3/D3))</f>
        <v>0</v>
      </c>
      <c r="G3" s="39" t="e">
        <f>#REF!</f>
        <v>#REF!</v>
      </c>
      <c r="H3" s="87" t="e">
        <f>#REF!</f>
        <v>#REF!</v>
      </c>
      <c r="I3" s="97">
        <f>IF(ISERROR(G3/H3),0,G3/H3)</f>
        <v>0</v>
      </c>
    </row>
    <row r="4" spans="1:11" ht="49.5" customHeight="1" x14ac:dyDescent="0.25">
      <c r="A4" s="34">
        <v>2</v>
      </c>
      <c r="B4" s="35" t="s">
        <v>152</v>
      </c>
      <c r="C4" s="36">
        <v>0.11</v>
      </c>
      <c r="D4" s="86" t="e">
        <f>#REF!</f>
        <v>#REF!</v>
      </c>
      <c r="E4" s="37" t="e">
        <f>#REF!</f>
        <v>#REF!</v>
      </c>
      <c r="F4" s="115">
        <f t="shared" si="0"/>
        <v>0</v>
      </c>
      <c r="G4" s="39" t="e">
        <f>#REF!</f>
        <v>#REF!</v>
      </c>
      <c r="H4" s="87" t="e">
        <f>#REF!</f>
        <v>#REF!</v>
      </c>
      <c r="I4" s="97">
        <f t="shared" ref="I4:I11" si="1">IF(ISERROR(G4/H4),0,G4/H4)</f>
        <v>0</v>
      </c>
    </row>
    <row r="5" spans="1:11" ht="45" x14ac:dyDescent="0.25">
      <c r="A5" s="34">
        <v>3</v>
      </c>
      <c r="B5" s="35" t="s">
        <v>153</v>
      </c>
      <c r="C5" s="36">
        <v>0.11</v>
      </c>
      <c r="D5" s="86" t="e">
        <f>#REF!</f>
        <v>#REF!</v>
      </c>
      <c r="E5" s="37" t="e">
        <f>#REF!</f>
        <v>#REF!</v>
      </c>
      <c r="F5" s="115">
        <f t="shared" si="0"/>
        <v>0</v>
      </c>
      <c r="G5" s="39" t="e">
        <f>#REF!</f>
        <v>#REF!</v>
      </c>
      <c r="H5" s="87" t="e">
        <f>#REF!</f>
        <v>#REF!</v>
      </c>
      <c r="I5" s="97">
        <f t="shared" si="1"/>
        <v>0</v>
      </c>
    </row>
    <row r="6" spans="1:11" s="124" customFormat="1" ht="62.25" customHeight="1" x14ac:dyDescent="0.25">
      <c r="A6" s="34">
        <v>4</v>
      </c>
      <c r="B6" s="35" t="s">
        <v>154</v>
      </c>
      <c r="C6" s="36">
        <v>0.11</v>
      </c>
      <c r="D6" s="135" t="e">
        <f>#REF!</f>
        <v>#REF!</v>
      </c>
      <c r="E6" s="37" t="e">
        <f>#REF!</f>
        <v>#REF!</v>
      </c>
      <c r="F6" s="115">
        <f t="shared" si="0"/>
        <v>0</v>
      </c>
      <c r="G6" s="39" t="e">
        <f>+#REF!</f>
        <v>#REF!</v>
      </c>
      <c r="H6" s="87" t="e">
        <f>#REF!</f>
        <v>#REF!</v>
      </c>
      <c r="I6" s="97">
        <f t="shared" si="1"/>
        <v>0</v>
      </c>
    </row>
    <row r="7" spans="1:11" ht="39" customHeight="1" x14ac:dyDescent="0.25">
      <c r="A7" s="34">
        <v>5</v>
      </c>
      <c r="B7" s="35" t="s">
        <v>155</v>
      </c>
      <c r="C7" s="36">
        <v>0.11</v>
      </c>
      <c r="D7" s="86" t="e">
        <f>#REF!</f>
        <v>#REF!</v>
      </c>
      <c r="E7" s="37" t="e">
        <f>+#REF!</f>
        <v>#REF!</v>
      </c>
      <c r="F7" s="115">
        <f t="shared" si="0"/>
        <v>0</v>
      </c>
      <c r="G7" s="39" t="e">
        <f>#REF!</f>
        <v>#REF!</v>
      </c>
      <c r="H7" s="87" t="e">
        <f>#REF!</f>
        <v>#REF!</v>
      </c>
      <c r="I7" s="97">
        <f t="shared" si="1"/>
        <v>0</v>
      </c>
    </row>
    <row r="8" spans="1:11" ht="53.25" customHeight="1" x14ac:dyDescent="0.25">
      <c r="A8" s="34">
        <v>6</v>
      </c>
      <c r="B8" s="35" t="s">
        <v>156</v>
      </c>
      <c r="C8" s="36">
        <v>0.11</v>
      </c>
      <c r="D8" s="86" t="e">
        <f>#REF!</f>
        <v>#REF!</v>
      </c>
      <c r="E8" s="37" t="e">
        <f>+#REF!</f>
        <v>#REF!</v>
      </c>
      <c r="F8" s="115">
        <f t="shared" si="0"/>
        <v>0</v>
      </c>
      <c r="G8" s="39" t="e">
        <f>#REF!</f>
        <v>#REF!</v>
      </c>
      <c r="H8" s="87" t="e">
        <f>#REF!</f>
        <v>#REF!</v>
      </c>
      <c r="I8" s="97">
        <f t="shared" si="1"/>
        <v>0</v>
      </c>
    </row>
    <row r="9" spans="1:11" s="124" customFormat="1" ht="53.25" customHeight="1" x14ac:dyDescent="0.25">
      <c r="A9" s="34">
        <v>7</v>
      </c>
      <c r="B9" s="35" t="s">
        <v>157</v>
      </c>
      <c r="C9" s="36">
        <v>0.11</v>
      </c>
      <c r="D9" s="135" t="e">
        <f>#REF!</f>
        <v>#REF!</v>
      </c>
      <c r="E9" s="37" t="e">
        <f>+#REF!</f>
        <v>#REF!</v>
      </c>
      <c r="F9" s="115">
        <f t="shared" si="0"/>
        <v>0</v>
      </c>
      <c r="G9" s="87" t="e">
        <f>#REF!</f>
        <v>#REF!</v>
      </c>
      <c r="H9" s="87" t="e">
        <f>#REF!</f>
        <v>#REF!</v>
      </c>
      <c r="I9" s="97">
        <f t="shared" si="1"/>
        <v>0</v>
      </c>
    </row>
    <row r="10" spans="1:11" ht="66" customHeight="1" x14ac:dyDescent="0.25">
      <c r="A10" s="34">
        <v>8</v>
      </c>
      <c r="B10" s="35" t="s">
        <v>158</v>
      </c>
      <c r="C10" s="36">
        <v>0.11</v>
      </c>
      <c r="D10" s="86" t="e">
        <f>#REF!</f>
        <v>#REF!</v>
      </c>
      <c r="E10" s="37" t="e">
        <f>+#REF!</f>
        <v>#REF!</v>
      </c>
      <c r="F10" s="115">
        <f t="shared" si="0"/>
        <v>0</v>
      </c>
      <c r="G10" s="87" t="e">
        <f>#REF!</f>
        <v>#REF!</v>
      </c>
      <c r="H10" s="87" t="e">
        <f>#REF!</f>
        <v>#REF!</v>
      </c>
      <c r="I10" s="97">
        <f t="shared" si="1"/>
        <v>0</v>
      </c>
    </row>
    <row r="11" spans="1:11" s="124" customFormat="1" ht="40.5" customHeight="1" x14ac:dyDescent="0.25">
      <c r="A11" s="34">
        <v>9</v>
      </c>
      <c r="B11" s="35" t="s">
        <v>159</v>
      </c>
      <c r="C11" s="36">
        <v>0.12</v>
      </c>
      <c r="D11" s="135" t="e">
        <f>#REF!</f>
        <v>#REF!</v>
      </c>
      <c r="E11" s="37" t="e">
        <f>+#REF!</f>
        <v>#REF!</v>
      </c>
      <c r="F11" s="115">
        <f t="shared" si="0"/>
        <v>0</v>
      </c>
      <c r="G11" s="87" t="e">
        <f>+#REF!</f>
        <v>#REF!</v>
      </c>
      <c r="H11" s="87" t="e">
        <f>#REF!</f>
        <v>#REF!</v>
      </c>
      <c r="I11" s="97">
        <f t="shared" si="1"/>
        <v>0</v>
      </c>
    </row>
    <row r="12" spans="1:11" x14ac:dyDescent="0.25">
      <c r="A12" s="258" t="s">
        <v>160</v>
      </c>
      <c r="B12" s="258"/>
      <c r="C12" s="52">
        <f>SUM(C3:C11)</f>
        <v>1</v>
      </c>
      <c r="D12" s="53" t="e">
        <f>SUM(D3:D11)</f>
        <v>#REF!</v>
      </c>
      <c r="E12" s="53" t="e">
        <f>SUM(E3:E11)</f>
        <v>#REF!</v>
      </c>
      <c r="F12" s="116">
        <f t="shared" si="0"/>
        <v>0</v>
      </c>
      <c r="G12" s="134" t="e">
        <f>SUMPRODUCT($C$3:$C$11,G3:G11)</f>
        <v>#REF!</v>
      </c>
      <c r="H12" s="54" t="e">
        <f>SUMPRODUCT($C$3:$C$11,H3:H11)</f>
        <v>#REF!</v>
      </c>
      <c r="I12" s="54">
        <f>IF(ISERROR(G12/H12),0,G12/H12)</f>
        <v>0</v>
      </c>
    </row>
    <row r="13" spans="1:11" x14ac:dyDescent="0.25">
      <c r="E13" s="40"/>
      <c r="K13" s="40"/>
    </row>
    <row r="15" spans="1:11" x14ac:dyDescent="0.25">
      <c r="B15" s="41"/>
      <c r="C15" s="42">
        <v>43343</v>
      </c>
      <c r="D15" s="42">
        <v>43312</v>
      </c>
    </row>
    <row r="16" spans="1:11" x14ac:dyDescent="0.25">
      <c r="B16" s="33" t="s">
        <v>147</v>
      </c>
      <c r="C16" s="44">
        <f>F12</f>
        <v>0</v>
      </c>
      <c r="D16" s="44">
        <v>0.93</v>
      </c>
    </row>
    <row r="17" spans="1:9" x14ac:dyDescent="0.25">
      <c r="B17" s="33" t="s">
        <v>150</v>
      </c>
      <c r="C17" s="43">
        <f>I12</f>
        <v>0</v>
      </c>
      <c r="D17" s="43">
        <v>1.0169999999999999</v>
      </c>
    </row>
    <row r="18" spans="1:9" x14ac:dyDescent="0.25">
      <c r="I18" s="133"/>
    </row>
    <row r="24" spans="1:9" x14ac:dyDescent="0.25">
      <c r="A24" s="46" t="s">
        <v>161</v>
      </c>
    </row>
    <row r="26" spans="1:9" ht="45" x14ac:dyDescent="0.25">
      <c r="A26" s="50" t="s">
        <v>142</v>
      </c>
      <c r="B26" s="51" t="s">
        <v>162</v>
      </c>
      <c r="C26" s="51" t="s">
        <v>144</v>
      </c>
      <c r="D26" s="51" t="s">
        <v>145</v>
      </c>
      <c r="E26" s="51" t="s">
        <v>146</v>
      </c>
      <c r="F26" s="55" t="s">
        <v>147</v>
      </c>
      <c r="G26" s="56" t="s">
        <v>148</v>
      </c>
      <c r="H26" s="56" t="s">
        <v>149</v>
      </c>
      <c r="I26" s="132" t="s">
        <v>150</v>
      </c>
    </row>
    <row r="27" spans="1:9" ht="46.5" customHeight="1" x14ac:dyDescent="0.25">
      <c r="A27" s="34">
        <v>1</v>
      </c>
      <c r="B27" s="35" t="s">
        <v>151</v>
      </c>
      <c r="C27" s="36">
        <v>0.11</v>
      </c>
      <c r="D27" s="47" t="e">
        <f>$D$3</f>
        <v>#REF!</v>
      </c>
      <c r="E27" s="47" t="e">
        <f>$E$3</f>
        <v>#REF!</v>
      </c>
      <c r="F27" s="36">
        <f>$F$3</f>
        <v>0</v>
      </c>
      <c r="G27" s="36" t="e">
        <f>$G$3</f>
        <v>#REF!</v>
      </c>
      <c r="H27" s="89" t="e">
        <f>$H$3</f>
        <v>#REF!</v>
      </c>
      <c r="I27" s="97">
        <f>IF(ISERROR(G27/H27),0,G27/H27)</f>
        <v>0</v>
      </c>
    </row>
    <row r="28" spans="1:9" ht="50.25" customHeight="1" x14ac:dyDescent="0.25">
      <c r="A28" s="34">
        <v>2</v>
      </c>
      <c r="B28" s="35" t="s">
        <v>152</v>
      </c>
      <c r="C28" s="36">
        <v>0.11</v>
      </c>
      <c r="D28" s="47" t="e">
        <f>$D$4</f>
        <v>#REF!</v>
      </c>
      <c r="E28" s="47" t="e">
        <f>$E$4</f>
        <v>#REF!</v>
      </c>
      <c r="F28" s="32">
        <f>$F$4</f>
        <v>0</v>
      </c>
      <c r="G28" s="32" t="e">
        <f>$G$4</f>
        <v>#REF!</v>
      </c>
      <c r="H28" s="32" t="e">
        <f>$H$4</f>
        <v>#REF!</v>
      </c>
      <c r="I28" s="97">
        <f>IF(ISERROR(G28/H28),0,G28/H28)</f>
        <v>0</v>
      </c>
    </row>
    <row r="29" spans="1:9" ht="53.25" customHeight="1" x14ac:dyDescent="0.25"/>
    <row r="30" spans="1:9" ht="53.25" customHeight="1" x14ac:dyDescent="0.25"/>
    <row r="31" spans="1:9" x14ac:dyDescent="0.25">
      <c r="A31" s="48" t="s">
        <v>163</v>
      </c>
    </row>
    <row r="33" spans="1:9" ht="45" x14ac:dyDescent="0.25">
      <c r="A33" s="50" t="s">
        <v>142</v>
      </c>
      <c r="B33" s="51" t="s">
        <v>162</v>
      </c>
      <c r="C33" s="51" t="s">
        <v>144</v>
      </c>
      <c r="D33" s="51" t="s">
        <v>145</v>
      </c>
      <c r="E33" s="51" t="s">
        <v>146</v>
      </c>
      <c r="F33" s="55" t="s">
        <v>147</v>
      </c>
      <c r="G33" s="51" t="s">
        <v>148</v>
      </c>
      <c r="H33" s="51" t="s">
        <v>149</v>
      </c>
      <c r="I33" s="132" t="s">
        <v>150</v>
      </c>
    </row>
    <row r="34" spans="1:9" ht="30" x14ac:dyDescent="0.25">
      <c r="A34" s="34">
        <v>3</v>
      </c>
      <c r="B34" s="35" t="s">
        <v>164</v>
      </c>
      <c r="C34" s="36">
        <v>0.11</v>
      </c>
      <c r="D34" s="47" t="e">
        <f>D5</f>
        <v>#REF!</v>
      </c>
      <c r="E34" s="47" t="e">
        <f>$E$5</f>
        <v>#REF!</v>
      </c>
      <c r="F34" s="32">
        <f>$F$5</f>
        <v>0</v>
      </c>
      <c r="G34" s="32" t="e">
        <f>$G$5</f>
        <v>#REF!</v>
      </c>
      <c r="H34" s="32" t="e">
        <f>$H$5</f>
        <v>#REF!</v>
      </c>
      <c r="I34" s="97">
        <f>IF(ISERROR(G34/H34),0,G34/H34)</f>
        <v>0</v>
      </c>
    </row>
    <row r="35" spans="1:9" ht="72" customHeight="1" x14ac:dyDescent="0.25">
      <c r="A35" s="34">
        <v>4</v>
      </c>
      <c r="B35" s="35" t="s">
        <v>154</v>
      </c>
      <c r="C35" s="36">
        <v>0.11</v>
      </c>
      <c r="D35" s="47" t="e">
        <f>D6</f>
        <v>#REF!</v>
      </c>
      <c r="E35" s="47" t="e">
        <f>$E$6</f>
        <v>#REF!</v>
      </c>
      <c r="F35" s="32">
        <f>$F$6</f>
        <v>0</v>
      </c>
      <c r="G35" s="32" t="e">
        <f>$G$6</f>
        <v>#REF!</v>
      </c>
      <c r="H35" s="32" t="e">
        <f>$H$6</f>
        <v>#REF!</v>
      </c>
      <c r="I35" s="97">
        <f>IF(ISERROR(G35/H35),0,G35/H35)</f>
        <v>0</v>
      </c>
    </row>
    <row r="36" spans="1:9" ht="39.75" customHeight="1" x14ac:dyDescent="0.25">
      <c r="A36" s="34">
        <v>5</v>
      </c>
      <c r="B36" s="35" t="s">
        <v>155</v>
      </c>
      <c r="C36" s="36">
        <v>0.11</v>
      </c>
      <c r="D36" s="47" t="e">
        <f>D7</f>
        <v>#REF!</v>
      </c>
      <c r="E36" s="47" t="e">
        <f>$E$7</f>
        <v>#REF!</v>
      </c>
      <c r="F36" s="32">
        <f>$F$7</f>
        <v>0</v>
      </c>
      <c r="G36" s="32" t="e">
        <f>$G$7</f>
        <v>#REF!</v>
      </c>
      <c r="H36" s="32" t="e">
        <f>$H$7</f>
        <v>#REF!</v>
      </c>
      <c r="I36" s="97">
        <f>IF(ISERROR(G36/H36),0,G36/H36)</f>
        <v>0</v>
      </c>
    </row>
    <row r="37" spans="1:9" ht="17.25" customHeight="1" x14ac:dyDescent="0.25"/>
    <row r="38" spans="1:9" ht="17.25" customHeight="1" x14ac:dyDescent="0.25"/>
    <row r="39" spans="1:9" ht="17.25" customHeight="1" x14ac:dyDescent="0.25"/>
    <row r="40" spans="1:9" ht="17.25" customHeight="1" x14ac:dyDescent="0.25"/>
    <row r="41" spans="1:9" ht="17.25" customHeight="1" x14ac:dyDescent="0.25"/>
    <row r="42" spans="1:9" ht="17.25" customHeight="1" x14ac:dyDescent="0.25"/>
    <row r="43" spans="1:9" ht="17.25" customHeight="1" x14ac:dyDescent="0.25"/>
    <row r="46" spans="1:9" x14ac:dyDescent="0.25">
      <c r="A46" s="48" t="s">
        <v>165</v>
      </c>
    </row>
    <row r="47" spans="1:9" ht="45" x14ac:dyDescent="0.25">
      <c r="A47" s="50" t="s">
        <v>142</v>
      </c>
      <c r="B47" s="51" t="s">
        <v>162</v>
      </c>
      <c r="C47" s="51" t="s">
        <v>144</v>
      </c>
      <c r="D47" s="51" t="s">
        <v>145</v>
      </c>
      <c r="E47" s="51" t="s">
        <v>146</v>
      </c>
      <c r="F47" s="55" t="s">
        <v>147</v>
      </c>
      <c r="G47" s="56" t="s">
        <v>148</v>
      </c>
      <c r="H47" s="56" t="s">
        <v>149</v>
      </c>
      <c r="I47" s="132" t="s">
        <v>150</v>
      </c>
    </row>
    <row r="48" spans="1:9" ht="33.75" customHeight="1" x14ac:dyDescent="0.25">
      <c r="A48" s="34">
        <v>7</v>
      </c>
      <c r="B48" s="35" t="s">
        <v>157</v>
      </c>
      <c r="C48" s="36">
        <v>0.11</v>
      </c>
      <c r="D48" s="47" t="e">
        <f>$D$9</f>
        <v>#REF!</v>
      </c>
      <c r="E48" s="47" t="e">
        <f>$E$9</f>
        <v>#REF!</v>
      </c>
      <c r="F48" s="32">
        <f>$F$9</f>
        <v>0</v>
      </c>
      <c r="G48" s="32" t="e">
        <f>$G$9</f>
        <v>#REF!</v>
      </c>
      <c r="H48" s="32" t="e">
        <f>$H$9</f>
        <v>#REF!</v>
      </c>
      <c r="I48" s="97">
        <f>IF(ISERROR(G48/H48),0,G48/H48)</f>
        <v>0</v>
      </c>
    </row>
    <row r="49" spans="1:9" ht="67.5" customHeight="1" x14ac:dyDescent="0.25">
      <c r="A49" s="34">
        <v>8</v>
      </c>
      <c r="B49" s="35" t="s">
        <v>158</v>
      </c>
      <c r="C49" s="36">
        <v>0.11</v>
      </c>
      <c r="D49" s="47" t="e">
        <f>$D$10</f>
        <v>#REF!</v>
      </c>
      <c r="E49" s="47" t="e">
        <f>$E$10</f>
        <v>#REF!</v>
      </c>
      <c r="F49" s="32">
        <f>$F$10</f>
        <v>0</v>
      </c>
      <c r="G49" s="32" t="e">
        <f>$G$10</f>
        <v>#REF!</v>
      </c>
      <c r="H49" s="32" t="e">
        <f>$H$10</f>
        <v>#REF!</v>
      </c>
      <c r="I49" s="97">
        <f>IF(ISERROR(G49/H49),0,G49/H49)</f>
        <v>0</v>
      </c>
    </row>
    <row r="50" spans="1:9" s="69" customFormat="1" x14ac:dyDescent="0.25">
      <c r="A50" s="90"/>
      <c r="B50" s="91"/>
      <c r="C50" s="92"/>
      <c r="D50" s="93"/>
      <c r="E50" s="93"/>
      <c r="F50" s="94"/>
      <c r="G50" s="94"/>
      <c r="H50" s="94"/>
      <c r="I50" s="94"/>
    </row>
    <row r="51" spans="1:9" s="69" customFormat="1" x14ac:dyDescent="0.25">
      <c r="A51" s="90"/>
      <c r="B51" s="91"/>
      <c r="C51" s="92"/>
      <c r="D51" s="93"/>
      <c r="E51" s="93"/>
      <c r="F51" s="94"/>
      <c r="G51" s="94"/>
      <c r="H51" s="94"/>
      <c r="I51" s="94"/>
    </row>
    <row r="52" spans="1:9" s="69" customFormat="1" x14ac:dyDescent="0.25">
      <c r="A52" s="90"/>
      <c r="B52" s="91"/>
      <c r="C52" s="92"/>
      <c r="D52" s="93"/>
      <c r="E52" s="93"/>
      <c r="F52" s="94"/>
      <c r="G52" s="94"/>
      <c r="H52" s="94"/>
      <c r="I52" s="94"/>
    </row>
    <row r="53" spans="1:9" s="69" customFormat="1" x14ac:dyDescent="0.25">
      <c r="A53" s="90"/>
      <c r="B53" s="91"/>
      <c r="C53" s="92"/>
      <c r="D53" s="93"/>
      <c r="E53" s="93"/>
      <c r="F53" s="94"/>
      <c r="G53" s="94"/>
      <c r="H53" s="94"/>
      <c r="I53" s="94"/>
    </row>
    <row r="54" spans="1:9" s="69" customFormat="1" x14ac:dyDescent="0.25">
      <c r="A54" s="90"/>
      <c r="B54" s="91"/>
      <c r="C54" s="92"/>
      <c r="D54" s="93"/>
      <c r="E54" s="93"/>
      <c r="F54" s="94"/>
      <c r="G54" s="94"/>
      <c r="H54" s="94"/>
      <c r="I54" s="94"/>
    </row>
    <row r="55" spans="1:9" s="69" customFormat="1" x14ac:dyDescent="0.25">
      <c r="A55" s="90"/>
      <c r="B55" s="91"/>
      <c r="C55" s="92"/>
      <c r="D55" s="93"/>
      <c r="E55" s="93"/>
      <c r="F55" s="94"/>
      <c r="G55" s="94"/>
      <c r="H55" s="94"/>
      <c r="I55" s="94"/>
    </row>
    <row r="56" spans="1:9" s="69" customFormat="1" x14ac:dyDescent="0.25">
      <c r="A56" s="90"/>
      <c r="B56" s="91"/>
      <c r="C56" s="92"/>
      <c r="D56" s="93"/>
      <c r="E56" s="93"/>
      <c r="F56" s="94"/>
      <c r="G56" s="94"/>
      <c r="H56" s="94"/>
      <c r="I56" s="94"/>
    </row>
    <row r="57" spans="1:9" s="69" customFormat="1" x14ac:dyDescent="0.25">
      <c r="A57" s="90"/>
      <c r="B57" s="91"/>
      <c r="C57" s="92"/>
      <c r="D57" s="93"/>
      <c r="E57" s="93"/>
      <c r="F57" s="94"/>
      <c r="G57" s="94"/>
      <c r="H57" s="94"/>
      <c r="I57" s="94"/>
    </row>
    <row r="59" spans="1:9" ht="45" x14ac:dyDescent="0.25">
      <c r="A59" s="50" t="s">
        <v>142</v>
      </c>
      <c r="B59" s="51" t="s">
        <v>162</v>
      </c>
      <c r="C59" s="51" t="s">
        <v>144</v>
      </c>
      <c r="D59" s="51" t="s">
        <v>145</v>
      </c>
      <c r="E59" s="51" t="s">
        <v>146</v>
      </c>
      <c r="F59" s="55" t="s">
        <v>147</v>
      </c>
      <c r="G59" s="51" t="s">
        <v>148</v>
      </c>
      <c r="H59" s="51" t="s">
        <v>149</v>
      </c>
      <c r="I59" s="132" t="s">
        <v>150</v>
      </c>
    </row>
    <row r="60" spans="1:9" ht="54" customHeight="1" x14ac:dyDescent="0.25">
      <c r="A60" s="34">
        <v>6</v>
      </c>
      <c r="B60" s="35" t="s">
        <v>166</v>
      </c>
      <c r="C60" s="36">
        <v>0.11</v>
      </c>
      <c r="D60" s="47" t="e">
        <f>$D$8</f>
        <v>#REF!</v>
      </c>
      <c r="E60" s="47" t="e">
        <f>$E$8</f>
        <v>#REF!</v>
      </c>
      <c r="F60" s="32">
        <f>$F$8</f>
        <v>0</v>
      </c>
      <c r="G60" s="32" t="e">
        <f>$G$8</f>
        <v>#REF!</v>
      </c>
      <c r="H60" s="32" t="e">
        <f>$H$8</f>
        <v>#REF!</v>
      </c>
      <c r="I60" s="97">
        <f>IF(ISERROR(G60/H60),0,G60/H60)</f>
        <v>0</v>
      </c>
    </row>
    <row r="70" spans="1:9" ht="45" x14ac:dyDescent="0.25">
      <c r="A70" s="50" t="s">
        <v>142</v>
      </c>
      <c r="B70" s="51" t="s">
        <v>162</v>
      </c>
      <c r="C70" s="51" t="s">
        <v>144</v>
      </c>
      <c r="D70" s="51" t="s">
        <v>145</v>
      </c>
      <c r="E70" s="51" t="s">
        <v>146</v>
      </c>
      <c r="F70" s="55" t="s">
        <v>147</v>
      </c>
      <c r="G70" s="51" t="s">
        <v>148</v>
      </c>
      <c r="H70" s="51" t="s">
        <v>149</v>
      </c>
      <c r="I70" s="132" t="s">
        <v>150</v>
      </c>
    </row>
    <row r="71" spans="1:9" ht="45.75" customHeight="1" x14ac:dyDescent="0.25">
      <c r="A71" s="34">
        <v>9</v>
      </c>
      <c r="B71" s="35" t="s">
        <v>159</v>
      </c>
      <c r="C71" s="36">
        <v>0.12</v>
      </c>
      <c r="D71" s="47" t="e">
        <f>$D$11</f>
        <v>#REF!</v>
      </c>
      <c r="E71" s="47" t="e">
        <f>$E$11</f>
        <v>#REF!</v>
      </c>
      <c r="F71" s="32">
        <f>$F$11</f>
        <v>0</v>
      </c>
      <c r="G71" s="32" t="e">
        <f>$G$11</f>
        <v>#REF!</v>
      </c>
      <c r="H71" s="32" t="e">
        <f>$H$11</f>
        <v>#REF!</v>
      </c>
      <c r="I71" s="97">
        <f>IF(ISERROR(G71/H71),0,G71/H71)</f>
        <v>0</v>
      </c>
    </row>
  </sheetData>
  <mergeCells count="1">
    <mergeCell ref="A12:B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6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70"/>
  <sheetViews>
    <sheetView zoomScale="69" zoomScaleNormal="69" workbookViewId="0">
      <selection activeCell="S54" sqref="S53:T54"/>
    </sheetView>
  </sheetViews>
  <sheetFormatPr baseColWidth="10" defaultColWidth="11.42578125" defaultRowHeight="15" x14ac:dyDescent="0.25"/>
  <cols>
    <col min="1" max="1" width="6.85546875" customWidth="1"/>
    <col min="2" max="2" width="39.7109375" customWidth="1"/>
    <col min="3" max="3" width="14.140625" customWidth="1"/>
    <col min="4" max="4" width="14.7109375" customWidth="1"/>
    <col min="5" max="5" width="14.5703125" customWidth="1"/>
    <col min="6" max="6" width="18.140625" customWidth="1"/>
    <col min="7" max="7" width="12.85546875" customWidth="1"/>
    <col min="8" max="8" width="24" bestFit="1" customWidth="1"/>
    <col min="9" max="9" width="12.42578125" style="69" customWidth="1"/>
  </cols>
  <sheetData>
    <row r="1" spans="1:11" x14ac:dyDescent="0.25">
      <c r="A1">
        <f ca="1">A1:Q14</f>
        <v>0</v>
      </c>
    </row>
    <row r="2" spans="1:11" ht="45" x14ac:dyDescent="0.25">
      <c r="A2" s="50" t="s">
        <v>142</v>
      </c>
      <c r="B2" s="51" t="s">
        <v>143</v>
      </c>
      <c r="C2" s="51" t="s">
        <v>144</v>
      </c>
      <c r="D2" s="51" t="s">
        <v>145</v>
      </c>
      <c r="E2" s="51" t="s">
        <v>146</v>
      </c>
      <c r="F2" s="51" t="s">
        <v>147</v>
      </c>
      <c r="G2" s="51" t="s">
        <v>148</v>
      </c>
      <c r="H2" s="51" t="s">
        <v>149</v>
      </c>
      <c r="I2" s="51" t="s">
        <v>150</v>
      </c>
    </row>
    <row r="3" spans="1:11" ht="47.25" customHeight="1" x14ac:dyDescent="0.25">
      <c r="A3" s="34">
        <v>1</v>
      </c>
      <c r="B3" s="35" t="s">
        <v>151</v>
      </c>
      <c r="C3" s="36">
        <v>0.125</v>
      </c>
      <c r="D3" s="86" t="e">
        <f>#REF!</f>
        <v>#REF!</v>
      </c>
      <c r="E3" s="37" t="e">
        <f>#REF!</f>
        <v>#REF!</v>
      </c>
      <c r="F3" s="115">
        <f t="shared" ref="F3:F11" si="0">IF(ISERROR(E3/D3),0,(E3/D3))</f>
        <v>0</v>
      </c>
      <c r="G3" s="87" t="e">
        <f>#REF!</f>
        <v>#REF!</v>
      </c>
      <c r="H3" s="87" t="e">
        <f>#REF!</f>
        <v>#REF!</v>
      </c>
      <c r="I3" s="97">
        <f>IF(ISERROR(G3/H3),0,G3/H3)</f>
        <v>0</v>
      </c>
    </row>
    <row r="4" spans="1:11" ht="49.5" customHeight="1" x14ac:dyDescent="0.25">
      <c r="A4" s="34">
        <v>2</v>
      </c>
      <c r="B4" s="35" t="s">
        <v>152</v>
      </c>
      <c r="C4" s="36">
        <v>0.125</v>
      </c>
      <c r="D4" s="86" t="e">
        <f>#REF!</f>
        <v>#REF!</v>
      </c>
      <c r="E4" s="37" t="e">
        <f>#REF!</f>
        <v>#REF!</v>
      </c>
      <c r="F4" s="115">
        <f t="shared" si="0"/>
        <v>0</v>
      </c>
      <c r="G4" s="87" t="e">
        <f>#REF!</f>
        <v>#REF!</v>
      </c>
      <c r="H4" s="87" t="e">
        <f>#REF!</f>
        <v>#REF!</v>
      </c>
      <c r="I4" s="97">
        <f t="shared" ref="I4:I10" si="1">IF(ISERROR(G4/H4),0,G4/H4)</f>
        <v>0</v>
      </c>
    </row>
    <row r="5" spans="1:11" ht="45" x14ac:dyDescent="0.25">
      <c r="A5" s="34">
        <v>3</v>
      </c>
      <c r="B5" s="35" t="s">
        <v>153</v>
      </c>
      <c r="C5" s="36">
        <v>0.125</v>
      </c>
      <c r="D5" s="86" t="e">
        <f>#REF!</f>
        <v>#REF!</v>
      </c>
      <c r="E5" s="37" t="e">
        <f>#REF!</f>
        <v>#REF!</v>
      </c>
      <c r="F5" s="115">
        <f t="shared" si="0"/>
        <v>0</v>
      </c>
      <c r="G5" s="87" t="e">
        <f>#REF!</f>
        <v>#REF!</v>
      </c>
      <c r="H5" s="87" t="e">
        <f>#REF!</f>
        <v>#REF!</v>
      </c>
      <c r="I5" s="97">
        <f t="shared" si="1"/>
        <v>0</v>
      </c>
    </row>
    <row r="6" spans="1:11" s="124" customFormat="1" ht="62.25" customHeight="1" x14ac:dyDescent="0.25">
      <c r="A6" s="34">
        <v>4</v>
      </c>
      <c r="B6" s="35" t="s">
        <v>154</v>
      </c>
      <c r="C6" s="36">
        <v>0.125</v>
      </c>
      <c r="D6" s="135" t="e">
        <f>#REF!</f>
        <v>#REF!</v>
      </c>
      <c r="E6" s="37" t="e">
        <f>#REF!</f>
        <v>#REF!</v>
      </c>
      <c r="F6" s="115">
        <f t="shared" si="0"/>
        <v>0</v>
      </c>
      <c r="G6" s="87" t="e">
        <f>+#REF!</f>
        <v>#REF!</v>
      </c>
      <c r="H6" s="87" t="e">
        <f>#REF!</f>
        <v>#REF!</v>
      </c>
      <c r="I6" s="97">
        <f t="shared" si="1"/>
        <v>0</v>
      </c>
    </row>
    <row r="7" spans="1:11" ht="39" customHeight="1" x14ac:dyDescent="0.25">
      <c r="A7" s="34">
        <v>5</v>
      </c>
      <c r="B7" s="35" t="s">
        <v>155</v>
      </c>
      <c r="C7" s="36">
        <v>0.125</v>
      </c>
      <c r="D7" s="86" t="e">
        <f>#REF!</f>
        <v>#REF!</v>
      </c>
      <c r="E7" s="37" t="e">
        <f>+#REF!</f>
        <v>#REF!</v>
      </c>
      <c r="F7" s="115">
        <f t="shared" si="0"/>
        <v>0</v>
      </c>
      <c r="G7" s="87" t="e">
        <f>#REF!</f>
        <v>#REF!</v>
      </c>
      <c r="H7" s="87" t="e">
        <f>#REF!</f>
        <v>#REF!</v>
      </c>
      <c r="I7" s="97">
        <f t="shared" si="1"/>
        <v>0</v>
      </c>
    </row>
    <row r="8" spans="1:11" s="124" customFormat="1" ht="53.25" customHeight="1" x14ac:dyDescent="0.25">
      <c r="A8" s="34">
        <v>6</v>
      </c>
      <c r="B8" s="35" t="s">
        <v>157</v>
      </c>
      <c r="C8" s="36">
        <v>0.125</v>
      </c>
      <c r="D8" s="135" t="e">
        <f>#REF!</f>
        <v>#REF!</v>
      </c>
      <c r="E8" s="37" t="e">
        <f>+#REF!</f>
        <v>#REF!</v>
      </c>
      <c r="F8" s="115">
        <f t="shared" si="0"/>
        <v>0</v>
      </c>
      <c r="G8" s="87" t="e">
        <f>#REF!</f>
        <v>#REF!</v>
      </c>
      <c r="H8" s="87" t="e">
        <f>#REF!</f>
        <v>#REF!</v>
      </c>
      <c r="I8" s="97">
        <f t="shared" si="1"/>
        <v>0</v>
      </c>
    </row>
    <row r="9" spans="1:11" ht="66" customHeight="1" x14ac:dyDescent="0.25">
      <c r="A9" s="34">
        <v>7</v>
      </c>
      <c r="B9" s="35" t="s">
        <v>158</v>
      </c>
      <c r="C9" s="36">
        <v>0.125</v>
      </c>
      <c r="D9" s="86" t="e">
        <f>#REF!</f>
        <v>#REF!</v>
      </c>
      <c r="E9" s="37" t="e">
        <f>+#REF!</f>
        <v>#REF!</v>
      </c>
      <c r="F9" s="115">
        <f t="shared" si="0"/>
        <v>0</v>
      </c>
      <c r="G9" s="87" t="e">
        <f>#REF!</f>
        <v>#REF!</v>
      </c>
      <c r="H9" s="87" t="e">
        <f>#REF!</f>
        <v>#REF!</v>
      </c>
      <c r="I9" s="97">
        <f t="shared" si="1"/>
        <v>0</v>
      </c>
    </row>
    <row r="10" spans="1:11" s="124" customFormat="1" ht="40.5" customHeight="1" x14ac:dyDescent="0.25">
      <c r="A10" s="34">
        <v>8</v>
      </c>
      <c r="B10" s="35" t="s">
        <v>159</v>
      </c>
      <c r="C10" s="36">
        <v>0.125</v>
      </c>
      <c r="D10" s="135" t="e">
        <f>#REF!</f>
        <v>#REF!</v>
      </c>
      <c r="E10" s="37" t="e">
        <f>+#REF!</f>
        <v>#REF!</v>
      </c>
      <c r="F10" s="115">
        <f t="shared" si="0"/>
        <v>0</v>
      </c>
      <c r="G10" s="87" t="e">
        <f>+#REF!</f>
        <v>#REF!</v>
      </c>
      <c r="H10" s="87" t="e">
        <f>#REF!</f>
        <v>#REF!</v>
      </c>
      <c r="I10" s="97">
        <f t="shared" si="1"/>
        <v>0</v>
      </c>
    </row>
    <row r="11" spans="1:11" x14ac:dyDescent="0.25">
      <c r="A11" s="258" t="s">
        <v>160</v>
      </c>
      <c r="B11" s="258"/>
      <c r="C11" s="52">
        <f>SUM(C3:C10)</f>
        <v>1</v>
      </c>
      <c r="D11" s="53" t="e">
        <f>SUM(D3:D10)</f>
        <v>#REF!</v>
      </c>
      <c r="E11" s="53" t="e">
        <f>SUM(E3:E10)</f>
        <v>#REF!</v>
      </c>
      <c r="F11" s="116">
        <f t="shared" si="0"/>
        <v>0</v>
      </c>
      <c r="G11" s="134" t="e">
        <f>SUMPRODUCT($C$3:$C$10,G3:G10)</f>
        <v>#REF!</v>
      </c>
      <c r="H11" s="134" t="e">
        <f>SUMPRODUCT($C$3:$C$10,H3:H10)</f>
        <v>#REF!</v>
      </c>
      <c r="I11" s="134">
        <f>IF(ISERROR(G11/H11),0,G11/H11)</f>
        <v>0</v>
      </c>
    </row>
    <row r="12" spans="1:11" x14ac:dyDescent="0.25">
      <c r="E12" s="40"/>
      <c r="K12" s="40"/>
    </row>
    <row r="14" spans="1:11" x14ac:dyDescent="0.25">
      <c r="B14" s="41"/>
      <c r="C14" s="42">
        <v>43373</v>
      </c>
      <c r="D14" s="42">
        <v>43343</v>
      </c>
    </row>
    <row r="15" spans="1:11" x14ac:dyDescent="0.25">
      <c r="B15" s="33" t="s">
        <v>147</v>
      </c>
      <c r="C15" s="44">
        <v>1</v>
      </c>
      <c r="D15" s="44">
        <v>0.93</v>
      </c>
    </row>
    <row r="16" spans="1:11" x14ac:dyDescent="0.25">
      <c r="B16" s="33" t="s">
        <v>150</v>
      </c>
      <c r="C16" s="44">
        <v>1</v>
      </c>
      <c r="D16" s="43">
        <v>0.98399999999999999</v>
      </c>
    </row>
    <row r="17" spans="1:9" x14ac:dyDescent="0.25">
      <c r="I17" s="133"/>
    </row>
    <row r="23" spans="1:9" x14ac:dyDescent="0.25">
      <c r="A23" s="46" t="s">
        <v>161</v>
      </c>
    </row>
    <row r="25" spans="1:9" ht="45" x14ac:dyDescent="0.25">
      <c r="A25" s="50" t="s">
        <v>142</v>
      </c>
      <c r="B25" s="51" t="s">
        <v>162</v>
      </c>
      <c r="C25" s="51" t="s">
        <v>144</v>
      </c>
      <c r="D25" s="51" t="s">
        <v>145</v>
      </c>
      <c r="E25" s="51" t="s">
        <v>146</v>
      </c>
      <c r="F25" s="55" t="s">
        <v>147</v>
      </c>
      <c r="G25" s="56" t="s">
        <v>148</v>
      </c>
      <c r="H25" s="56" t="s">
        <v>149</v>
      </c>
      <c r="I25" s="132" t="s">
        <v>150</v>
      </c>
    </row>
    <row r="26" spans="1:9" ht="46.5" customHeight="1" x14ac:dyDescent="0.25">
      <c r="A26" s="34">
        <v>1</v>
      </c>
      <c r="B26" s="35" t="s">
        <v>151</v>
      </c>
      <c r="C26" s="36">
        <v>0.11</v>
      </c>
      <c r="D26" s="47" t="e">
        <f>$D$3</f>
        <v>#REF!</v>
      </c>
      <c r="E26" s="47" t="e">
        <f>$E$3</f>
        <v>#REF!</v>
      </c>
      <c r="F26" s="36">
        <f>$F$3</f>
        <v>0</v>
      </c>
      <c r="G26" s="36" t="e">
        <f>$G$3</f>
        <v>#REF!</v>
      </c>
      <c r="H26" s="89" t="e">
        <f>$H$3</f>
        <v>#REF!</v>
      </c>
      <c r="I26" s="97">
        <f>IF(ISERROR(G26/H26),0,G26/H26)</f>
        <v>0</v>
      </c>
    </row>
    <row r="27" spans="1:9" ht="50.25" customHeight="1" x14ac:dyDescent="0.25">
      <c r="A27" s="34">
        <v>2</v>
      </c>
      <c r="B27" s="35" t="s">
        <v>152</v>
      </c>
      <c r="C27" s="36">
        <v>0.11</v>
      </c>
      <c r="D27" s="47" t="e">
        <f>$D$4</f>
        <v>#REF!</v>
      </c>
      <c r="E27" s="47" t="e">
        <f>$E$4</f>
        <v>#REF!</v>
      </c>
      <c r="F27" s="32">
        <f>$F$4</f>
        <v>0</v>
      </c>
      <c r="G27" s="32" t="e">
        <f>$G$4</f>
        <v>#REF!</v>
      </c>
      <c r="H27" s="32" t="e">
        <f>$H$4</f>
        <v>#REF!</v>
      </c>
      <c r="I27" s="97">
        <f>IF(ISERROR(G27/H27),0,G27/H27)</f>
        <v>0</v>
      </c>
    </row>
    <row r="28" spans="1:9" ht="53.25" customHeight="1" x14ac:dyDescent="0.25"/>
    <row r="29" spans="1:9" ht="53.25" customHeight="1" x14ac:dyDescent="0.25"/>
    <row r="30" spans="1:9" x14ac:dyDescent="0.25">
      <c r="A30" s="48" t="s">
        <v>163</v>
      </c>
    </row>
    <row r="32" spans="1:9" ht="45" x14ac:dyDescent="0.25">
      <c r="A32" s="50" t="s">
        <v>142</v>
      </c>
      <c r="B32" s="51" t="s">
        <v>162</v>
      </c>
      <c r="C32" s="51" t="s">
        <v>144</v>
      </c>
      <c r="D32" s="51" t="s">
        <v>145</v>
      </c>
      <c r="E32" s="51" t="s">
        <v>146</v>
      </c>
      <c r="F32" s="55" t="s">
        <v>147</v>
      </c>
      <c r="G32" s="51" t="s">
        <v>148</v>
      </c>
      <c r="H32" s="51" t="s">
        <v>149</v>
      </c>
      <c r="I32" s="132" t="s">
        <v>150</v>
      </c>
    </row>
    <row r="33" spans="1:9" ht="30" x14ac:dyDescent="0.25">
      <c r="A33" s="34">
        <v>3</v>
      </c>
      <c r="B33" s="35" t="s">
        <v>164</v>
      </c>
      <c r="C33" s="36">
        <v>0.11</v>
      </c>
      <c r="D33" s="47" t="e">
        <f>D5</f>
        <v>#REF!</v>
      </c>
      <c r="E33" s="47" t="e">
        <f>$E$5</f>
        <v>#REF!</v>
      </c>
      <c r="F33" s="32">
        <f>$F$5</f>
        <v>0</v>
      </c>
      <c r="G33" s="32" t="e">
        <f>$G$5</f>
        <v>#REF!</v>
      </c>
      <c r="H33" s="32" t="e">
        <f>$H$5</f>
        <v>#REF!</v>
      </c>
      <c r="I33" s="97">
        <f>IF(ISERROR(G33/H33),0,G33/H33)</f>
        <v>0</v>
      </c>
    </row>
    <row r="34" spans="1:9" ht="72" customHeight="1" x14ac:dyDescent="0.25">
      <c r="A34" s="34">
        <v>4</v>
      </c>
      <c r="B34" s="35" t="s">
        <v>154</v>
      </c>
      <c r="C34" s="36">
        <v>0.11</v>
      </c>
      <c r="D34" s="47" t="e">
        <f>D6</f>
        <v>#REF!</v>
      </c>
      <c r="E34" s="47" t="e">
        <f>$E$6</f>
        <v>#REF!</v>
      </c>
      <c r="F34" s="32">
        <f>$F$6</f>
        <v>0</v>
      </c>
      <c r="G34" s="32" t="e">
        <f>$G$6</f>
        <v>#REF!</v>
      </c>
      <c r="H34" s="32" t="e">
        <f>$H$6</f>
        <v>#REF!</v>
      </c>
      <c r="I34" s="97">
        <f>IF(ISERROR(G34/H34),0,G34/H34)</f>
        <v>0</v>
      </c>
    </row>
    <row r="35" spans="1:9" ht="39.75" customHeight="1" x14ac:dyDescent="0.25">
      <c r="A35" s="34">
        <v>5</v>
      </c>
      <c r="B35" s="35" t="s">
        <v>155</v>
      </c>
      <c r="C35" s="36">
        <v>0.11</v>
      </c>
      <c r="D35" s="47" t="e">
        <f>D7</f>
        <v>#REF!</v>
      </c>
      <c r="E35" s="47" t="e">
        <f>$E$7</f>
        <v>#REF!</v>
      </c>
      <c r="F35" s="32">
        <f>$F$7</f>
        <v>0</v>
      </c>
      <c r="G35" s="32" t="e">
        <f>$G$7</f>
        <v>#REF!</v>
      </c>
      <c r="H35" s="32" t="e">
        <f>$H$7</f>
        <v>#REF!</v>
      </c>
      <c r="I35" s="97">
        <f>IF(ISERROR(G35/H35),0,G35/H35)</f>
        <v>0</v>
      </c>
    </row>
    <row r="36" spans="1:9" ht="17.25" customHeight="1" x14ac:dyDescent="0.25"/>
    <row r="37" spans="1:9" ht="17.25" customHeight="1" x14ac:dyDescent="0.25"/>
    <row r="38" spans="1:9" ht="17.25" customHeight="1" x14ac:dyDescent="0.25"/>
    <row r="39" spans="1:9" ht="17.25" customHeight="1" x14ac:dyDescent="0.25"/>
    <row r="40" spans="1:9" ht="17.25" customHeight="1" x14ac:dyDescent="0.25"/>
    <row r="41" spans="1:9" ht="17.25" customHeight="1" x14ac:dyDescent="0.25"/>
    <row r="42" spans="1:9" ht="17.25" customHeight="1" x14ac:dyDescent="0.25"/>
    <row r="45" spans="1:9" x14ac:dyDescent="0.25">
      <c r="A45" s="48" t="s">
        <v>165</v>
      </c>
    </row>
    <row r="46" spans="1:9" ht="45" x14ac:dyDescent="0.25">
      <c r="A46" s="50" t="s">
        <v>142</v>
      </c>
      <c r="B46" s="51" t="s">
        <v>162</v>
      </c>
      <c r="C46" s="51" t="s">
        <v>144</v>
      </c>
      <c r="D46" s="51" t="s">
        <v>145</v>
      </c>
      <c r="E46" s="51" t="s">
        <v>146</v>
      </c>
      <c r="F46" s="55" t="s">
        <v>147</v>
      </c>
      <c r="G46" s="56" t="s">
        <v>148</v>
      </c>
      <c r="H46" s="56" t="s">
        <v>149</v>
      </c>
      <c r="I46" s="132" t="s">
        <v>150</v>
      </c>
    </row>
    <row r="47" spans="1:9" ht="33.75" customHeight="1" x14ac:dyDescent="0.25">
      <c r="A47" s="34">
        <v>7</v>
      </c>
      <c r="B47" s="35" t="s">
        <v>157</v>
      </c>
      <c r="C47" s="36">
        <v>0.11</v>
      </c>
      <c r="D47" s="47" t="e">
        <f>$D$8</f>
        <v>#REF!</v>
      </c>
      <c r="E47" s="47" t="e">
        <f>$E$8</f>
        <v>#REF!</v>
      </c>
      <c r="F47" s="32">
        <f>$F$8</f>
        <v>0</v>
      </c>
      <c r="G47" s="32" t="e">
        <f>$G$8</f>
        <v>#REF!</v>
      </c>
      <c r="H47" s="32" t="e">
        <f>$H$8</f>
        <v>#REF!</v>
      </c>
      <c r="I47" s="97">
        <f>IF(ISERROR(G47/H47),0,G47/H47)</f>
        <v>0</v>
      </c>
    </row>
    <row r="48" spans="1:9" ht="67.5" customHeight="1" x14ac:dyDescent="0.25">
      <c r="A48" s="34">
        <v>8</v>
      </c>
      <c r="B48" s="35" t="s">
        <v>158</v>
      </c>
      <c r="C48" s="36">
        <v>0.11</v>
      </c>
      <c r="D48" s="47" t="e">
        <f>$D$9</f>
        <v>#REF!</v>
      </c>
      <c r="E48" s="47" t="e">
        <f>$E$9</f>
        <v>#REF!</v>
      </c>
      <c r="F48" s="32">
        <f>$F$9</f>
        <v>0</v>
      </c>
      <c r="G48" s="32" t="e">
        <f>$G$9</f>
        <v>#REF!</v>
      </c>
      <c r="H48" s="32" t="e">
        <f>$H$9</f>
        <v>#REF!</v>
      </c>
      <c r="I48" s="97">
        <f>IF(ISERROR(G48/H48),0,G48/H48)</f>
        <v>0</v>
      </c>
    </row>
    <row r="49" spans="1:9" s="69" customFormat="1" x14ac:dyDescent="0.25">
      <c r="A49" s="90"/>
      <c r="B49" s="91"/>
      <c r="C49" s="92"/>
      <c r="D49" s="93"/>
      <c r="E49" s="93"/>
      <c r="F49" s="94"/>
      <c r="G49" s="94"/>
      <c r="H49" s="94"/>
      <c r="I49" s="94"/>
    </row>
    <row r="50" spans="1:9" s="69" customFormat="1" x14ac:dyDescent="0.25">
      <c r="A50" s="90"/>
      <c r="B50" s="91"/>
      <c r="C50" s="92"/>
      <c r="D50" s="93"/>
      <c r="E50" s="93"/>
      <c r="F50" s="94"/>
      <c r="G50" s="94"/>
      <c r="H50" s="94"/>
      <c r="I50" s="94"/>
    </row>
    <row r="51" spans="1:9" s="69" customFormat="1" x14ac:dyDescent="0.25">
      <c r="A51" s="90"/>
      <c r="B51" s="91"/>
      <c r="C51" s="92"/>
      <c r="D51" s="93"/>
      <c r="E51" s="93"/>
      <c r="F51" s="94"/>
      <c r="G51" s="94"/>
      <c r="H51" s="94"/>
      <c r="I51" s="94"/>
    </row>
    <row r="52" spans="1:9" s="69" customFormat="1" x14ac:dyDescent="0.25">
      <c r="A52" s="90"/>
      <c r="B52" s="91"/>
      <c r="C52" s="92"/>
      <c r="D52" s="93"/>
      <c r="E52" s="93"/>
      <c r="F52" s="94"/>
      <c r="G52" s="94"/>
      <c r="H52" s="94"/>
      <c r="I52" s="94"/>
    </row>
    <row r="53" spans="1:9" s="69" customFormat="1" x14ac:dyDescent="0.25">
      <c r="A53" s="90"/>
      <c r="B53" s="91"/>
      <c r="C53" s="92"/>
      <c r="D53" s="93"/>
      <c r="E53" s="93"/>
      <c r="F53" s="94"/>
      <c r="G53" s="94"/>
      <c r="H53" s="94"/>
      <c r="I53" s="94"/>
    </row>
    <row r="54" spans="1:9" s="69" customFormat="1" x14ac:dyDescent="0.25">
      <c r="A54" s="90"/>
      <c r="B54" s="91"/>
      <c r="C54" s="92"/>
      <c r="D54" s="93"/>
      <c r="E54" s="93"/>
      <c r="F54" s="94"/>
      <c r="G54" s="94"/>
      <c r="H54" s="94"/>
      <c r="I54" s="94"/>
    </row>
    <row r="55" spans="1:9" s="69" customFormat="1" x14ac:dyDescent="0.25">
      <c r="A55" s="90"/>
      <c r="B55" s="91"/>
      <c r="C55" s="92"/>
      <c r="D55" s="93"/>
      <c r="E55" s="93"/>
      <c r="F55" s="94"/>
      <c r="G55" s="94"/>
      <c r="H55" s="94"/>
      <c r="I55" s="94"/>
    </row>
    <row r="56" spans="1:9" s="69" customFormat="1" x14ac:dyDescent="0.25">
      <c r="A56" s="90"/>
      <c r="B56" s="91"/>
      <c r="C56" s="92"/>
      <c r="D56" s="93"/>
      <c r="E56" s="93"/>
      <c r="F56" s="94"/>
      <c r="G56" s="94"/>
      <c r="H56" s="94"/>
      <c r="I56" s="94"/>
    </row>
    <row r="58" spans="1:9" ht="45" x14ac:dyDescent="0.25">
      <c r="A58" s="50" t="s">
        <v>142</v>
      </c>
      <c r="B58" s="51" t="s">
        <v>162</v>
      </c>
      <c r="C58" s="51" t="s">
        <v>144</v>
      </c>
      <c r="D58" s="51" t="s">
        <v>145</v>
      </c>
      <c r="E58" s="51" t="s">
        <v>146</v>
      </c>
      <c r="F58" s="55" t="s">
        <v>147</v>
      </c>
      <c r="G58" s="51" t="s">
        <v>148</v>
      </c>
      <c r="H58" s="51" t="s">
        <v>149</v>
      </c>
      <c r="I58" s="132" t="s">
        <v>150</v>
      </c>
    </row>
    <row r="59" spans="1:9" ht="54" customHeight="1" x14ac:dyDescent="0.25">
      <c r="A59" s="34">
        <v>6</v>
      </c>
      <c r="B59" s="35" t="s">
        <v>166</v>
      </c>
      <c r="C59" s="36">
        <v>0.11</v>
      </c>
      <c r="D59" s="47" t="e">
        <f>#REF!</f>
        <v>#REF!</v>
      </c>
      <c r="E59" s="47" t="e">
        <f>#REF!</f>
        <v>#REF!</v>
      </c>
      <c r="F59" s="32" t="e">
        <f>#REF!</f>
        <v>#REF!</v>
      </c>
      <c r="G59" s="32" t="e">
        <f>#REF!</f>
        <v>#REF!</v>
      </c>
      <c r="H59" s="32" t="e">
        <f>#REF!</f>
        <v>#REF!</v>
      </c>
      <c r="I59" s="97">
        <f>IF(ISERROR(G59/H59),0,G59/H59)</f>
        <v>0</v>
      </c>
    </row>
    <row r="69" spans="1:9" ht="45" x14ac:dyDescent="0.25">
      <c r="A69" s="50" t="s">
        <v>142</v>
      </c>
      <c r="B69" s="51" t="s">
        <v>162</v>
      </c>
      <c r="C69" s="51" t="s">
        <v>144</v>
      </c>
      <c r="D69" s="51" t="s">
        <v>145</v>
      </c>
      <c r="E69" s="51" t="s">
        <v>146</v>
      </c>
      <c r="F69" s="55" t="s">
        <v>147</v>
      </c>
      <c r="G69" s="51" t="s">
        <v>148</v>
      </c>
      <c r="H69" s="51" t="s">
        <v>149</v>
      </c>
      <c r="I69" s="132" t="s">
        <v>150</v>
      </c>
    </row>
    <row r="70" spans="1:9" ht="45.75" customHeight="1" x14ac:dyDescent="0.25">
      <c r="A70" s="34">
        <v>9</v>
      </c>
      <c r="B70" s="35" t="s">
        <v>159</v>
      </c>
      <c r="C70" s="36">
        <v>0.12</v>
      </c>
      <c r="D70" s="47" t="e">
        <f>$D$10</f>
        <v>#REF!</v>
      </c>
      <c r="E70" s="47" t="e">
        <f>$E$10</f>
        <v>#REF!</v>
      </c>
      <c r="F70" s="32">
        <f>$F$10</f>
        <v>0</v>
      </c>
      <c r="G70" s="32" t="e">
        <f>$G$10</f>
        <v>#REF!</v>
      </c>
      <c r="H70" s="32" t="e">
        <f>$H$10</f>
        <v>#REF!</v>
      </c>
      <c r="I70" s="97">
        <f>IF(ISERROR(G70/H70),0,G70/H70)</f>
        <v>0</v>
      </c>
    </row>
  </sheetData>
  <mergeCells count="1">
    <mergeCell ref="A11:B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6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2"/>
  <sheetViews>
    <sheetView topLeftCell="A15" workbookViewId="0">
      <selection activeCell="C27" sqref="C27"/>
    </sheetView>
  </sheetViews>
  <sheetFormatPr baseColWidth="10" defaultColWidth="11.42578125" defaultRowHeight="15" x14ac:dyDescent="0.25"/>
  <cols>
    <col min="1" max="1" width="5" customWidth="1"/>
    <col min="2" max="2" width="40" customWidth="1"/>
    <col min="3" max="3" width="14" customWidth="1"/>
    <col min="4" max="4" width="14.7109375" customWidth="1"/>
    <col min="6" max="6" width="12.85546875" customWidth="1"/>
    <col min="8" max="8" width="11.85546875" customWidth="1"/>
    <col min="11" max="11" width="13.7109375" customWidth="1"/>
    <col min="12" max="12" width="13" customWidth="1"/>
  </cols>
  <sheetData>
    <row r="1" spans="1:8" x14ac:dyDescent="0.25">
      <c r="B1" s="259" t="s">
        <v>168</v>
      </c>
      <c r="C1" s="259"/>
      <c r="D1" s="259"/>
      <c r="E1" s="259"/>
      <c r="F1" s="259"/>
      <c r="G1" s="259"/>
      <c r="H1" s="259"/>
    </row>
    <row r="2" spans="1:8" ht="47.25" x14ac:dyDescent="0.25">
      <c r="A2" s="57" t="s">
        <v>142</v>
      </c>
      <c r="B2" s="57" t="s">
        <v>169</v>
      </c>
      <c r="C2" s="57" t="s">
        <v>170</v>
      </c>
      <c r="D2" s="57" t="s">
        <v>149</v>
      </c>
      <c r="E2" s="57" t="s">
        <v>171</v>
      </c>
      <c r="F2" s="57" t="s">
        <v>172</v>
      </c>
      <c r="G2" s="57" t="s">
        <v>173</v>
      </c>
      <c r="H2" s="57" t="s">
        <v>174</v>
      </c>
    </row>
    <row r="3" spans="1:8" ht="36.75" customHeight="1" x14ac:dyDescent="0.25">
      <c r="A3" s="30">
        <v>1</v>
      </c>
      <c r="B3" s="96" t="s">
        <v>175</v>
      </c>
      <c r="C3" s="19" t="e">
        <f>#REF!</f>
        <v>#REF!</v>
      </c>
      <c r="D3" s="19" t="e">
        <f>#REF!</f>
        <v>#REF!</v>
      </c>
      <c r="E3" s="29">
        <f>IF(ISERROR(C3/D3),0,(C3/D3))</f>
        <v>0</v>
      </c>
      <c r="F3" s="31" t="e">
        <f>#REF!</f>
        <v>#REF!</v>
      </c>
      <c r="G3" s="31" t="e">
        <f>#REF!</f>
        <v>#REF!</v>
      </c>
      <c r="H3" s="29">
        <f>IF(ISERROR(F3/G3),0,(F3/G3))</f>
        <v>0</v>
      </c>
    </row>
    <row r="4" spans="1:8" ht="68.25" customHeight="1" x14ac:dyDescent="0.25">
      <c r="A4" s="30">
        <v>2</v>
      </c>
      <c r="B4" s="26" t="s">
        <v>176</v>
      </c>
      <c r="C4" s="19" t="e">
        <f>#REF!</f>
        <v>#REF!</v>
      </c>
      <c r="D4" s="19" t="e">
        <f>#REF!</f>
        <v>#REF!</v>
      </c>
      <c r="E4" s="29">
        <f>IF(ISERROR(C4/D4),0,(C4/D4))</f>
        <v>0</v>
      </c>
      <c r="F4" s="31" t="e">
        <f>#REF!</f>
        <v>#REF!</v>
      </c>
      <c r="G4" s="31" t="e">
        <f>#REF!</f>
        <v>#REF!</v>
      </c>
      <c r="H4" s="29">
        <f>IF(ISERROR(F4/G4),0,(F4/G4))</f>
        <v>0</v>
      </c>
    </row>
    <row r="5" spans="1:8" ht="56.25" customHeight="1" x14ac:dyDescent="0.25">
      <c r="A5" s="30">
        <v>3</v>
      </c>
      <c r="B5" s="18" t="s">
        <v>177</v>
      </c>
      <c r="C5" s="19" t="e">
        <f>#REF!</f>
        <v>#REF!</v>
      </c>
      <c r="D5" s="19" t="e">
        <f>#REF!</f>
        <v>#REF!</v>
      </c>
      <c r="E5" s="29">
        <f>IF(ISERROR(C5/D5),0,(C5/D5))</f>
        <v>0</v>
      </c>
      <c r="F5" s="31" t="e">
        <f>#REF!</f>
        <v>#REF!</v>
      </c>
      <c r="G5" s="31" t="e">
        <f>#REF!</f>
        <v>#REF!</v>
      </c>
      <c r="H5" s="29">
        <f>IF(ISERROR(F5/G5),0,(F5/G5))</f>
        <v>0</v>
      </c>
    </row>
    <row r="6" spans="1:8" x14ac:dyDescent="0.25">
      <c r="B6" s="58" t="s">
        <v>178</v>
      </c>
      <c r="C6" s="104" t="e">
        <f>#REF!</f>
        <v>#REF!</v>
      </c>
      <c r="D6" s="104" t="e">
        <f>#REF!</f>
        <v>#REF!</v>
      </c>
      <c r="E6" s="59">
        <f>IF(ISERROR(C6/D6),0,(C6/D6))</f>
        <v>0</v>
      </c>
      <c r="F6" s="59" t="e">
        <f>#REF!</f>
        <v>#REF!</v>
      </c>
      <c r="G6" s="59" t="e">
        <f>#REF!</f>
        <v>#REF!</v>
      </c>
      <c r="H6" s="59">
        <f>IF(ISERROR(F6/G6),0,(F6/G6))</f>
        <v>0</v>
      </c>
    </row>
    <row r="7" spans="1:8" x14ac:dyDescent="0.25">
      <c r="B7" s="259" t="s">
        <v>179</v>
      </c>
      <c r="C7" s="259"/>
      <c r="D7" s="259"/>
      <c r="E7" s="259"/>
      <c r="F7" s="259"/>
      <c r="G7" s="259"/>
      <c r="H7" s="259"/>
    </row>
    <row r="8" spans="1:8" ht="47.25" x14ac:dyDescent="0.25">
      <c r="A8" s="57" t="s">
        <v>142</v>
      </c>
      <c r="B8" s="57" t="s">
        <v>169</v>
      </c>
      <c r="C8" s="57" t="s">
        <v>170</v>
      </c>
      <c r="D8" s="57" t="s">
        <v>149</v>
      </c>
      <c r="E8" s="57" t="s">
        <v>171</v>
      </c>
      <c r="F8" s="57" t="s">
        <v>172</v>
      </c>
      <c r="G8" s="57" t="s">
        <v>173</v>
      </c>
      <c r="H8" s="57" t="s">
        <v>174</v>
      </c>
    </row>
    <row r="9" spans="1:8" ht="60" x14ac:dyDescent="0.25">
      <c r="A9" s="99">
        <v>1</v>
      </c>
      <c r="B9" s="100" t="s">
        <v>180</v>
      </c>
      <c r="C9" s="102" t="e">
        <f>#REF!</f>
        <v>#REF!</v>
      </c>
      <c r="D9" s="103" t="e">
        <f>#REF!</f>
        <v>#REF!</v>
      </c>
      <c r="E9" s="97">
        <f>IF(ISERROR(C9/D9),0,(C9/D9))</f>
        <v>0</v>
      </c>
      <c r="F9" s="98" t="e">
        <f>#REF!</f>
        <v>#REF!</v>
      </c>
      <c r="G9" s="98" t="e">
        <f>#REF!</f>
        <v>#REF!</v>
      </c>
      <c r="H9" s="97">
        <f>IF(ISERROR(F9/G9),0,(F9/G9))</f>
        <v>0</v>
      </c>
    </row>
    <row r="10" spans="1:8" ht="45" x14ac:dyDescent="0.25">
      <c r="A10" s="99">
        <v>2</v>
      </c>
      <c r="B10" s="101" t="s">
        <v>181</v>
      </c>
      <c r="C10" s="102" t="e">
        <f>#REF!</f>
        <v>#REF!</v>
      </c>
      <c r="D10" s="103" t="e">
        <f>#REF!</f>
        <v>#REF!</v>
      </c>
      <c r="E10" s="97">
        <f>IF(ISERROR(C10/D10),0,(C10/D10))</f>
        <v>0</v>
      </c>
      <c r="F10" s="98" t="e">
        <f>#REF!</f>
        <v>#REF!</v>
      </c>
      <c r="G10" s="98" t="e">
        <f>#REF!</f>
        <v>#REF!</v>
      </c>
      <c r="H10" s="97">
        <f>IF(ISERROR(F10/G10),0,(F10/G10))</f>
        <v>0</v>
      </c>
    </row>
    <row r="11" spans="1:8" x14ac:dyDescent="0.25">
      <c r="A11" s="28"/>
      <c r="B11" s="58" t="s">
        <v>178</v>
      </c>
      <c r="C11" s="107" t="e">
        <f>#REF!</f>
        <v>#REF!</v>
      </c>
      <c r="D11" s="108" t="e">
        <f>#REF!</f>
        <v>#REF!</v>
      </c>
      <c r="E11" s="105">
        <f>IF(ISERROR(C11/D11),0,(C11/D11))</f>
        <v>0</v>
      </c>
      <c r="F11" s="106" t="e">
        <f>#REF!</f>
        <v>#REF!</v>
      </c>
      <c r="G11" s="106" t="e">
        <f>#REF!</f>
        <v>#REF!</v>
      </c>
      <c r="H11" s="105">
        <f>IF(ISERROR(F11/G11),0,(F11/G11))</f>
        <v>0</v>
      </c>
    </row>
    <row r="13" spans="1:8" x14ac:dyDescent="0.25">
      <c r="B13" s="259"/>
      <c r="C13" s="259"/>
      <c r="D13" s="259"/>
      <c r="E13" s="259"/>
      <c r="F13" s="259"/>
      <c r="G13" s="259"/>
      <c r="H13" s="259"/>
    </row>
    <row r="14" spans="1:8" x14ac:dyDescent="0.25">
      <c r="B14" s="259" t="s">
        <v>182</v>
      </c>
      <c r="C14" s="259"/>
      <c r="D14" s="259"/>
      <c r="E14" s="259"/>
      <c r="F14" s="259"/>
      <c r="G14" s="259"/>
      <c r="H14" s="259"/>
    </row>
    <row r="15" spans="1:8" ht="47.25" x14ac:dyDescent="0.25">
      <c r="A15" s="57" t="s">
        <v>142</v>
      </c>
      <c r="B15" s="57" t="s">
        <v>169</v>
      </c>
      <c r="C15" s="57" t="s">
        <v>170</v>
      </c>
      <c r="D15" s="57" t="s">
        <v>149</v>
      </c>
      <c r="E15" s="57" t="s">
        <v>171</v>
      </c>
      <c r="F15" s="57" t="s">
        <v>172</v>
      </c>
      <c r="G15" s="57" t="s">
        <v>173</v>
      </c>
      <c r="H15" s="57" t="s">
        <v>174</v>
      </c>
    </row>
    <row r="16" spans="1:8" ht="120" x14ac:dyDescent="0.25">
      <c r="A16" s="30">
        <v>1</v>
      </c>
      <c r="B16" s="26" t="s">
        <v>183</v>
      </c>
      <c r="C16" s="19" t="e">
        <f>#REF!</f>
        <v>#REF!</v>
      </c>
      <c r="D16" s="29" t="e">
        <f>#REF!</f>
        <v>#REF!</v>
      </c>
      <c r="E16" s="29">
        <f>IF(ISERROR(C16/D16),0,(C16/D16))</f>
        <v>0</v>
      </c>
      <c r="F16" s="31" t="e">
        <f>#REF!</f>
        <v>#REF!</v>
      </c>
      <c r="G16" s="31" t="e">
        <f>#REF!</f>
        <v>#REF!</v>
      </c>
      <c r="H16" s="29">
        <f>IF(ISERROR(F16/G16),0,(F16/G16))</f>
        <v>0</v>
      </c>
    </row>
    <row r="17" spans="1:8" ht="78.75" customHeight="1" x14ac:dyDescent="0.25">
      <c r="A17" s="30">
        <v>2</v>
      </c>
      <c r="B17" s="26" t="s">
        <v>184</v>
      </c>
      <c r="C17" s="19" t="e">
        <f>#REF!</f>
        <v>#REF!</v>
      </c>
      <c r="D17" s="29" t="e">
        <f>#REF!</f>
        <v>#REF!</v>
      </c>
      <c r="E17" s="29">
        <f>IF(ISERROR(C17/D17),0,(C17/D17))</f>
        <v>0</v>
      </c>
      <c r="F17" s="31" t="e">
        <f>#REF!</f>
        <v>#REF!</v>
      </c>
      <c r="G17" s="31" t="e">
        <f>#REF!</f>
        <v>#REF!</v>
      </c>
      <c r="H17" s="29">
        <f>IF(ISERROR(F17/G17),0,(F17/G17))</f>
        <v>0</v>
      </c>
    </row>
    <row r="18" spans="1:8" ht="45.75" customHeight="1" x14ac:dyDescent="0.25">
      <c r="A18" s="30">
        <v>3</v>
      </c>
      <c r="B18" s="26" t="s">
        <v>185</v>
      </c>
      <c r="C18" s="19" t="e">
        <f>#REF!</f>
        <v>#REF!</v>
      </c>
      <c r="D18" s="29" t="e">
        <f>#REF!</f>
        <v>#REF!</v>
      </c>
      <c r="E18" s="29">
        <f>IF(ISERROR(C18/D18),0,(C18/D18))</f>
        <v>0</v>
      </c>
      <c r="F18" s="31" t="e">
        <f>#REF!</f>
        <v>#REF!</v>
      </c>
      <c r="G18" s="31" t="e">
        <f>#REF!</f>
        <v>#REF!</v>
      </c>
      <c r="H18" s="29">
        <f>IF(ISERROR(F18/G18),0,(F18/G18))</f>
        <v>0</v>
      </c>
    </row>
    <row r="19" spans="1:8" x14ac:dyDescent="0.25">
      <c r="B19" s="58" t="s">
        <v>178</v>
      </c>
      <c r="C19" s="19" t="e">
        <f>#REF!</f>
        <v>#REF!</v>
      </c>
      <c r="D19" s="29" t="e">
        <f>#REF!</f>
        <v>#REF!</v>
      </c>
      <c r="E19" s="59">
        <f>IF(ISERROR(C19/D19),0,(C19/D19))</f>
        <v>0</v>
      </c>
      <c r="F19" s="31" t="e">
        <f>#REF!</f>
        <v>#REF!</v>
      </c>
      <c r="G19" s="31" t="e">
        <f>#REF!</f>
        <v>#REF!</v>
      </c>
      <c r="H19" s="59">
        <f>IF(ISERROR(F19/G19),0,(F19/G19))</f>
        <v>0</v>
      </c>
    </row>
    <row r="20" spans="1:8" x14ac:dyDescent="0.25">
      <c r="B20" s="109"/>
      <c r="C20" s="110"/>
      <c r="D20" s="94"/>
      <c r="E20" s="94"/>
      <c r="F20" s="111"/>
      <c r="G20" s="111"/>
      <c r="H20" s="94"/>
    </row>
    <row r="21" spans="1:8" x14ac:dyDescent="0.25">
      <c r="B21" s="259" t="s">
        <v>186</v>
      </c>
      <c r="C21" s="259"/>
      <c r="D21" s="259"/>
      <c r="E21" s="259"/>
      <c r="F21" s="259"/>
      <c r="G21" s="259"/>
      <c r="H21" s="259"/>
    </row>
    <row r="22" spans="1:8" ht="47.25" x14ac:dyDescent="0.25">
      <c r="A22" s="57" t="s">
        <v>142</v>
      </c>
      <c r="B22" s="57" t="s">
        <v>169</v>
      </c>
      <c r="C22" s="57" t="s">
        <v>170</v>
      </c>
      <c r="D22" s="57" t="s">
        <v>149</v>
      </c>
      <c r="E22" s="57" t="s">
        <v>171</v>
      </c>
      <c r="F22" s="57" t="s">
        <v>172</v>
      </c>
      <c r="G22" s="57" t="s">
        <v>173</v>
      </c>
      <c r="H22" s="57" t="s">
        <v>174</v>
      </c>
    </row>
    <row r="23" spans="1:8" ht="41.25" customHeight="1" x14ac:dyDescent="0.25">
      <c r="A23" s="30">
        <v>1</v>
      </c>
      <c r="B23" s="49" t="s">
        <v>187</v>
      </c>
      <c r="C23" s="19" t="e">
        <f>#REF!</f>
        <v>#REF!</v>
      </c>
      <c r="D23" s="29" t="e">
        <f>#REF!</f>
        <v>#REF!</v>
      </c>
      <c r="E23" s="29">
        <f>IF(ISERROR(C23/D23),0,(C23/D23))</f>
        <v>0</v>
      </c>
      <c r="F23" s="31" t="e">
        <f>#REF!</f>
        <v>#REF!</v>
      </c>
      <c r="G23" s="31" t="e">
        <f>#REF!</f>
        <v>#REF!</v>
      </c>
      <c r="H23" s="29">
        <f>IF(ISERROR(F23/G23),0,(F23/G23))</f>
        <v>0</v>
      </c>
    </row>
    <row r="24" spans="1:8" ht="57.75" customHeight="1" x14ac:dyDescent="0.25">
      <c r="A24" s="30">
        <v>2</v>
      </c>
      <c r="B24" s="49" t="s">
        <v>188</v>
      </c>
      <c r="C24" s="19" t="e">
        <f>#REF!</f>
        <v>#REF!</v>
      </c>
      <c r="D24" s="29" t="e">
        <f>#REF!</f>
        <v>#REF!</v>
      </c>
      <c r="E24" s="29">
        <f>IF(ISERROR(C24/D24),0,(C24/D24))</f>
        <v>0</v>
      </c>
      <c r="F24" s="31" t="e">
        <f>#REF!</f>
        <v>#REF!</v>
      </c>
      <c r="G24" s="31" t="e">
        <f>#REF!</f>
        <v>#REF!</v>
      </c>
      <c r="H24" s="29">
        <f>IF(ISERROR(F24/G24),0,(F24/G24))</f>
        <v>0</v>
      </c>
    </row>
    <row r="25" spans="1:8" ht="37.5" customHeight="1" x14ac:dyDescent="0.25">
      <c r="A25" s="30">
        <v>3</v>
      </c>
      <c r="B25" s="49" t="s">
        <v>189</v>
      </c>
      <c r="C25" s="19" t="e">
        <f>#REF!</f>
        <v>#REF!</v>
      </c>
      <c r="D25" s="29" t="e">
        <f>#REF!</f>
        <v>#REF!</v>
      </c>
      <c r="E25" s="29">
        <f>IF(ISERROR(C25/D25),0,(C25/D25))</f>
        <v>0</v>
      </c>
      <c r="F25" s="31" t="e">
        <f>#REF!</f>
        <v>#REF!</v>
      </c>
      <c r="G25" s="31" t="e">
        <f>#REF!</f>
        <v>#REF!</v>
      </c>
      <c r="H25" s="29">
        <f>IF(ISERROR(F25/G25),0,(F25/G25))</f>
        <v>0</v>
      </c>
    </row>
    <row r="26" spans="1:8" x14ac:dyDescent="0.25">
      <c r="B26" s="58" t="s">
        <v>178</v>
      </c>
      <c r="C26" s="104" t="e">
        <f>#REF!</f>
        <v>#REF!</v>
      </c>
      <c r="D26" s="105" t="e">
        <f>#REF!</f>
        <v>#REF!</v>
      </c>
      <c r="E26" s="105">
        <f>IF(ISERROR(C26/D26),0,(C26/D26))</f>
        <v>0</v>
      </c>
      <c r="F26" s="106" t="e">
        <f>#REF!</f>
        <v>#REF!</v>
      </c>
      <c r="G26" s="106" t="e">
        <f>#REF!</f>
        <v>#REF!</v>
      </c>
      <c r="H26" s="105">
        <f>IF(ISERROR(G26/F26),0,(G26/F26))</f>
        <v>0</v>
      </c>
    </row>
    <row r="28" spans="1:8" x14ac:dyDescent="0.25">
      <c r="A28" s="260" t="s">
        <v>190</v>
      </c>
      <c r="B28" s="260"/>
      <c r="C28" s="260"/>
      <c r="D28" s="260"/>
      <c r="E28" s="260"/>
      <c r="F28" s="260"/>
      <c r="G28" s="260"/>
      <c r="H28" s="260"/>
    </row>
    <row r="29" spans="1:8" ht="47.25" x14ac:dyDescent="0.25">
      <c r="A29" s="57" t="s">
        <v>142</v>
      </c>
      <c r="B29" s="57" t="s">
        <v>169</v>
      </c>
      <c r="C29" s="57" t="s">
        <v>170</v>
      </c>
      <c r="D29" s="57" t="s">
        <v>149</v>
      </c>
      <c r="E29" s="57" t="s">
        <v>171</v>
      </c>
      <c r="F29" s="57" t="s">
        <v>172</v>
      </c>
      <c r="G29" s="57" t="s">
        <v>173</v>
      </c>
      <c r="H29" s="57" t="s">
        <v>174</v>
      </c>
    </row>
    <row r="30" spans="1:8" ht="45" x14ac:dyDescent="0.25">
      <c r="A30" s="30">
        <v>1</v>
      </c>
      <c r="B30" s="18" t="s">
        <v>191</v>
      </c>
      <c r="C30" s="19" t="e">
        <f>#REF!</f>
        <v>#REF!</v>
      </c>
      <c r="D30" s="19" t="e">
        <f>#REF!</f>
        <v>#REF!</v>
      </c>
      <c r="E30" s="29">
        <f>IF(ISERROR(C30/D30),0,(C30/D30))</f>
        <v>0</v>
      </c>
      <c r="F30" s="31" t="e">
        <f>#REF!</f>
        <v>#REF!</v>
      </c>
      <c r="G30" s="31" t="e">
        <f>#REF!</f>
        <v>#REF!</v>
      </c>
      <c r="H30" s="29">
        <f>IF(ISERROR(F30/G30),0,(F30/G30))</f>
        <v>0</v>
      </c>
    </row>
    <row r="31" spans="1:8" ht="75" x14ac:dyDescent="0.25">
      <c r="A31" s="30">
        <v>2</v>
      </c>
      <c r="B31" s="26" t="s">
        <v>192</v>
      </c>
      <c r="C31" s="19" t="e">
        <f>#REF!</f>
        <v>#REF!</v>
      </c>
      <c r="D31" s="19" t="e">
        <f>#REF!</f>
        <v>#REF!</v>
      </c>
      <c r="E31" s="29">
        <f>IF(ISERROR(C31/D31),0,(C31/D31))</f>
        <v>0</v>
      </c>
      <c r="F31" s="31" t="e">
        <f>#REF!</f>
        <v>#REF!</v>
      </c>
      <c r="G31" s="31" t="e">
        <f>#REF!</f>
        <v>#REF!</v>
      </c>
      <c r="H31" s="29">
        <f>IF(ISERROR(F31/G31),0,(F31/G31))</f>
        <v>0</v>
      </c>
    </row>
    <row r="32" spans="1:8" x14ac:dyDescent="0.25">
      <c r="B32" s="58" t="s">
        <v>178</v>
      </c>
      <c r="C32" s="104" t="e">
        <f>#REF!</f>
        <v>#REF!</v>
      </c>
      <c r="D32" s="104" t="e">
        <f>#REF!</f>
        <v>#REF!</v>
      </c>
      <c r="E32" s="59">
        <f>IF(ISERROR(C32/D32),0,(C32/D32))</f>
        <v>0</v>
      </c>
      <c r="F32" s="106" t="e">
        <f>#REF!</f>
        <v>#REF!</v>
      </c>
      <c r="G32" s="106" t="e">
        <f>#REF!</f>
        <v>#REF!</v>
      </c>
      <c r="H32" s="105">
        <f>IF(ISERROR(F32/G32),0,(F32/G32))</f>
        <v>0</v>
      </c>
    </row>
    <row r="34" spans="1:8" x14ac:dyDescent="0.25">
      <c r="A34" s="260" t="s">
        <v>193</v>
      </c>
      <c r="B34" s="261"/>
      <c r="C34" s="261"/>
      <c r="D34" s="261"/>
      <c r="E34" s="261"/>
      <c r="F34" s="261"/>
      <c r="G34" s="261"/>
      <c r="H34" s="261"/>
    </row>
    <row r="35" spans="1:8" ht="47.25" x14ac:dyDescent="0.25">
      <c r="A35" s="57" t="s">
        <v>142</v>
      </c>
      <c r="B35" s="57" t="s">
        <v>169</v>
      </c>
      <c r="C35" s="57" t="s">
        <v>170</v>
      </c>
      <c r="D35" s="57" t="s">
        <v>149</v>
      </c>
      <c r="E35" s="57" t="s">
        <v>171</v>
      </c>
      <c r="F35" s="57" t="s">
        <v>172</v>
      </c>
      <c r="G35" s="57" t="s">
        <v>173</v>
      </c>
      <c r="H35" s="57" t="s">
        <v>174</v>
      </c>
    </row>
    <row r="36" spans="1:8" ht="60" x14ac:dyDescent="0.25">
      <c r="A36" s="30">
        <v>1</v>
      </c>
      <c r="B36" s="18" t="s">
        <v>194</v>
      </c>
      <c r="C36" s="19" t="e">
        <f>#REF!</f>
        <v>#REF!</v>
      </c>
      <c r="D36" s="19" t="e">
        <f>#REF!</f>
        <v>#REF!</v>
      </c>
      <c r="E36" s="29">
        <f>IF(ISERROR(C36/D36),0,(C36/D36))</f>
        <v>0</v>
      </c>
      <c r="F36" s="31" t="e">
        <f>#REF!</f>
        <v>#REF!</v>
      </c>
      <c r="G36" s="31" t="e">
        <f>#REF!</f>
        <v>#REF!</v>
      </c>
      <c r="H36" s="29">
        <f>IF(ISERROR(F36/G36),0,(F36/G36))</f>
        <v>0</v>
      </c>
    </row>
    <row r="37" spans="1:8" ht="75" x14ac:dyDescent="0.25">
      <c r="A37" s="30">
        <v>2</v>
      </c>
      <c r="B37" s="26" t="s">
        <v>195</v>
      </c>
      <c r="C37" s="19" t="e">
        <f>#REF!</f>
        <v>#REF!</v>
      </c>
      <c r="D37" s="19" t="e">
        <f>#REF!</f>
        <v>#REF!</v>
      </c>
      <c r="E37" s="29">
        <f>IF(ISERROR(C37/D37),0,(C37/D37))</f>
        <v>0</v>
      </c>
      <c r="F37" s="31" t="e">
        <f>#REF!</f>
        <v>#REF!</v>
      </c>
      <c r="G37" s="31" t="e">
        <f>#REF!</f>
        <v>#REF!</v>
      </c>
      <c r="H37" s="29">
        <f>IF(ISERROR(F37/G37),0,(F37/G37))</f>
        <v>0</v>
      </c>
    </row>
    <row r="38" spans="1:8" x14ac:dyDescent="0.25">
      <c r="B38" s="58" t="s">
        <v>178</v>
      </c>
      <c r="C38" s="104" t="e">
        <f>#REF!</f>
        <v>#REF!</v>
      </c>
      <c r="D38" s="104" t="e">
        <f>#REF!</f>
        <v>#REF!</v>
      </c>
      <c r="E38" s="105">
        <f>IF(ISERROR(C38/D38),0,(C38/D38))</f>
        <v>0</v>
      </c>
      <c r="F38" s="106" t="e">
        <f>#REF!</f>
        <v>#REF!</v>
      </c>
      <c r="G38" s="106" t="e">
        <f>#REF!</f>
        <v>#REF!</v>
      </c>
      <c r="H38" s="105">
        <f>IF(ISERROR(F38/G38),0,(F38/G38))</f>
        <v>0</v>
      </c>
    </row>
    <row r="40" spans="1:8" x14ac:dyDescent="0.25">
      <c r="A40" s="260" t="s">
        <v>196</v>
      </c>
      <c r="B40" s="261"/>
      <c r="C40" s="261"/>
      <c r="D40" s="261"/>
      <c r="E40" s="261"/>
      <c r="F40" s="261"/>
      <c r="G40" s="261"/>
      <c r="H40" s="261"/>
    </row>
    <row r="41" spans="1:8" ht="47.25" x14ac:dyDescent="0.25">
      <c r="A41" s="57" t="s">
        <v>142</v>
      </c>
      <c r="B41" s="57" t="s">
        <v>169</v>
      </c>
      <c r="C41" s="57" t="s">
        <v>170</v>
      </c>
      <c r="D41" s="57" t="s">
        <v>149</v>
      </c>
      <c r="E41" s="57" t="s">
        <v>171</v>
      </c>
      <c r="F41" s="57" t="s">
        <v>172</v>
      </c>
      <c r="G41" s="57" t="s">
        <v>173</v>
      </c>
      <c r="H41" s="57" t="s">
        <v>174</v>
      </c>
    </row>
    <row r="42" spans="1:8" ht="60" x14ac:dyDescent="0.25">
      <c r="A42" s="30">
        <v>1</v>
      </c>
      <c r="B42" s="18" t="s">
        <v>197</v>
      </c>
      <c r="C42" s="19" t="e">
        <f>#REF!</f>
        <v>#REF!</v>
      </c>
      <c r="D42" s="19" t="e">
        <f>#REF!</f>
        <v>#REF!</v>
      </c>
      <c r="E42" s="29">
        <f>IF(ISERROR(C42/D42),0,(C42/D42))</f>
        <v>0</v>
      </c>
      <c r="F42" s="31" t="e">
        <f>#REF!</f>
        <v>#REF!</v>
      </c>
      <c r="G42" s="31" t="e">
        <f>#REF!</f>
        <v>#REF!</v>
      </c>
      <c r="H42" s="29">
        <f>IF(ISERROR(F42/G42),0,(F42/G42))</f>
        <v>0</v>
      </c>
    </row>
    <row r="43" spans="1:8" x14ac:dyDescent="0.25">
      <c r="A43" s="30">
        <v>2</v>
      </c>
      <c r="B43" s="26" t="s">
        <v>198</v>
      </c>
      <c r="C43" s="19" t="e">
        <f>#REF!</f>
        <v>#REF!</v>
      </c>
      <c r="D43" s="19" t="e">
        <f>#REF!</f>
        <v>#REF!</v>
      </c>
      <c r="E43" s="29">
        <f>IF(ISERROR(C43/D43),0,(C43/D43))</f>
        <v>0</v>
      </c>
      <c r="F43" s="31" t="e">
        <f>#REF!</f>
        <v>#REF!</v>
      </c>
      <c r="G43" s="31" t="e">
        <f>#REF!</f>
        <v>#REF!</v>
      </c>
      <c r="H43" s="29">
        <f>IF(ISERROR(F43/G43),0,(F43/G43))</f>
        <v>0</v>
      </c>
    </row>
    <row r="44" spans="1:8" x14ac:dyDescent="0.25">
      <c r="A44" s="30">
        <v>3</v>
      </c>
      <c r="B44" s="18" t="s">
        <v>199</v>
      </c>
      <c r="C44" s="19" t="e">
        <f>#REF!</f>
        <v>#REF!</v>
      </c>
      <c r="D44" s="19" t="e">
        <f>#REF!</f>
        <v>#REF!</v>
      </c>
      <c r="E44" s="29">
        <f>IF(ISERROR(C44/D44),0,(C44/D44))</f>
        <v>0</v>
      </c>
      <c r="F44" s="31" t="e">
        <f>#REF!</f>
        <v>#REF!</v>
      </c>
      <c r="G44" s="31" t="e">
        <f>#REF!</f>
        <v>#REF!</v>
      </c>
      <c r="H44" s="29">
        <f>IF(ISERROR(F44/G44),0,(F44/G44))</f>
        <v>0</v>
      </c>
    </row>
    <row r="45" spans="1:8" x14ac:dyDescent="0.25">
      <c r="B45" s="58" t="s">
        <v>178</v>
      </c>
      <c r="C45" s="104" t="e">
        <f>#REF!</f>
        <v>#REF!</v>
      </c>
      <c r="D45" s="104" t="e">
        <f>#REF!</f>
        <v>#REF!</v>
      </c>
      <c r="E45" s="29">
        <f>IF(ISERROR(C45/D45),0,(C45/D45))</f>
        <v>0</v>
      </c>
      <c r="F45" s="31" t="e">
        <f>#REF!</f>
        <v>#REF!</v>
      </c>
      <c r="G45" s="31" t="e">
        <f>#REF!</f>
        <v>#REF!</v>
      </c>
      <c r="H45" s="29">
        <f>IF(ISERROR(F45/G45),0,(F45/G45))</f>
        <v>0</v>
      </c>
    </row>
    <row r="47" spans="1:8" x14ac:dyDescent="0.25">
      <c r="A47" s="260" t="s">
        <v>200</v>
      </c>
      <c r="B47" s="261"/>
      <c r="C47" s="261"/>
      <c r="D47" s="261"/>
      <c r="E47" s="261"/>
      <c r="F47" s="261"/>
      <c r="G47" s="261"/>
      <c r="H47" s="261"/>
    </row>
    <row r="48" spans="1:8" ht="47.25" x14ac:dyDescent="0.25">
      <c r="A48" s="57" t="s">
        <v>142</v>
      </c>
      <c r="B48" s="57" t="s">
        <v>169</v>
      </c>
      <c r="C48" s="57" t="s">
        <v>170</v>
      </c>
      <c r="D48" s="57" t="s">
        <v>149</v>
      </c>
      <c r="E48" s="57" t="s">
        <v>171</v>
      </c>
      <c r="F48" s="57" t="s">
        <v>172</v>
      </c>
      <c r="G48" s="57" t="s">
        <v>173</v>
      </c>
      <c r="H48" s="57" t="s">
        <v>174</v>
      </c>
    </row>
    <row r="49" spans="1:8" ht="45" x14ac:dyDescent="0.25">
      <c r="A49" s="30">
        <v>1</v>
      </c>
      <c r="B49" s="18" t="s">
        <v>201</v>
      </c>
      <c r="C49" s="19" t="e">
        <f>#REF!</f>
        <v>#REF!</v>
      </c>
      <c r="D49" s="19" t="e">
        <f>#REF!</f>
        <v>#REF!</v>
      </c>
      <c r="E49" s="29">
        <f>IF(ISERROR(C49/D49),0,(C49/D49))</f>
        <v>0</v>
      </c>
      <c r="F49" s="31" t="e">
        <f>#REF!</f>
        <v>#REF!</v>
      </c>
      <c r="G49" s="31" t="e">
        <f>#REF!</f>
        <v>#REF!</v>
      </c>
      <c r="H49" s="29">
        <f>IF(ISERROR(F49/G49),0,(F49/G49))</f>
        <v>0</v>
      </c>
    </row>
    <row r="50" spans="1:8" ht="45" x14ac:dyDescent="0.25">
      <c r="A50" s="30">
        <v>2</v>
      </c>
      <c r="B50" s="26" t="s">
        <v>202</v>
      </c>
      <c r="C50" s="19" t="e">
        <f>#REF!</f>
        <v>#REF!</v>
      </c>
      <c r="D50" s="19" t="e">
        <f>#REF!</f>
        <v>#REF!</v>
      </c>
      <c r="E50" s="29">
        <f>IF(ISERROR(C50/D50),0,(C50/D50))</f>
        <v>0</v>
      </c>
      <c r="F50" s="31" t="e">
        <f>#REF!</f>
        <v>#REF!</v>
      </c>
      <c r="G50" s="31" t="e">
        <f>#REF!</f>
        <v>#REF!</v>
      </c>
      <c r="H50" s="29">
        <f>IF(ISERROR(F50/G50),0,(F50/G50))</f>
        <v>0</v>
      </c>
    </row>
    <row r="51" spans="1:8" x14ac:dyDescent="0.25">
      <c r="B51" s="58" t="s">
        <v>178</v>
      </c>
      <c r="C51" s="104" t="e">
        <f>#REF!</f>
        <v>#REF!</v>
      </c>
      <c r="D51" s="104" t="e">
        <f>#REF!</f>
        <v>#REF!</v>
      </c>
      <c r="E51" s="105">
        <f>IF(ISERROR(C51/D51),0,(C51/D51))</f>
        <v>0</v>
      </c>
      <c r="F51" s="106" t="e">
        <f>#REF!</f>
        <v>#REF!</v>
      </c>
      <c r="G51" s="106" t="e">
        <f>#REF!</f>
        <v>#REF!</v>
      </c>
      <c r="H51" s="105">
        <f>IF(ISERROR(F51/G51),0,(F51/G51))</f>
        <v>0</v>
      </c>
    </row>
    <row r="53" spans="1:8" x14ac:dyDescent="0.25">
      <c r="A53" s="260" t="s">
        <v>203</v>
      </c>
      <c r="B53" s="261"/>
      <c r="C53" s="261"/>
      <c r="D53" s="261"/>
      <c r="E53" s="261"/>
      <c r="F53" s="261"/>
      <c r="G53" s="261"/>
      <c r="H53" s="261"/>
    </row>
    <row r="54" spans="1:8" ht="47.25" x14ac:dyDescent="0.25">
      <c r="A54" s="57" t="s">
        <v>142</v>
      </c>
      <c r="B54" s="57" t="s">
        <v>169</v>
      </c>
      <c r="C54" s="57" t="s">
        <v>170</v>
      </c>
      <c r="D54" s="57" t="s">
        <v>149</v>
      </c>
      <c r="E54" s="57" t="s">
        <v>171</v>
      </c>
      <c r="F54" s="57" t="s">
        <v>172</v>
      </c>
      <c r="G54" s="57" t="s">
        <v>173</v>
      </c>
      <c r="H54" s="57" t="s">
        <v>174</v>
      </c>
    </row>
    <row r="55" spans="1:8" ht="64.5" customHeight="1" x14ac:dyDescent="0.25">
      <c r="A55" s="30">
        <v>1</v>
      </c>
      <c r="B55" s="96" t="s">
        <v>107</v>
      </c>
      <c r="C55" s="19" t="e">
        <f>#REF!</f>
        <v>#REF!</v>
      </c>
      <c r="D55" s="19" t="e">
        <f>#REF!</f>
        <v>#REF!</v>
      </c>
      <c r="E55" s="29">
        <f>IF(ISERROR(C20/D20),0,(C55/D55))</f>
        <v>0</v>
      </c>
      <c r="F55" s="31" t="e">
        <f>#REF!</f>
        <v>#REF!</v>
      </c>
      <c r="G55" s="31" t="e">
        <f>#REF!</f>
        <v>#REF!</v>
      </c>
      <c r="H55" s="29">
        <f>IF(ISERROR(F55/G55),0,(F55/G55))</f>
        <v>0</v>
      </c>
    </row>
    <row r="56" spans="1:8" ht="45" x14ac:dyDescent="0.25">
      <c r="A56" s="30">
        <v>2</v>
      </c>
      <c r="B56" s="26" t="s">
        <v>204</v>
      </c>
      <c r="C56" s="19" t="e">
        <f>#REF!</f>
        <v>#REF!</v>
      </c>
      <c r="D56" s="19" t="e">
        <f>#REF!</f>
        <v>#REF!</v>
      </c>
      <c r="E56" s="29">
        <f t="shared" ref="E56:E61" si="0">IF(ISERROR(C56/D56),0,(C56/D56))</f>
        <v>0</v>
      </c>
      <c r="F56" s="31" t="e">
        <f>#REF!</f>
        <v>#REF!</v>
      </c>
      <c r="G56" s="31" t="e">
        <f>#REF!</f>
        <v>#REF!</v>
      </c>
      <c r="H56" s="29">
        <f t="shared" ref="H56:H61" si="1">IF(ISERROR(F56/G56),0,(F56/G56))</f>
        <v>0</v>
      </c>
    </row>
    <row r="57" spans="1:8" ht="105" x14ac:dyDescent="0.25">
      <c r="A57" s="30">
        <v>3</v>
      </c>
      <c r="B57" s="26" t="s">
        <v>205</v>
      </c>
      <c r="C57" s="19" t="e">
        <f>#REF!</f>
        <v>#REF!</v>
      </c>
      <c r="D57" s="19" t="e">
        <f>#REF!</f>
        <v>#REF!</v>
      </c>
      <c r="E57" s="29">
        <f t="shared" si="0"/>
        <v>0</v>
      </c>
      <c r="F57" s="31" t="e">
        <f>#REF!</f>
        <v>#REF!</v>
      </c>
      <c r="G57" s="31" t="e">
        <f>#REF!</f>
        <v>#REF!</v>
      </c>
      <c r="H57" s="29">
        <f t="shared" si="1"/>
        <v>0</v>
      </c>
    </row>
    <row r="58" spans="1:8" ht="75" x14ac:dyDescent="0.25">
      <c r="A58" s="30">
        <v>4</v>
      </c>
      <c r="B58" s="26" t="s">
        <v>206</v>
      </c>
      <c r="C58" s="19" t="e">
        <f>#REF!</f>
        <v>#REF!</v>
      </c>
      <c r="D58" s="19" t="e">
        <f>#REF!</f>
        <v>#REF!</v>
      </c>
      <c r="E58" s="29">
        <f t="shared" si="0"/>
        <v>0</v>
      </c>
      <c r="F58" s="31" t="e">
        <f>#REF!</f>
        <v>#REF!</v>
      </c>
      <c r="G58" s="31" t="e">
        <f>#REF!</f>
        <v>#REF!</v>
      </c>
      <c r="H58" s="29">
        <f t="shared" si="1"/>
        <v>0</v>
      </c>
    </row>
    <row r="59" spans="1:8" ht="60" x14ac:dyDescent="0.25">
      <c r="A59" s="30">
        <v>5</v>
      </c>
      <c r="B59" s="26" t="s">
        <v>207</v>
      </c>
      <c r="C59" s="19" t="e">
        <f>#REF!</f>
        <v>#REF!</v>
      </c>
      <c r="D59" s="19" t="e">
        <f>#REF!</f>
        <v>#REF!</v>
      </c>
      <c r="E59" s="29">
        <f t="shared" si="0"/>
        <v>0</v>
      </c>
      <c r="F59" s="31" t="e">
        <f>#REF!</f>
        <v>#REF!</v>
      </c>
      <c r="G59" s="31" t="e">
        <f>#REF!</f>
        <v>#REF!</v>
      </c>
      <c r="H59" s="29">
        <f t="shared" si="1"/>
        <v>0</v>
      </c>
    </row>
    <row r="60" spans="1:8" ht="135" x14ac:dyDescent="0.25">
      <c r="A60" s="30">
        <v>6</v>
      </c>
      <c r="B60" s="26" t="s">
        <v>208</v>
      </c>
      <c r="C60" s="19" t="e">
        <f>#REF!</f>
        <v>#REF!</v>
      </c>
      <c r="D60" s="19" t="e">
        <f>#REF!</f>
        <v>#REF!</v>
      </c>
      <c r="E60" s="29">
        <f t="shared" si="0"/>
        <v>0</v>
      </c>
      <c r="F60" s="31" t="e">
        <f>#REF!</f>
        <v>#REF!</v>
      </c>
      <c r="G60" s="31" t="e">
        <f>#REF!</f>
        <v>#REF!</v>
      </c>
      <c r="H60" s="29">
        <f t="shared" si="1"/>
        <v>0</v>
      </c>
    </row>
    <row r="61" spans="1:8" ht="75" x14ac:dyDescent="0.25">
      <c r="A61" s="30">
        <v>7</v>
      </c>
      <c r="B61" s="18" t="s">
        <v>209</v>
      </c>
      <c r="C61" s="19" t="e">
        <f>#REF!</f>
        <v>#REF!</v>
      </c>
      <c r="D61" s="19" t="e">
        <f>#REF!</f>
        <v>#REF!</v>
      </c>
      <c r="E61" s="29">
        <f t="shared" si="0"/>
        <v>0</v>
      </c>
      <c r="F61" s="31" t="e">
        <f>#REF!</f>
        <v>#REF!</v>
      </c>
      <c r="G61" s="31" t="e">
        <f>#REF!</f>
        <v>#REF!</v>
      </c>
      <c r="H61" s="29">
        <f t="shared" si="1"/>
        <v>0</v>
      </c>
    </row>
    <row r="62" spans="1:8" x14ac:dyDescent="0.25">
      <c r="B62" s="58" t="s">
        <v>178</v>
      </c>
      <c r="C62" s="104" t="e">
        <f>#REF!</f>
        <v>#REF!</v>
      </c>
      <c r="D62" s="104" t="e">
        <f>#REF!</f>
        <v>#REF!</v>
      </c>
      <c r="E62" s="105">
        <f>IF(ISERROR(C62/D62),0,(C62/D62))</f>
        <v>0</v>
      </c>
      <c r="F62" s="106" t="e">
        <f>#REF!</f>
        <v>#REF!</v>
      </c>
      <c r="G62" s="106" t="e">
        <f>#REF!</f>
        <v>#REF!</v>
      </c>
      <c r="H62" s="105">
        <f>IF(ISERROR(F62/G62),0,(F62/G62))</f>
        <v>0</v>
      </c>
    </row>
  </sheetData>
  <mergeCells count="10">
    <mergeCell ref="A47:H47"/>
    <mergeCell ref="A53:H53"/>
    <mergeCell ref="A40:H40"/>
    <mergeCell ref="A34:H34"/>
    <mergeCell ref="A28:H28"/>
    <mergeCell ref="B1:H1"/>
    <mergeCell ref="B7:H7"/>
    <mergeCell ref="B13:H13"/>
    <mergeCell ref="B14:H14"/>
    <mergeCell ref="B21:H2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8F8C-8092-4E7E-B791-BFA65A4F83D1}">
  <dimension ref="A1:FG379"/>
  <sheetViews>
    <sheetView topLeftCell="A4" zoomScale="70" zoomScaleNormal="70" workbookViewId="0">
      <selection activeCell="D8" sqref="D8"/>
    </sheetView>
  </sheetViews>
  <sheetFormatPr baseColWidth="10" defaultColWidth="10.85546875" defaultRowHeight="15" x14ac:dyDescent="0.2"/>
  <cols>
    <col min="1" max="1" width="16.7109375" style="160" customWidth="1"/>
    <col min="2" max="2" width="24.85546875" style="160" customWidth="1"/>
    <col min="3" max="3" width="29.42578125" style="160" customWidth="1"/>
    <col min="4" max="4" width="31.42578125" style="168" customWidth="1"/>
    <col min="5" max="5" width="10.85546875" style="160"/>
    <col min="6" max="6" width="20.140625" style="160" customWidth="1"/>
    <col min="7" max="7" width="17" style="160" customWidth="1"/>
    <col min="8" max="9" width="14" style="160" hidden="1" customWidth="1"/>
    <col min="10" max="10" width="15.42578125" style="160" hidden="1" customWidth="1"/>
    <col min="11" max="11" width="17.85546875" style="160" hidden="1" customWidth="1"/>
    <col min="12" max="12" width="31.28515625" style="168" customWidth="1"/>
    <col min="13" max="13" width="11.5703125" style="177" customWidth="1"/>
    <col min="14" max="14" width="16.5703125" style="177" bestFit="1" customWidth="1"/>
    <col min="15" max="45" width="10.85546875" style="177"/>
    <col min="46" max="16384" width="10.85546875" style="160"/>
  </cols>
  <sheetData>
    <row r="1" spans="1:163" ht="35.25" customHeight="1" x14ac:dyDescent="0.2">
      <c r="A1" s="175" t="s">
        <v>210</v>
      </c>
      <c r="B1" s="262" t="s">
        <v>211</v>
      </c>
      <c r="C1" s="263"/>
      <c r="D1" s="264"/>
      <c r="E1" s="158"/>
      <c r="F1" s="158"/>
      <c r="G1" s="158"/>
      <c r="H1" s="159"/>
      <c r="I1" s="158"/>
      <c r="J1" s="159"/>
      <c r="K1" s="158"/>
      <c r="L1" s="173"/>
    </row>
    <row r="2" spans="1:163" ht="35.25" customHeight="1" x14ac:dyDescent="0.2">
      <c r="A2" s="169" t="s">
        <v>212</v>
      </c>
      <c r="B2" s="265"/>
      <c r="C2" s="266"/>
      <c r="D2" s="267"/>
      <c r="E2" s="158"/>
      <c r="F2" s="158"/>
      <c r="G2" s="158"/>
      <c r="H2" s="159"/>
      <c r="I2" s="158"/>
      <c r="J2" s="159"/>
      <c r="K2" s="158"/>
      <c r="L2" s="173"/>
    </row>
    <row r="3" spans="1:163" ht="15.75" x14ac:dyDescent="0.2">
      <c r="A3" s="189"/>
      <c r="B3" s="161"/>
      <c r="C3" s="161"/>
      <c r="D3" s="161"/>
      <c r="E3" s="190"/>
      <c r="F3" s="190"/>
      <c r="G3" s="190"/>
      <c r="H3" s="191"/>
      <c r="I3" s="190"/>
      <c r="J3" s="191"/>
      <c r="K3" s="191"/>
      <c r="L3" s="192"/>
    </row>
    <row r="4" spans="1:163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</row>
    <row r="5" spans="1:163" ht="45" customHeight="1" x14ac:dyDescent="0.2">
      <c r="A5" s="269" t="s">
        <v>213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</row>
    <row r="6" spans="1:163" x14ac:dyDescent="0.2">
      <c r="A6" s="274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</row>
    <row r="7" spans="1:163" s="163" customFormat="1" ht="41.25" customHeight="1" x14ac:dyDescent="0.25">
      <c r="A7" s="176" t="s">
        <v>214</v>
      </c>
      <c r="B7" s="176" t="s">
        <v>215</v>
      </c>
      <c r="C7" s="176" t="s">
        <v>216</v>
      </c>
      <c r="D7" s="176" t="s">
        <v>217</v>
      </c>
      <c r="E7" s="169" t="s">
        <v>144</v>
      </c>
      <c r="F7" s="169" t="s">
        <v>218</v>
      </c>
      <c r="G7" s="169" t="s">
        <v>219</v>
      </c>
      <c r="H7" s="169" t="s">
        <v>220</v>
      </c>
      <c r="I7" s="169" t="s">
        <v>221</v>
      </c>
      <c r="J7" s="169" t="s">
        <v>222</v>
      </c>
      <c r="K7" s="169" t="s">
        <v>223</v>
      </c>
      <c r="L7" s="169" t="s">
        <v>224</v>
      </c>
      <c r="M7" s="178"/>
      <c r="N7" s="179"/>
      <c r="O7" s="180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2"/>
      <c r="BQ7" s="162"/>
      <c r="BR7" s="162"/>
      <c r="BS7" s="162"/>
      <c r="BT7" s="162"/>
      <c r="BU7" s="162"/>
      <c r="BV7" s="162"/>
      <c r="BW7" s="162"/>
      <c r="BX7" s="162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2"/>
      <c r="CO7" s="162"/>
      <c r="CP7" s="162"/>
      <c r="CQ7" s="162"/>
      <c r="CR7" s="162"/>
      <c r="CS7" s="162"/>
      <c r="CT7" s="162"/>
      <c r="CU7" s="162"/>
      <c r="CV7" s="162"/>
      <c r="CW7" s="162"/>
      <c r="CX7" s="162"/>
      <c r="CY7" s="162"/>
      <c r="CZ7" s="162"/>
      <c r="DA7" s="162"/>
      <c r="DB7" s="162"/>
      <c r="DC7" s="162"/>
      <c r="DD7" s="162"/>
      <c r="DE7" s="162"/>
      <c r="DF7" s="162"/>
      <c r="DG7" s="162"/>
      <c r="DH7" s="162"/>
      <c r="DI7" s="162"/>
      <c r="DJ7" s="162"/>
      <c r="DK7" s="162"/>
      <c r="DL7" s="162"/>
      <c r="DM7" s="162"/>
      <c r="DN7" s="162"/>
      <c r="DO7" s="162"/>
      <c r="DP7" s="162"/>
      <c r="DQ7" s="162"/>
      <c r="DR7" s="162"/>
      <c r="DS7" s="162"/>
      <c r="DT7" s="162"/>
      <c r="DU7" s="162"/>
      <c r="DV7" s="162"/>
      <c r="DW7" s="162"/>
      <c r="DX7" s="162"/>
      <c r="DY7" s="162"/>
      <c r="DZ7" s="162"/>
      <c r="EA7" s="162"/>
      <c r="EB7" s="162"/>
      <c r="EC7" s="162"/>
      <c r="ED7" s="162"/>
      <c r="EE7" s="162"/>
      <c r="EF7" s="162"/>
      <c r="EG7" s="162"/>
      <c r="EH7" s="162"/>
      <c r="EI7" s="162"/>
      <c r="EJ7" s="162"/>
      <c r="EK7" s="162"/>
      <c r="EL7" s="162"/>
      <c r="EM7" s="162"/>
      <c r="EN7" s="162"/>
      <c r="EO7" s="162"/>
      <c r="EP7" s="162"/>
      <c r="EQ7" s="162"/>
      <c r="ER7" s="162"/>
      <c r="ES7" s="162"/>
      <c r="ET7" s="162"/>
      <c r="EU7" s="162"/>
      <c r="EV7" s="162"/>
      <c r="EW7" s="162"/>
      <c r="EX7" s="162"/>
      <c r="EY7" s="162"/>
      <c r="EZ7" s="162"/>
      <c r="FA7" s="162"/>
      <c r="FB7" s="162"/>
      <c r="FC7" s="162"/>
      <c r="FD7" s="162"/>
      <c r="FE7" s="162"/>
      <c r="FF7" s="162"/>
      <c r="FG7" s="162"/>
    </row>
    <row r="8" spans="1:163" ht="39" customHeight="1" x14ac:dyDescent="0.2">
      <c r="A8" s="272" t="s">
        <v>225</v>
      </c>
      <c r="B8" s="272" t="s">
        <v>226</v>
      </c>
      <c r="C8" s="170" t="s">
        <v>227</v>
      </c>
      <c r="D8" s="164" t="s">
        <v>228</v>
      </c>
      <c r="E8" s="165">
        <v>0.05</v>
      </c>
      <c r="F8" s="193">
        <v>2</v>
      </c>
      <c r="G8" s="193">
        <v>3</v>
      </c>
      <c r="H8" s="165"/>
      <c r="I8" s="172"/>
      <c r="J8" s="165"/>
      <c r="K8" s="166"/>
      <c r="L8" s="164" t="s">
        <v>229</v>
      </c>
      <c r="N8" s="181"/>
      <c r="O8" s="182"/>
    </row>
    <row r="9" spans="1:163" ht="39" customHeight="1" x14ac:dyDescent="0.2">
      <c r="A9" s="272"/>
      <c r="B9" s="273"/>
      <c r="C9" s="271" t="s">
        <v>130</v>
      </c>
      <c r="D9" s="164" t="s">
        <v>130</v>
      </c>
      <c r="E9" s="165">
        <v>0.1</v>
      </c>
      <c r="F9" s="195">
        <v>11</v>
      </c>
      <c r="G9" s="195">
        <v>30</v>
      </c>
      <c r="H9" s="165"/>
      <c r="I9" s="172"/>
      <c r="J9" s="165"/>
      <c r="K9" s="167"/>
      <c r="L9" s="272" t="s">
        <v>230</v>
      </c>
      <c r="M9" s="183"/>
      <c r="N9" s="181"/>
      <c r="O9" s="182"/>
    </row>
    <row r="10" spans="1:163" ht="24" customHeight="1" x14ac:dyDescent="0.2">
      <c r="A10" s="272"/>
      <c r="B10" s="273"/>
      <c r="C10" s="271"/>
      <c r="D10" s="164" t="s">
        <v>231</v>
      </c>
      <c r="E10" s="165">
        <v>0.05</v>
      </c>
      <c r="F10" s="195">
        <v>2</v>
      </c>
      <c r="G10" s="195">
        <v>11</v>
      </c>
      <c r="H10" s="165"/>
      <c r="I10" s="172"/>
      <c r="J10" s="172"/>
      <c r="K10" s="174"/>
      <c r="L10" s="273"/>
      <c r="M10" s="183"/>
      <c r="N10" s="181"/>
      <c r="O10" s="182"/>
    </row>
    <row r="11" spans="1:163" ht="32.25" customHeight="1" x14ac:dyDescent="0.2">
      <c r="A11" s="272"/>
      <c r="B11" s="273"/>
      <c r="C11" s="271" t="s">
        <v>232</v>
      </c>
      <c r="D11" s="164" t="s">
        <v>233</v>
      </c>
      <c r="E11" s="165">
        <v>0.05</v>
      </c>
      <c r="F11" s="193">
        <v>2</v>
      </c>
      <c r="G11" s="193">
        <v>7</v>
      </c>
      <c r="H11" s="165"/>
      <c r="I11" s="165"/>
      <c r="J11" s="165"/>
      <c r="K11" s="164"/>
      <c r="L11" s="164" t="s">
        <v>234</v>
      </c>
    </row>
    <row r="12" spans="1:163" ht="32.25" customHeight="1" x14ac:dyDescent="0.2">
      <c r="A12" s="272"/>
      <c r="B12" s="273"/>
      <c r="C12" s="271"/>
      <c r="D12" s="164" t="s">
        <v>235</v>
      </c>
      <c r="E12" s="165">
        <v>0.05</v>
      </c>
      <c r="F12" s="195">
        <v>7</v>
      </c>
      <c r="G12" s="195">
        <v>8</v>
      </c>
      <c r="H12" s="165"/>
      <c r="I12" s="165"/>
      <c r="J12" s="165"/>
      <c r="K12" s="164"/>
      <c r="L12" s="164" t="s">
        <v>236</v>
      </c>
    </row>
    <row r="13" spans="1:163" ht="32.25" customHeight="1" x14ac:dyDescent="0.2">
      <c r="A13" s="272"/>
      <c r="B13" s="273"/>
      <c r="C13" s="271"/>
      <c r="D13" s="164" t="s">
        <v>237</v>
      </c>
      <c r="E13" s="165">
        <v>0.05</v>
      </c>
      <c r="F13" s="195">
        <v>2</v>
      </c>
      <c r="G13" s="195">
        <v>2</v>
      </c>
      <c r="H13" s="165"/>
      <c r="I13" s="165"/>
      <c r="J13" s="165"/>
      <c r="K13" s="166"/>
      <c r="L13" s="164" t="s">
        <v>229</v>
      </c>
    </row>
    <row r="14" spans="1:163" ht="32.25" customHeight="1" x14ac:dyDescent="0.2">
      <c r="A14" s="272"/>
      <c r="B14" s="273"/>
      <c r="C14" s="271"/>
      <c r="D14" s="164" t="s">
        <v>238</v>
      </c>
      <c r="E14" s="165">
        <v>0.05</v>
      </c>
      <c r="F14" s="195">
        <v>3</v>
      </c>
      <c r="G14" s="195">
        <v>15</v>
      </c>
      <c r="H14" s="165"/>
      <c r="I14" s="165"/>
      <c r="J14" s="165"/>
      <c r="K14" s="164"/>
      <c r="L14" s="164" t="s">
        <v>239</v>
      </c>
    </row>
    <row r="15" spans="1:163" ht="32.25" customHeight="1" x14ac:dyDescent="0.2">
      <c r="A15" s="272"/>
      <c r="B15" s="273"/>
      <c r="C15" s="271"/>
      <c r="D15" s="164" t="s">
        <v>240</v>
      </c>
      <c r="E15" s="165">
        <v>0.05</v>
      </c>
      <c r="F15" s="195">
        <v>6</v>
      </c>
      <c r="G15" s="195">
        <v>18</v>
      </c>
      <c r="H15" s="165"/>
      <c r="I15" s="165"/>
      <c r="J15" s="165"/>
      <c r="K15" s="164"/>
      <c r="L15" s="164" t="s">
        <v>229</v>
      </c>
    </row>
    <row r="16" spans="1:163" ht="32.25" customHeight="1" x14ac:dyDescent="0.2">
      <c r="A16" s="272"/>
      <c r="B16" s="273"/>
      <c r="C16" s="271"/>
      <c r="D16" s="164" t="s">
        <v>241</v>
      </c>
      <c r="E16" s="165">
        <v>0.05</v>
      </c>
      <c r="F16" s="193">
        <v>3</v>
      </c>
      <c r="G16" s="193">
        <v>9</v>
      </c>
      <c r="H16" s="165"/>
      <c r="I16" s="165"/>
      <c r="J16" s="165"/>
      <c r="K16" s="164"/>
      <c r="L16" s="164" t="s">
        <v>242</v>
      </c>
    </row>
    <row r="17" spans="1:14" ht="40.5" customHeight="1" x14ac:dyDescent="0.2">
      <c r="A17" s="272"/>
      <c r="B17" s="273"/>
      <c r="C17" s="271"/>
      <c r="D17" s="164" t="s">
        <v>243</v>
      </c>
      <c r="E17" s="165">
        <v>0.05</v>
      </c>
      <c r="F17" s="193">
        <v>1</v>
      </c>
      <c r="G17" s="193">
        <v>4</v>
      </c>
      <c r="H17" s="165"/>
      <c r="I17" s="165"/>
      <c r="J17" s="165"/>
      <c r="K17" s="164"/>
      <c r="L17" s="164" t="s">
        <v>236</v>
      </c>
    </row>
    <row r="18" spans="1:14" ht="40.5" customHeight="1" x14ac:dyDescent="0.2">
      <c r="A18" s="272"/>
      <c r="B18" s="273"/>
      <c r="C18" s="170" t="s">
        <v>244</v>
      </c>
      <c r="D18" s="164" t="s">
        <v>244</v>
      </c>
      <c r="E18" s="165">
        <v>0.1</v>
      </c>
      <c r="F18" s="193">
        <v>5</v>
      </c>
      <c r="G18" s="193">
        <v>23</v>
      </c>
      <c r="H18" s="165"/>
      <c r="I18" s="165"/>
      <c r="J18" s="165"/>
      <c r="K18" s="164"/>
      <c r="L18" s="164" t="s">
        <v>229</v>
      </c>
    </row>
    <row r="19" spans="1:14" ht="37.5" customHeight="1" x14ac:dyDescent="0.2">
      <c r="A19" s="272"/>
      <c r="B19" s="273"/>
      <c r="C19" s="271" t="s">
        <v>245</v>
      </c>
      <c r="D19" s="164" t="s">
        <v>246</v>
      </c>
      <c r="E19" s="165">
        <v>0.05</v>
      </c>
      <c r="F19" s="195">
        <v>1</v>
      </c>
      <c r="G19" s="195">
        <v>4</v>
      </c>
      <c r="H19" s="165"/>
      <c r="I19" s="165"/>
      <c r="J19" s="165"/>
      <c r="K19" s="164"/>
      <c r="L19" s="164" t="s">
        <v>236</v>
      </c>
      <c r="M19" s="183"/>
      <c r="N19" s="184"/>
    </row>
    <row r="20" spans="1:14" ht="61.5" customHeight="1" x14ac:dyDescent="0.2">
      <c r="A20" s="272"/>
      <c r="B20" s="273"/>
      <c r="C20" s="271"/>
      <c r="D20" s="164" t="s">
        <v>247</v>
      </c>
      <c r="E20" s="165">
        <v>0.1</v>
      </c>
      <c r="F20" s="193">
        <v>10</v>
      </c>
      <c r="G20" s="193">
        <v>33</v>
      </c>
      <c r="H20" s="165"/>
      <c r="I20" s="165"/>
      <c r="J20" s="165"/>
      <c r="K20" s="164"/>
      <c r="L20" s="164" t="s">
        <v>229</v>
      </c>
      <c r="M20" s="183"/>
    </row>
    <row r="21" spans="1:14" ht="61.5" customHeight="1" x14ac:dyDescent="0.2">
      <c r="A21" s="272"/>
      <c r="B21" s="273"/>
      <c r="C21" s="271"/>
      <c r="D21" s="164" t="s">
        <v>248</v>
      </c>
      <c r="E21" s="165">
        <v>0.05</v>
      </c>
      <c r="F21" s="193">
        <v>1</v>
      </c>
      <c r="G21" s="193">
        <v>9</v>
      </c>
      <c r="H21" s="165"/>
      <c r="I21" s="165"/>
      <c r="J21" s="165"/>
      <c r="K21" s="164"/>
      <c r="L21" s="164" t="s">
        <v>239</v>
      </c>
      <c r="M21" s="183"/>
    </row>
    <row r="22" spans="1:14" ht="61.5" customHeight="1" x14ac:dyDescent="0.2">
      <c r="A22" s="272"/>
      <c r="B22" s="273"/>
      <c r="C22" s="170" t="s">
        <v>249</v>
      </c>
      <c r="D22" s="164" t="s">
        <v>250</v>
      </c>
      <c r="E22" s="165">
        <v>0.05</v>
      </c>
      <c r="F22" s="195">
        <v>4</v>
      </c>
      <c r="G22" s="195">
        <v>6</v>
      </c>
      <c r="H22" s="165"/>
      <c r="I22" s="165"/>
      <c r="J22" s="165"/>
      <c r="K22" s="164"/>
      <c r="L22" s="164" t="s">
        <v>229</v>
      </c>
      <c r="M22" s="183"/>
    </row>
    <row r="23" spans="1:14" ht="47.25" customHeight="1" x14ac:dyDescent="0.2">
      <c r="A23" s="272"/>
      <c r="B23" s="273"/>
      <c r="C23" s="171" t="s">
        <v>251</v>
      </c>
      <c r="D23" s="164" t="s">
        <v>251</v>
      </c>
      <c r="E23" s="165">
        <v>0.1</v>
      </c>
      <c r="F23" s="193">
        <v>2</v>
      </c>
      <c r="G23" s="193">
        <v>6</v>
      </c>
      <c r="H23" s="165"/>
      <c r="I23" s="165"/>
      <c r="J23" s="165"/>
      <c r="K23" s="164"/>
      <c r="L23" s="164" t="s">
        <v>229</v>
      </c>
    </row>
    <row r="24" spans="1:14" s="177" customFormat="1" ht="15.75" x14ac:dyDescent="0.25">
      <c r="D24" s="185"/>
      <c r="F24" s="188">
        <f>SUM(F8:F23)</f>
        <v>62</v>
      </c>
      <c r="G24" s="188">
        <f>SUM(G8:G23)</f>
        <v>188</v>
      </c>
      <c r="K24" s="186">
        <f>SUMPRODUCT($E9:$E23,$K9:$K23)</f>
        <v>0</v>
      </c>
      <c r="L24" s="185"/>
    </row>
    <row r="25" spans="1:14" s="177" customFormat="1" x14ac:dyDescent="0.2">
      <c r="D25" s="185"/>
      <c r="J25" s="187"/>
      <c r="L25" s="185"/>
    </row>
    <row r="26" spans="1:14" s="177" customFormat="1" x14ac:dyDescent="0.2">
      <c r="D26" s="185"/>
      <c r="J26" s="187"/>
      <c r="L26" s="185"/>
    </row>
    <row r="27" spans="1:14" s="177" customFormat="1" x14ac:dyDescent="0.2">
      <c r="D27" s="185"/>
      <c r="J27" s="187"/>
      <c r="L27" s="185"/>
    </row>
    <row r="28" spans="1:14" s="177" customFormat="1" x14ac:dyDescent="0.2">
      <c r="D28" s="185"/>
      <c r="J28" s="187"/>
      <c r="L28" s="185"/>
    </row>
    <row r="29" spans="1:14" s="177" customFormat="1" x14ac:dyDescent="0.2">
      <c r="D29" s="185"/>
      <c r="L29" s="185"/>
    </row>
    <row r="30" spans="1:14" s="177" customFormat="1" x14ac:dyDescent="0.2">
      <c r="D30" s="185"/>
      <c r="L30" s="185"/>
    </row>
    <row r="31" spans="1:14" s="177" customFormat="1" x14ac:dyDescent="0.2">
      <c r="D31" s="185"/>
      <c r="L31" s="185"/>
    </row>
    <row r="32" spans="1:14" s="177" customFormat="1" x14ac:dyDescent="0.2">
      <c r="D32" s="185"/>
      <c r="L32" s="185"/>
    </row>
    <row r="33" spans="4:12" s="177" customFormat="1" x14ac:dyDescent="0.2">
      <c r="D33" s="185"/>
      <c r="L33" s="185"/>
    </row>
    <row r="34" spans="4:12" s="177" customFormat="1" x14ac:dyDescent="0.2">
      <c r="D34" s="185"/>
      <c r="L34" s="185"/>
    </row>
    <row r="35" spans="4:12" s="177" customFormat="1" x14ac:dyDescent="0.2">
      <c r="D35" s="185"/>
      <c r="L35" s="185"/>
    </row>
    <row r="36" spans="4:12" s="177" customFormat="1" x14ac:dyDescent="0.2">
      <c r="D36" s="185"/>
      <c r="L36" s="185"/>
    </row>
    <row r="37" spans="4:12" s="177" customFormat="1" x14ac:dyDescent="0.2">
      <c r="D37" s="185"/>
      <c r="L37" s="185"/>
    </row>
    <row r="38" spans="4:12" s="177" customFormat="1" x14ac:dyDescent="0.2">
      <c r="D38" s="185"/>
      <c r="L38" s="185"/>
    </row>
    <row r="39" spans="4:12" s="177" customFormat="1" x14ac:dyDescent="0.2">
      <c r="D39" s="185"/>
      <c r="L39" s="185"/>
    </row>
    <row r="40" spans="4:12" s="177" customFormat="1" x14ac:dyDescent="0.2">
      <c r="D40" s="185"/>
      <c r="L40" s="185"/>
    </row>
    <row r="41" spans="4:12" s="177" customFormat="1" x14ac:dyDescent="0.2">
      <c r="D41" s="185"/>
      <c r="L41" s="185"/>
    </row>
    <row r="42" spans="4:12" s="177" customFormat="1" x14ac:dyDescent="0.2">
      <c r="D42" s="185"/>
      <c r="L42" s="185"/>
    </row>
    <row r="43" spans="4:12" s="177" customFormat="1" x14ac:dyDescent="0.2">
      <c r="D43" s="185"/>
      <c r="L43" s="185"/>
    </row>
    <row r="44" spans="4:12" s="177" customFormat="1" x14ac:dyDescent="0.2">
      <c r="D44" s="185"/>
      <c r="L44" s="185"/>
    </row>
    <row r="45" spans="4:12" s="177" customFormat="1" x14ac:dyDescent="0.2">
      <c r="D45" s="185"/>
      <c r="L45" s="185"/>
    </row>
    <row r="46" spans="4:12" s="177" customFormat="1" x14ac:dyDescent="0.2">
      <c r="D46" s="185"/>
      <c r="L46" s="185"/>
    </row>
    <row r="47" spans="4:12" s="177" customFormat="1" x14ac:dyDescent="0.2">
      <c r="D47" s="185"/>
      <c r="L47" s="185"/>
    </row>
    <row r="48" spans="4:12" s="177" customFormat="1" x14ac:dyDescent="0.2">
      <c r="D48" s="185"/>
      <c r="L48" s="185"/>
    </row>
    <row r="49" spans="4:12" s="177" customFormat="1" x14ac:dyDescent="0.2">
      <c r="D49" s="185"/>
      <c r="L49" s="185"/>
    </row>
    <row r="50" spans="4:12" s="177" customFormat="1" x14ac:dyDescent="0.2">
      <c r="D50" s="185"/>
      <c r="L50" s="185"/>
    </row>
    <row r="51" spans="4:12" s="177" customFormat="1" x14ac:dyDescent="0.2">
      <c r="D51" s="185"/>
      <c r="L51" s="185"/>
    </row>
    <row r="52" spans="4:12" s="177" customFormat="1" x14ac:dyDescent="0.2">
      <c r="D52" s="185"/>
      <c r="L52" s="185"/>
    </row>
    <row r="53" spans="4:12" s="177" customFormat="1" x14ac:dyDescent="0.2">
      <c r="D53" s="185"/>
      <c r="L53" s="185"/>
    </row>
    <row r="54" spans="4:12" s="177" customFormat="1" x14ac:dyDescent="0.2">
      <c r="D54" s="185"/>
      <c r="L54" s="185"/>
    </row>
    <row r="55" spans="4:12" s="177" customFormat="1" x14ac:dyDescent="0.2">
      <c r="D55" s="185"/>
      <c r="L55" s="185"/>
    </row>
    <row r="56" spans="4:12" s="177" customFormat="1" x14ac:dyDescent="0.2">
      <c r="D56" s="185"/>
      <c r="L56" s="185"/>
    </row>
    <row r="57" spans="4:12" s="177" customFormat="1" x14ac:dyDescent="0.2">
      <c r="D57" s="185"/>
      <c r="L57" s="185"/>
    </row>
    <row r="58" spans="4:12" s="177" customFormat="1" x14ac:dyDescent="0.2">
      <c r="D58" s="185"/>
      <c r="L58" s="185"/>
    </row>
    <row r="59" spans="4:12" s="177" customFormat="1" x14ac:dyDescent="0.2">
      <c r="D59" s="185"/>
      <c r="L59" s="185"/>
    </row>
    <row r="60" spans="4:12" s="177" customFormat="1" x14ac:dyDescent="0.2">
      <c r="D60" s="185"/>
      <c r="L60" s="185"/>
    </row>
    <row r="61" spans="4:12" s="177" customFormat="1" x14ac:dyDescent="0.2">
      <c r="D61" s="185"/>
      <c r="L61" s="185"/>
    </row>
    <row r="62" spans="4:12" s="177" customFormat="1" x14ac:dyDescent="0.2">
      <c r="D62" s="185"/>
      <c r="L62" s="185"/>
    </row>
    <row r="63" spans="4:12" s="177" customFormat="1" x14ac:dyDescent="0.2">
      <c r="D63" s="185"/>
      <c r="L63" s="185"/>
    </row>
    <row r="64" spans="4:12" s="177" customFormat="1" x14ac:dyDescent="0.2">
      <c r="D64" s="185"/>
      <c r="L64" s="185"/>
    </row>
    <row r="65" spans="4:12" s="177" customFormat="1" x14ac:dyDescent="0.2">
      <c r="D65" s="185"/>
      <c r="L65" s="185"/>
    </row>
    <row r="66" spans="4:12" s="177" customFormat="1" x14ac:dyDescent="0.2">
      <c r="D66" s="185"/>
      <c r="L66" s="185"/>
    </row>
    <row r="67" spans="4:12" s="177" customFormat="1" x14ac:dyDescent="0.2">
      <c r="D67" s="185"/>
      <c r="L67" s="185"/>
    </row>
    <row r="68" spans="4:12" s="177" customFormat="1" x14ac:dyDescent="0.2">
      <c r="D68" s="185"/>
      <c r="L68" s="185"/>
    </row>
    <row r="69" spans="4:12" s="177" customFormat="1" x14ac:dyDescent="0.2">
      <c r="D69" s="185"/>
      <c r="L69" s="185"/>
    </row>
    <row r="70" spans="4:12" s="177" customFormat="1" x14ac:dyDescent="0.2">
      <c r="D70" s="185"/>
      <c r="L70" s="185"/>
    </row>
    <row r="71" spans="4:12" s="177" customFormat="1" x14ac:dyDescent="0.2">
      <c r="D71" s="185"/>
      <c r="L71" s="185"/>
    </row>
    <row r="72" spans="4:12" s="177" customFormat="1" x14ac:dyDescent="0.2">
      <c r="D72" s="185"/>
      <c r="L72" s="185"/>
    </row>
    <row r="73" spans="4:12" s="177" customFormat="1" x14ac:dyDescent="0.2">
      <c r="D73" s="185"/>
      <c r="L73" s="185"/>
    </row>
    <row r="74" spans="4:12" s="177" customFormat="1" x14ac:dyDescent="0.2">
      <c r="D74" s="185"/>
      <c r="L74" s="185"/>
    </row>
    <row r="75" spans="4:12" s="177" customFormat="1" x14ac:dyDescent="0.2">
      <c r="D75" s="185"/>
      <c r="L75" s="185"/>
    </row>
    <row r="76" spans="4:12" s="177" customFormat="1" x14ac:dyDescent="0.2">
      <c r="D76" s="185"/>
      <c r="L76" s="185"/>
    </row>
    <row r="77" spans="4:12" s="177" customFormat="1" x14ac:dyDescent="0.2">
      <c r="D77" s="185"/>
      <c r="L77" s="185"/>
    </row>
    <row r="78" spans="4:12" s="177" customFormat="1" x14ac:dyDescent="0.2">
      <c r="D78" s="185"/>
      <c r="L78" s="185"/>
    </row>
    <row r="79" spans="4:12" s="177" customFormat="1" x14ac:dyDescent="0.2">
      <c r="D79" s="185"/>
      <c r="L79" s="185"/>
    </row>
    <row r="80" spans="4:12" s="177" customFormat="1" x14ac:dyDescent="0.2">
      <c r="D80" s="185"/>
      <c r="L80" s="185"/>
    </row>
    <row r="81" spans="4:12" s="177" customFormat="1" x14ac:dyDescent="0.2">
      <c r="D81" s="185"/>
      <c r="L81" s="185"/>
    </row>
    <row r="82" spans="4:12" s="177" customFormat="1" x14ac:dyDescent="0.2">
      <c r="D82" s="185"/>
      <c r="L82" s="185"/>
    </row>
    <row r="83" spans="4:12" s="177" customFormat="1" x14ac:dyDescent="0.2">
      <c r="D83" s="185"/>
      <c r="L83" s="185"/>
    </row>
    <row r="84" spans="4:12" s="177" customFormat="1" x14ac:dyDescent="0.2">
      <c r="D84" s="185"/>
      <c r="L84" s="185"/>
    </row>
    <row r="85" spans="4:12" s="177" customFormat="1" x14ac:dyDescent="0.2">
      <c r="D85" s="185"/>
      <c r="L85" s="185"/>
    </row>
    <row r="86" spans="4:12" s="177" customFormat="1" x14ac:dyDescent="0.2">
      <c r="D86" s="185"/>
      <c r="L86" s="185"/>
    </row>
    <row r="87" spans="4:12" s="177" customFormat="1" x14ac:dyDescent="0.2">
      <c r="D87" s="185"/>
      <c r="L87" s="185"/>
    </row>
    <row r="88" spans="4:12" s="177" customFormat="1" x14ac:dyDescent="0.2">
      <c r="D88" s="185"/>
      <c r="L88" s="185"/>
    </row>
    <row r="89" spans="4:12" s="177" customFormat="1" x14ac:dyDescent="0.2">
      <c r="D89" s="185"/>
      <c r="L89" s="185"/>
    </row>
    <row r="90" spans="4:12" s="177" customFormat="1" x14ac:dyDescent="0.2">
      <c r="D90" s="185"/>
      <c r="L90" s="185"/>
    </row>
    <row r="91" spans="4:12" s="177" customFormat="1" x14ac:dyDescent="0.2">
      <c r="D91" s="185"/>
      <c r="L91" s="185"/>
    </row>
    <row r="92" spans="4:12" s="177" customFormat="1" x14ac:dyDescent="0.2">
      <c r="D92" s="185"/>
      <c r="L92" s="185"/>
    </row>
    <row r="93" spans="4:12" s="177" customFormat="1" x14ac:dyDescent="0.2">
      <c r="D93" s="185"/>
      <c r="L93" s="185"/>
    </row>
    <row r="94" spans="4:12" s="177" customFormat="1" x14ac:dyDescent="0.2">
      <c r="D94" s="185"/>
      <c r="L94" s="185"/>
    </row>
    <row r="95" spans="4:12" s="177" customFormat="1" x14ac:dyDescent="0.2">
      <c r="D95" s="185"/>
      <c r="L95" s="185"/>
    </row>
    <row r="96" spans="4:12" s="177" customFormat="1" x14ac:dyDescent="0.2">
      <c r="D96" s="185"/>
      <c r="L96" s="185"/>
    </row>
    <row r="97" spans="4:12" s="177" customFormat="1" x14ac:dyDescent="0.2">
      <c r="D97" s="185"/>
      <c r="L97" s="185"/>
    </row>
    <row r="98" spans="4:12" s="177" customFormat="1" x14ac:dyDescent="0.2">
      <c r="D98" s="185"/>
      <c r="L98" s="185"/>
    </row>
    <row r="99" spans="4:12" s="177" customFormat="1" x14ac:dyDescent="0.2">
      <c r="D99" s="185"/>
      <c r="L99" s="185"/>
    </row>
    <row r="100" spans="4:12" s="177" customFormat="1" x14ac:dyDescent="0.2">
      <c r="D100" s="185"/>
      <c r="L100" s="185"/>
    </row>
    <row r="101" spans="4:12" s="177" customFormat="1" x14ac:dyDescent="0.2">
      <c r="D101" s="185"/>
      <c r="L101" s="185"/>
    </row>
    <row r="102" spans="4:12" s="177" customFormat="1" x14ac:dyDescent="0.2">
      <c r="D102" s="185"/>
      <c r="L102" s="185"/>
    </row>
    <row r="103" spans="4:12" s="177" customFormat="1" x14ac:dyDescent="0.2">
      <c r="D103" s="185"/>
      <c r="L103" s="185"/>
    </row>
    <row r="104" spans="4:12" s="177" customFormat="1" x14ac:dyDescent="0.2">
      <c r="D104" s="185"/>
      <c r="L104" s="185"/>
    </row>
    <row r="105" spans="4:12" s="177" customFormat="1" x14ac:dyDescent="0.2">
      <c r="D105" s="185"/>
      <c r="L105" s="185"/>
    </row>
    <row r="106" spans="4:12" s="177" customFormat="1" x14ac:dyDescent="0.2">
      <c r="D106" s="185"/>
      <c r="L106" s="185"/>
    </row>
    <row r="107" spans="4:12" s="177" customFormat="1" x14ac:dyDescent="0.2">
      <c r="D107" s="185"/>
      <c r="L107" s="185"/>
    </row>
    <row r="108" spans="4:12" s="177" customFormat="1" x14ac:dyDescent="0.2">
      <c r="D108" s="185"/>
      <c r="L108" s="185"/>
    </row>
    <row r="109" spans="4:12" s="177" customFormat="1" x14ac:dyDescent="0.2">
      <c r="D109" s="185"/>
      <c r="L109" s="185"/>
    </row>
    <row r="110" spans="4:12" s="177" customFormat="1" x14ac:dyDescent="0.2">
      <c r="D110" s="185"/>
      <c r="L110" s="185"/>
    </row>
    <row r="111" spans="4:12" s="177" customFormat="1" x14ac:dyDescent="0.2">
      <c r="D111" s="185"/>
      <c r="L111" s="185"/>
    </row>
    <row r="112" spans="4:12" s="177" customFormat="1" x14ac:dyDescent="0.2">
      <c r="D112" s="185"/>
      <c r="L112" s="185"/>
    </row>
    <row r="113" spans="4:12" s="177" customFormat="1" x14ac:dyDescent="0.2">
      <c r="D113" s="185"/>
      <c r="L113" s="185"/>
    </row>
    <row r="114" spans="4:12" s="177" customFormat="1" x14ac:dyDescent="0.2">
      <c r="D114" s="185"/>
      <c r="L114" s="185"/>
    </row>
    <row r="115" spans="4:12" s="177" customFormat="1" x14ac:dyDescent="0.2">
      <c r="D115" s="185"/>
      <c r="L115" s="185"/>
    </row>
    <row r="116" spans="4:12" s="177" customFormat="1" x14ac:dyDescent="0.2">
      <c r="D116" s="185"/>
      <c r="L116" s="185"/>
    </row>
    <row r="117" spans="4:12" s="177" customFormat="1" x14ac:dyDescent="0.2">
      <c r="D117" s="185"/>
      <c r="L117" s="185"/>
    </row>
    <row r="118" spans="4:12" s="177" customFormat="1" x14ac:dyDescent="0.2">
      <c r="D118" s="185"/>
      <c r="L118" s="185"/>
    </row>
    <row r="119" spans="4:12" s="177" customFormat="1" x14ac:dyDescent="0.2">
      <c r="D119" s="185"/>
      <c r="L119" s="185"/>
    </row>
    <row r="120" spans="4:12" s="177" customFormat="1" x14ac:dyDescent="0.2">
      <c r="D120" s="185"/>
      <c r="L120" s="185"/>
    </row>
    <row r="121" spans="4:12" s="177" customFormat="1" x14ac:dyDescent="0.2">
      <c r="D121" s="185"/>
      <c r="L121" s="185"/>
    </row>
    <row r="122" spans="4:12" s="177" customFormat="1" x14ac:dyDescent="0.2">
      <c r="D122" s="185"/>
      <c r="L122" s="185"/>
    </row>
    <row r="123" spans="4:12" s="177" customFormat="1" x14ac:dyDescent="0.2">
      <c r="D123" s="185"/>
      <c r="L123" s="185"/>
    </row>
    <row r="124" spans="4:12" s="177" customFormat="1" x14ac:dyDescent="0.2">
      <c r="D124" s="185"/>
      <c r="L124" s="185"/>
    </row>
    <row r="125" spans="4:12" s="177" customFormat="1" x14ac:dyDescent="0.2">
      <c r="D125" s="185"/>
      <c r="L125" s="185"/>
    </row>
    <row r="126" spans="4:12" s="177" customFormat="1" x14ac:dyDescent="0.2">
      <c r="D126" s="185"/>
      <c r="L126" s="185"/>
    </row>
    <row r="127" spans="4:12" s="177" customFormat="1" x14ac:dyDescent="0.2">
      <c r="D127" s="185"/>
      <c r="L127" s="185"/>
    </row>
    <row r="128" spans="4:12" s="177" customFormat="1" x14ac:dyDescent="0.2">
      <c r="D128" s="185"/>
      <c r="L128" s="185"/>
    </row>
    <row r="129" spans="4:12" s="177" customFormat="1" x14ac:dyDescent="0.2">
      <c r="D129" s="185"/>
      <c r="L129" s="185"/>
    </row>
    <row r="130" spans="4:12" s="177" customFormat="1" x14ac:dyDescent="0.2">
      <c r="D130" s="185"/>
      <c r="L130" s="185"/>
    </row>
    <row r="131" spans="4:12" s="177" customFormat="1" x14ac:dyDescent="0.2">
      <c r="D131" s="185"/>
      <c r="L131" s="185"/>
    </row>
    <row r="132" spans="4:12" s="177" customFormat="1" x14ac:dyDescent="0.2">
      <c r="D132" s="185"/>
      <c r="L132" s="185"/>
    </row>
    <row r="133" spans="4:12" s="177" customFormat="1" x14ac:dyDescent="0.2">
      <c r="D133" s="185"/>
      <c r="L133" s="185"/>
    </row>
    <row r="134" spans="4:12" s="177" customFormat="1" x14ac:dyDescent="0.2">
      <c r="D134" s="185"/>
      <c r="L134" s="185"/>
    </row>
    <row r="135" spans="4:12" s="177" customFormat="1" x14ac:dyDescent="0.2">
      <c r="D135" s="185"/>
      <c r="L135" s="185"/>
    </row>
    <row r="136" spans="4:12" s="177" customFormat="1" x14ac:dyDescent="0.2">
      <c r="D136" s="185"/>
      <c r="L136" s="185"/>
    </row>
    <row r="137" spans="4:12" s="177" customFormat="1" x14ac:dyDescent="0.2">
      <c r="D137" s="185"/>
      <c r="L137" s="185"/>
    </row>
    <row r="138" spans="4:12" s="177" customFormat="1" x14ac:dyDescent="0.2">
      <c r="D138" s="185"/>
      <c r="L138" s="185"/>
    </row>
    <row r="139" spans="4:12" s="177" customFormat="1" x14ac:dyDescent="0.2">
      <c r="D139" s="185"/>
      <c r="L139" s="185"/>
    </row>
    <row r="140" spans="4:12" s="177" customFormat="1" x14ac:dyDescent="0.2">
      <c r="D140" s="185"/>
      <c r="L140" s="185"/>
    </row>
    <row r="141" spans="4:12" s="177" customFormat="1" x14ac:dyDescent="0.2">
      <c r="D141" s="185"/>
      <c r="L141" s="185"/>
    </row>
    <row r="142" spans="4:12" s="177" customFormat="1" x14ac:dyDescent="0.2">
      <c r="D142" s="185"/>
      <c r="L142" s="185"/>
    </row>
    <row r="143" spans="4:12" s="177" customFormat="1" x14ac:dyDescent="0.2">
      <c r="D143" s="185"/>
      <c r="L143" s="185"/>
    </row>
    <row r="144" spans="4:12" s="177" customFormat="1" x14ac:dyDescent="0.2">
      <c r="D144" s="185"/>
      <c r="L144" s="185"/>
    </row>
    <row r="145" spans="4:12" s="177" customFormat="1" x14ac:dyDescent="0.2">
      <c r="D145" s="185"/>
      <c r="L145" s="185"/>
    </row>
    <row r="146" spans="4:12" s="177" customFormat="1" x14ac:dyDescent="0.2">
      <c r="D146" s="185"/>
      <c r="L146" s="185"/>
    </row>
    <row r="147" spans="4:12" s="177" customFormat="1" x14ac:dyDescent="0.2">
      <c r="D147" s="185"/>
      <c r="L147" s="185"/>
    </row>
    <row r="148" spans="4:12" s="177" customFormat="1" x14ac:dyDescent="0.2">
      <c r="D148" s="185"/>
      <c r="L148" s="185"/>
    </row>
    <row r="149" spans="4:12" s="177" customFormat="1" x14ac:dyDescent="0.2">
      <c r="D149" s="185"/>
      <c r="L149" s="185"/>
    </row>
    <row r="150" spans="4:12" s="177" customFormat="1" x14ac:dyDescent="0.2">
      <c r="D150" s="185"/>
      <c r="L150" s="185"/>
    </row>
    <row r="151" spans="4:12" s="177" customFormat="1" x14ac:dyDescent="0.2">
      <c r="D151" s="185"/>
      <c r="L151" s="185"/>
    </row>
    <row r="152" spans="4:12" s="177" customFormat="1" x14ac:dyDescent="0.2">
      <c r="D152" s="185"/>
      <c r="L152" s="185"/>
    </row>
    <row r="153" spans="4:12" s="177" customFormat="1" x14ac:dyDescent="0.2">
      <c r="D153" s="185"/>
      <c r="L153" s="185"/>
    </row>
    <row r="154" spans="4:12" s="177" customFormat="1" x14ac:dyDescent="0.2">
      <c r="D154" s="185"/>
      <c r="L154" s="185"/>
    </row>
    <row r="155" spans="4:12" s="177" customFormat="1" x14ac:dyDescent="0.2">
      <c r="D155" s="185"/>
      <c r="L155" s="185"/>
    </row>
    <row r="156" spans="4:12" s="177" customFormat="1" x14ac:dyDescent="0.2">
      <c r="D156" s="185"/>
      <c r="L156" s="185"/>
    </row>
    <row r="157" spans="4:12" s="177" customFormat="1" x14ac:dyDescent="0.2">
      <c r="D157" s="185"/>
      <c r="L157" s="185"/>
    </row>
    <row r="158" spans="4:12" s="177" customFormat="1" x14ac:dyDescent="0.2">
      <c r="D158" s="185"/>
      <c r="L158" s="185"/>
    </row>
    <row r="159" spans="4:12" s="177" customFormat="1" x14ac:dyDescent="0.2">
      <c r="D159" s="185"/>
      <c r="L159" s="185"/>
    </row>
    <row r="160" spans="4:12" s="177" customFormat="1" x14ac:dyDescent="0.2">
      <c r="D160" s="185"/>
      <c r="L160" s="185"/>
    </row>
    <row r="161" spans="4:12" s="177" customFormat="1" x14ac:dyDescent="0.2">
      <c r="D161" s="185"/>
      <c r="L161" s="185"/>
    </row>
    <row r="162" spans="4:12" s="177" customFormat="1" x14ac:dyDescent="0.2">
      <c r="D162" s="185"/>
      <c r="L162" s="185"/>
    </row>
    <row r="163" spans="4:12" s="177" customFormat="1" x14ac:dyDescent="0.2">
      <c r="D163" s="185"/>
      <c r="L163" s="185"/>
    </row>
    <row r="164" spans="4:12" s="177" customFormat="1" x14ac:dyDescent="0.2">
      <c r="D164" s="185"/>
      <c r="L164" s="185"/>
    </row>
    <row r="165" spans="4:12" s="177" customFormat="1" x14ac:dyDescent="0.2">
      <c r="D165" s="185"/>
      <c r="L165" s="185"/>
    </row>
    <row r="166" spans="4:12" s="177" customFormat="1" x14ac:dyDescent="0.2">
      <c r="D166" s="185"/>
      <c r="L166" s="185"/>
    </row>
    <row r="167" spans="4:12" s="177" customFormat="1" x14ac:dyDescent="0.2">
      <c r="D167" s="185"/>
      <c r="L167" s="185"/>
    </row>
    <row r="168" spans="4:12" s="177" customFormat="1" x14ac:dyDescent="0.2">
      <c r="D168" s="185"/>
      <c r="L168" s="185"/>
    </row>
    <row r="169" spans="4:12" s="177" customFormat="1" x14ac:dyDescent="0.2">
      <c r="D169" s="185"/>
      <c r="L169" s="185"/>
    </row>
    <row r="170" spans="4:12" s="177" customFormat="1" x14ac:dyDescent="0.2">
      <c r="D170" s="185"/>
      <c r="L170" s="185"/>
    </row>
    <row r="171" spans="4:12" s="177" customFormat="1" x14ac:dyDescent="0.2">
      <c r="D171" s="185"/>
      <c r="L171" s="185"/>
    </row>
    <row r="172" spans="4:12" s="177" customFormat="1" x14ac:dyDescent="0.2">
      <c r="D172" s="185"/>
      <c r="L172" s="185"/>
    </row>
    <row r="173" spans="4:12" s="177" customFormat="1" x14ac:dyDescent="0.2">
      <c r="D173" s="185"/>
      <c r="L173" s="185"/>
    </row>
    <row r="174" spans="4:12" s="177" customFormat="1" x14ac:dyDescent="0.2">
      <c r="D174" s="185"/>
      <c r="L174" s="185"/>
    </row>
    <row r="175" spans="4:12" s="177" customFormat="1" x14ac:dyDescent="0.2">
      <c r="D175" s="185"/>
      <c r="L175" s="185"/>
    </row>
    <row r="176" spans="4:12" s="177" customFormat="1" x14ac:dyDescent="0.2">
      <c r="D176" s="185"/>
      <c r="L176" s="185"/>
    </row>
    <row r="177" spans="4:12" s="177" customFormat="1" x14ac:dyDescent="0.2">
      <c r="D177" s="185"/>
      <c r="L177" s="185"/>
    </row>
    <row r="178" spans="4:12" s="177" customFormat="1" x14ac:dyDescent="0.2">
      <c r="D178" s="185"/>
      <c r="L178" s="185"/>
    </row>
    <row r="179" spans="4:12" s="177" customFormat="1" x14ac:dyDescent="0.2">
      <c r="D179" s="185"/>
      <c r="L179" s="185"/>
    </row>
    <row r="180" spans="4:12" s="177" customFormat="1" x14ac:dyDescent="0.2">
      <c r="D180" s="185"/>
      <c r="L180" s="185"/>
    </row>
    <row r="181" spans="4:12" s="177" customFormat="1" x14ac:dyDescent="0.2">
      <c r="D181" s="185"/>
      <c r="L181" s="185"/>
    </row>
    <row r="182" spans="4:12" s="177" customFormat="1" x14ac:dyDescent="0.2">
      <c r="D182" s="185"/>
      <c r="L182" s="185"/>
    </row>
    <row r="183" spans="4:12" s="177" customFormat="1" x14ac:dyDescent="0.2">
      <c r="D183" s="185"/>
      <c r="L183" s="185"/>
    </row>
    <row r="184" spans="4:12" s="177" customFormat="1" x14ac:dyDescent="0.2">
      <c r="D184" s="185"/>
      <c r="L184" s="185"/>
    </row>
    <row r="185" spans="4:12" s="177" customFormat="1" x14ac:dyDescent="0.2">
      <c r="D185" s="185"/>
      <c r="L185" s="185"/>
    </row>
    <row r="186" spans="4:12" s="177" customFormat="1" x14ac:dyDescent="0.2">
      <c r="D186" s="185"/>
      <c r="L186" s="185"/>
    </row>
    <row r="187" spans="4:12" s="177" customFormat="1" x14ac:dyDescent="0.2">
      <c r="D187" s="185"/>
      <c r="L187" s="185"/>
    </row>
    <row r="188" spans="4:12" s="177" customFormat="1" x14ac:dyDescent="0.2">
      <c r="D188" s="185"/>
      <c r="L188" s="185"/>
    </row>
    <row r="189" spans="4:12" s="177" customFormat="1" x14ac:dyDescent="0.2">
      <c r="D189" s="185"/>
      <c r="L189" s="185"/>
    </row>
    <row r="190" spans="4:12" s="177" customFormat="1" x14ac:dyDescent="0.2">
      <c r="D190" s="185"/>
      <c r="L190" s="185"/>
    </row>
    <row r="191" spans="4:12" s="177" customFormat="1" x14ac:dyDescent="0.2">
      <c r="D191" s="185"/>
      <c r="L191" s="185"/>
    </row>
    <row r="192" spans="4:12" s="177" customFormat="1" x14ac:dyDescent="0.2">
      <c r="D192" s="185"/>
      <c r="L192" s="185"/>
    </row>
    <row r="193" spans="4:12" s="177" customFormat="1" x14ac:dyDescent="0.2">
      <c r="D193" s="185"/>
      <c r="L193" s="185"/>
    </row>
    <row r="194" spans="4:12" s="177" customFormat="1" x14ac:dyDescent="0.2">
      <c r="D194" s="185"/>
      <c r="L194" s="185"/>
    </row>
    <row r="195" spans="4:12" s="177" customFormat="1" x14ac:dyDescent="0.2">
      <c r="D195" s="185"/>
      <c r="L195" s="185"/>
    </row>
    <row r="196" spans="4:12" s="177" customFormat="1" x14ac:dyDescent="0.2">
      <c r="D196" s="185"/>
      <c r="L196" s="185"/>
    </row>
    <row r="197" spans="4:12" s="177" customFormat="1" x14ac:dyDescent="0.2">
      <c r="D197" s="185"/>
      <c r="L197" s="185"/>
    </row>
    <row r="198" spans="4:12" s="177" customFormat="1" x14ac:dyDescent="0.2">
      <c r="D198" s="185"/>
      <c r="L198" s="185"/>
    </row>
    <row r="199" spans="4:12" s="177" customFormat="1" x14ac:dyDescent="0.2">
      <c r="D199" s="185"/>
      <c r="L199" s="185"/>
    </row>
    <row r="200" spans="4:12" s="177" customFormat="1" x14ac:dyDescent="0.2">
      <c r="D200" s="185"/>
      <c r="L200" s="185"/>
    </row>
    <row r="201" spans="4:12" s="177" customFormat="1" x14ac:dyDescent="0.2">
      <c r="D201" s="185"/>
      <c r="L201" s="185"/>
    </row>
    <row r="202" spans="4:12" s="177" customFormat="1" x14ac:dyDescent="0.2">
      <c r="D202" s="185"/>
      <c r="L202" s="185"/>
    </row>
    <row r="203" spans="4:12" s="177" customFormat="1" x14ac:dyDescent="0.2">
      <c r="D203" s="185"/>
      <c r="L203" s="185"/>
    </row>
    <row r="204" spans="4:12" s="177" customFormat="1" x14ac:dyDescent="0.2">
      <c r="D204" s="185"/>
      <c r="L204" s="185"/>
    </row>
    <row r="205" spans="4:12" s="177" customFormat="1" x14ac:dyDescent="0.2">
      <c r="D205" s="185"/>
      <c r="L205" s="185"/>
    </row>
    <row r="206" spans="4:12" s="177" customFormat="1" x14ac:dyDescent="0.2">
      <c r="D206" s="185"/>
      <c r="L206" s="185"/>
    </row>
    <row r="207" spans="4:12" s="177" customFormat="1" x14ac:dyDescent="0.2">
      <c r="D207" s="185"/>
      <c r="L207" s="185"/>
    </row>
    <row r="208" spans="4:12" s="177" customFormat="1" x14ac:dyDescent="0.2">
      <c r="D208" s="185"/>
      <c r="L208" s="185"/>
    </row>
    <row r="209" spans="4:12" s="177" customFormat="1" x14ac:dyDescent="0.2">
      <c r="D209" s="185"/>
      <c r="L209" s="185"/>
    </row>
    <row r="210" spans="4:12" s="177" customFormat="1" x14ac:dyDescent="0.2">
      <c r="D210" s="185"/>
      <c r="L210" s="185"/>
    </row>
    <row r="211" spans="4:12" s="177" customFormat="1" x14ac:dyDescent="0.2">
      <c r="D211" s="185"/>
      <c r="L211" s="185"/>
    </row>
    <row r="212" spans="4:12" s="177" customFormat="1" x14ac:dyDescent="0.2">
      <c r="D212" s="185"/>
      <c r="L212" s="185"/>
    </row>
    <row r="213" spans="4:12" s="177" customFormat="1" x14ac:dyDescent="0.2">
      <c r="D213" s="185"/>
      <c r="L213" s="185"/>
    </row>
    <row r="214" spans="4:12" s="177" customFormat="1" x14ac:dyDescent="0.2">
      <c r="D214" s="185"/>
      <c r="L214" s="185"/>
    </row>
    <row r="215" spans="4:12" s="177" customFormat="1" x14ac:dyDescent="0.2">
      <c r="D215" s="185"/>
      <c r="L215" s="185"/>
    </row>
    <row r="216" spans="4:12" s="177" customFormat="1" x14ac:dyDescent="0.2">
      <c r="D216" s="185"/>
      <c r="L216" s="185"/>
    </row>
    <row r="217" spans="4:12" s="177" customFormat="1" x14ac:dyDescent="0.2">
      <c r="D217" s="185"/>
      <c r="L217" s="185"/>
    </row>
    <row r="218" spans="4:12" s="177" customFormat="1" x14ac:dyDescent="0.2">
      <c r="D218" s="185"/>
      <c r="L218" s="185"/>
    </row>
    <row r="219" spans="4:12" s="177" customFormat="1" x14ac:dyDescent="0.2">
      <c r="D219" s="185"/>
      <c r="L219" s="185"/>
    </row>
    <row r="220" spans="4:12" s="177" customFormat="1" x14ac:dyDescent="0.2">
      <c r="D220" s="185"/>
      <c r="L220" s="185"/>
    </row>
    <row r="221" spans="4:12" s="177" customFormat="1" x14ac:dyDescent="0.2">
      <c r="D221" s="185"/>
      <c r="L221" s="185"/>
    </row>
    <row r="222" spans="4:12" s="177" customFormat="1" x14ac:dyDescent="0.2">
      <c r="D222" s="185"/>
      <c r="L222" s="185"/>
    </row>
    <row r="223" spans="4:12" s="177" customFormat="1" x14ac:dyDescent="0.2">
      <c r="D223" s="185"/>
      <c r="L223" s="185"/>
    </row>
    <row r="224" spans="4:12" s="177" customFormat="1" x14ac:dyDescent="0.2">
      <c r="D224" s="185"/>
      <c r="L224" s="185"/>
    </row>
    <row r="225" spans="4:12" s="177" customFormat="1" x14ac:dyDescent="0.2">
      <c r="D225" s="185"/>
      <c r="L225" s="185"/>
    </row>
    <row r="226" spans="4:12" s="177" customFormat="1" x14ac:dyDescent="0.2">
      <c r="D226" s="185"/>
      <c r="L226" s="185"/>
    </row>
    <row r="227" spans="4:12" s="177" customFormat="1" x14ac:dyDescent="0.2">
      <c r="D227" s="185"/>
      <c r="L227" s="185"/>
    </row>
    <row r="228" spans="4:12" s="177" customFormat="1" x14ac:dyDescent="0.2">
      <c r="D228" s="185"/>
      <c r="L228" s="185"/>
    </row>
    <row r="229" spans="4:12" s="177" customFormat="1" x14ac:dyDescent="0.2">
      <c r="D229" s="185"/>
      <c r="L229" s="185"/>
    </row>
    <row r="230" spans="4:12" s="177" customFormat="1" x14ac:dyDescent="0.2">
      <c r="D230" s="185"/>
      <c r="L230" s="185"/>
    </row>
    <row r="231" spans="4:12" s="177" customFormat="1" x14ac:dyDescent="0.2">
      <c r="D231" s="185"/>
      <c r="L231" s="185"/>
    </row>
    <row r="232" spans="4:12" s="177" customFormat="1" x14ac:dyDescent="0.2">
      <c r="D232" s="185"/>
      <c r="L232" s="185"/>
    </row>
    <row r="233" spans="4:12" s="177" customFormat="1" x14ac:dyDescent="0.2">
      <c r="D233" s="185"/>
      <c r="L233" s="185"/>
    </row>
    <row r="234" spans="4:12" s="177" customFormat="1" x14ac:dyDescent="0.2">
      <c r="D234" s="185"/>
      <c r="L234" s="185"/>
    </row>
    <row r="235" spans="4:12" s="177" customFormat="1" x14ac:dyDescent="0.2">
      <c r="D235" s="185"/>
      <c r="L235" s="185"/>
    </row>
    <row r="236" spans="4:12" s="177" customFormat="1" x14ac:dyDescent="0.2">
      <c r="D236" s="185"/>
      <c r="L236" s="185"/>
    </row>
    <row r="237" spans="4:12" s="177" customFormat="1" x14ac:dyDescent="0.2">
      <c r="D237" s="185"/>
      <c r="L237" s="185"/>
    </row>
    <row r="238" spans="4:12" s="177" customFormat="1" x14ac:dyDescent="0.2">
      <c r="D238" s="185"/>
      <c r="L238" s="185"/>
    </row>
    <row r="239" spans="4:12" s="177" customFormat="1" x14ac:dyDescent="0.2">
      <c r="D239" s="185"/>
      <c r="L239" s="185"/>
    </row>
    <row r="240" spans="4:12" s="177" customFormat="1" x14ac:dyDescent="0.2">
      <c r="D240" s="185"/>
      <c r="L240" s="185"/>
    </row>
    <row r="241" spans="4:12" s="177" customFormat="1" x14ac:dyDescent="0.2">
      <c r="D241" s="185"/>
      <c r="L241" s="185"/>
    </row>
    <row r="242" spans="4:12" s="177" customFormat="1" x14ac:dyDescent="0.2">
      <c r="D242" s="185"/>
      <c r="L242" s="185"/>
    </row>
    <row r="243" spans="4:12" s="177" customFormat="1" x14ac:dyDescent="0.2">
      <c r="D243" s="185"/>
      <c r="L243" s="185"/>
    </row>
    <row r="244" spans="4:12" s="177" customFormat="1" x14ac:dyDescent="0.2">
      <c r="D244" s="185"/>
      <c r="L244" s="185"/>
    </row>
    <row r="245" spans="4:12" s="177" customFormat="1" x14ac:dyDescent="0.2">
      <c r="D245" s="185"/>
      <c r="L245" s="185"/>
    </row>
    <row r="246" spans="4:12" s="177" customFormat="1" x14ac:dyDescent="0.2">
      <c r="D246" s="185"/>
      <c r="L246" s="185"/>
    </row>
    <row r="247" spans="4:12" s="177" customFormat="1" x14ac:dyDescent="0.2">
      <c r="D247" s="185"/>
      <c r="L247" s="185"/>
    </row>
    <row r="248" spans="4:12" s="177" customFormat="1" x14ac:dyDescent="0.2">
      <c r="D248" s="185"/>
      <c r="L248" s="185"/>
    </row>
    <row r="249" spans="4:12" s="177" customFormat="1" x14ac:dyDescent="0.2">
      <c r="D249" s="185"/>
      <c r="L249" s="185"/>
    </row>
    <row r="250" spans="4:12" s="177" customFormat="1" x14ac:dyDescent="0.2">
      <c r="D250" s="185"/>
      <c r="L250" s="185"/>
    </row>
    <row r="251" spans="4:12" s="177" customFormat="1" x14ac:dyDescent="0.2">
      <c r="D251" s="185"/>
      <c r="L251" s="185"/>
    </row>
    <row r="252" spans="4:12" s="177" customFormat="1" x14ac:dyDescent="0.2">
      <c r="D252" s="185"/>
      <c r="L252" s="185"/>
    </row>
    <row r="253" spans="4:12" s="177" customFormat="1" x14ac:dyDescent="0.2">
      <c r="D253" s="185"/>
      <c r="L253" s="185"/>
    </row>
    <row r="254" spans="4:12" s="177" customFormat="1" x14ac:dyDescent="0.2">
      <c r="D254" s="185"/>
      <c r="L254" s="185"/>
    </row>
    <row r="255" spans="4:12" s="177" customFormat="1" x14ac:dyDescent="0.2">
      <c r="D255" s="185"/>
      <c r="L255" s="185"/>
    </row>
    <row r="256" spans="4:12" s="177" customFormat="1" x14ac:dyDescent="0.2">
      <c r="D256" s="185"/>
      <c r="L256" s="185"/>
    </row>
    <row r="257" spans="4:12" s="177" customFormat="1" x14ac:dyDescent="0.2">
      <c r="D257" s="185"/>
      <c r="L257" s="185"/>
    </row>
    <row r="258" spans="4:12" s="177" customFormat="1" x14ac:dyDescent="0.2">
      <c r="D258" s="185"/>
      <c r="L258" s="185"/>
    </row>
    <row r="259" spans="4:12" s="177" customFormat="1" x14ac:dyDescent="0.2">
      <c r="D259" s="185"/>
      <c r="L259" s="185"/>
    </row>
    <row r="260" spans="4:12" s="177" customFormat="1" x14ac:dyDescent="0.2">
      <c r="D260" s="185"/>
      <c r="L260" s="185"/>
    </row>
    <row r="261" spans="4:12" s="177" customFormat="1" x14ac:dyDescent="0.2">
      <c r="D261" s="185"/>
      <c r="L261" s="185"/>
    </row>
    <row r="262" spans="4:12" s="177" customFormat="1" x14ac:dyDescent="0.2">
      <c r="D262" s="185"/>
      <c r="L262" s="185"/>
    </row>
    <row r="263" spans="4:12" s="177" customFormat="1" x14ac:dyDescent="0.2">
      <c r="D263" s="185"/>
      <c r="L263" s="185"/>
    </row>
    <row r="264" spans="4:12" s="177" customFormat="1" x14ac:dyDescent="0.2">
      <c r="D264" s="185"/>
      <c r="L264" s="185"/>
    </row>
    <row r="265" spans="4:12" s="177" customFormat="1" x14ac:dyDescent="0.2">
      <c r="D265" s="185"/>
      <c r="L265" s="185"/>
    </row>
    <row r="266" spans="4:12" s="177" customFormat="1" x14ac:dyDescent="0.2">
      <c r="D266" s="185"/>
      <c r="L266" s="185"/>
    </row>
    <row r="267" spans="4:12" s="177" customFormat="1" x14ac:dyDescent="0.2">
      <c r="D267" s="185"/>
      <c r="L267" s="185"/>
    </row>
    <row r="268" spans="4:12" s="177" customFormat="1" x14ac:dyDescent="0.2">
      <c r="D268" s="185"/>
      <c r="L268" s="185"/>
    </row>
    <row r="269" spans="4:12" s="177" customFormat="1" x14ac:dyDescent="0.2">
      <c r="D269" s="185"/>
      <c r="L269" s="185"/>
    </row>
    <row r="270" spans="4:12" s="177" customFormat="1" x14ac:dyDescent="0.2">
      <c r="D270" s="185"/>
      <c r="L270" s="185"/>
    </row>
    <row r="271" spans="4:12" s="177" customFormat="1" x14ac:dyDescent="0.2">
      <c r="D271" s="185"/>
      <c r="L271" s="185"/>
    </row>
    <row r="272" spans="4:12" s="177" customFormat="1" x14ac:dyDescent="0.2">
      <c r="D272" s="185"/>
      <c r="L272" s="185"/>
    </row>
    <row r="273" spans="4:12" s="177" customFormat="1" x14ac:dyDescent="0.2">
      <c r="D273" s="185"/>
      <c r="L273" s="185"/>
    </row>
    <row r="274" spans="4:12" s="177" customFormat="1" x14ac:dyDescent="0.2">
      <c r="D274" s="185"/>
      <c r="L274" s="185"/>
    </row>
    <row r="275" spans="4:12" s="177" customFormat="1" x14ac:dyDescent="0.2">
      <c r="D275" s="185"/>
      <c r="L275" s="185"/>
    </row>
    <row r="276" spans="4:12" s="177" customFormat="1" x14ac:dyDescent="0.2">
      <c r="D276" s="185"/>
      <c r="L276" s="185"/>
    </row>
    <row r="277" spans="4:12" s="177" customFormat="1" x14ac:dyDescent="0.2">
      <c r="D277" s="185"/>
      <c r="L277" s="185"/>
    </row>
    <row r="278" spans="4:12" s="177" customFormat="1" x14ac:dyDescent="0.2">
      <c r="D278" s="185"/>
      <c r="L278" s="185"/>
    </row>
    <row r="279" spans="4:12" s="177" customFormat="1" x14ac:dyDescent="0.2">
      <c r="D279" s="185"/>
      <c r="L279" s="185"/>
    </row>
    <row r="280" spans="4:12" s="177" customFormat="1" x14ac:dyDescent="0.2">
      <c r="D280" s="185"/>
      <c r="L280" s="185"/>
    </row>
    <row r="281" spans="4:12" s="177" customFormat="1" x14ac:dyDescent="0.2">
      <c r="D281" s="185"/>
      <c r="L281" s="185"/>
    </row>
    <row r="282" spans="4:12" s="177" customFormat="1" x14ac:dyDescent="0.2">
      <c r="D282" s="185"/>
      <c r="L282" s="185"/>
    </row>
    <row r="283" spans="4:12" s="177" customFormat="1" x14ac:dyDescent="0.2">
      <c r="D283" s="185"/>
      <c r="L283" s="185"/>
    </row>
    <row r="284" spans="4:12" s="177" customFormat="1" x14ac:dyDescent="0.2">
      <c r="D284" s="185"/>
      <c r="L284" s="185"/>
    </row>
    <row r="285" spans="4:12" s="177" customFormat="1" x14ac:dyDescent="0.2">
      <c r="D285" s="185"/>
      <c r="L285" s="185"/>
    </row>
    <row r="286" spans="4:12" s="177" customFormat="1" x14ac:dyDescent="0.2">
      <c r="D286" s="185"/>
      <c r="L286" s="185"/>
    </row>
    <row r="287" spans="4:12" s="177" customFormat="1" x14ac:dyDescent="0.2">
      <c r="D287" s="185"/>
      <c r="L287" s="185"/>
    </row>
    <row r="288" spans="4:12" s="177" customFormat="1" x14ac:dyDescent="0.2">
      <c r="D288" s="185"/>
      <c r="L288" s="185"/>
    </row>
    <row r="289" spans="4:12" s="177" customFormat="1" x14ac:dyDescent="0.2">
      <c r="D289" s="185"/>
      <c r="L289" s="185"/>
    </row>
    <row r="290" spans="4:12" s="177" customFormat="1" x14ac:dyDescent="0.2">
      <c r="D290" s="185"/>
      <c r="L290" s="185"/>
    </row>
    <row r="291" spans="4:12" s="177" customFormat="1" x14ac:dyDescent="0.2">
      <c r="D291" s="185"/>
      <c r="L291" s="185"/>
    </row>
    <row r="292" spans="4:12" s="177" customFormat="1" x14ac:dyDescent="0.2">
      <c r="D292" s="185"/>
      <c r="L292" s="185"/>
    </row>
    <row r="293" spans="4:12" s="177" customFormat="1" x14ac:dyDescent="0.2">
      <c r="D293" s="185"/>
      <c r="L293" s="185"/>
    </row>
    <row r="294" spans="4:12" s="177" customFormat="1" x14ac:dyDescent="0.2">
      <c r="D294" s="185"/>
      <c r="L294" s="185"/>
    </row>
    <row r="295" spans="4:12" s="177" customFormat="1" x14ac:dyDescent="0.2">
      <c r="D295" s="185"/>
      <c r="L295" s="185"/>
    </row>
    <row r="296" spans="4:12" s="177" customFormat="1" x14ac:dyDescent="0.2">
      <c r="D296" s="185"/>
      <c r="L296" s="185"/>
    </row>
    <row r="297" spans="4:12" s="177" customFormat="1" x14ac:dyDescent="0.2">
      <c r="D297" s="185"/>
      <c r="L297" s="185"/>
    </row>
    <row r="298" spans="4:12" s="177" customFormat="1" x14ac:dyDescent="0.2">
      <c r="D298" s="185"/>
      <c r="L298" s="185"/>
    </row>
    <row r="299" spans="4:12" s="177" customFormat="1" x14ac:dyDescent="0.2">
      <c r="D299" s="185"/>
      <c r="L299" s="185"/>
    </row>
    <row r="300" spans="4:12" s="177" customFormat="1" x14ac:dyDescent="0.2">
      <c r="D300" s="185"/>
      <c r="L300" s="185"/>
    </row>
    <row r="301" spans="4:12" s="177" customFormat="1" x14ac:dyDescent="0.2">
      <c r="D301" s="185"/>
      <c r="L301" s="185"/>
    </row>
    <row r="302" spans="4:12" s="177" customFormat="1" x14ac:dyDescent="0.2">
      <c r="D302" s="185"/>
      <c r="L302" s="185"/>
    </row>
    <row r="303" spans="4:12" s="177" customFormat="1" x14ac:dyDescent="0.2">
      <c r="D303" s="185"/>
      <c r="L303" s="185"/>
    </row>
    <row r="304" spans="4:12" s="177" customFormat="1" x14ac:dyDescent="0.2">
      <c r="D304" s="185"/>
      <c r="L304" s="185"/>
    </row>
    <row r="305" spans="4:12" s="177" customFormat="1" x14ac:dyDescent="0.2">
      <c r="D305" s="185"/>
      <c r="L305" s="185"/>
    </row>
    <row r="306" spans="4:12" s="177" customFormat="1" x14ac:dyDescent="0.2">
      <c r="D306" s="185"/>
      <c r="L306" s="185"/>
    </row>
    <row r="307" spans="4:12" s="177" customFormat="1" x14ac:dyDescent="0.2">
      <c r="D307" s="185"/>
      <c r="L307" s="185"/>
    </row>
    <row r="308" spans="4:12" s="177" customFormat="1" x14ac:dyDescent="0.2">
      <c r="D308" s="185"/>
      <c r="L308" s="185"/>
    </row>
    <row r="309" spans="4:12" s="177" customFormat="1" x14ac:dyDescent="0.2">
      <c r="D309" s="185"/>
      <c r="L309" s="185"/>
    </row>
    <row r="310" spans="4:12" s="177" customFormat="1" x14ac:dyDescent="0.2">
      <c r="D310" s="185"/>
      <c r="L310" s="185"/>
    </row>
    <row r="311" spans="4:12" s="177" customFormat="1" x14ac:dyDescent="0.2">
      <c r="D311" s="185"/>
      <c r="L311" s="185"/>
    </row>
    <row r="312" spans="4:12" s="177" customFormat="1" x14ac:dyDescent="0.2">
      <c r="D312" s="185"/>
      <c r="L312" s="185"/>
    </row>
    <row r="313" spans="4:12" s="177" customFormat="1" x14ac:dyDescent="0.2">
      <c r="D313" s="185"/>
      <c r="L313" s="185"/>
    </row>
    <row r="314" spans="4:12" s="177" customFormat="1" x14ac:dyDescent="0.2">
      <c r="D314" s="185"/>
      <c r="L314" s="185"/>
    </row>
    <row r="315" spans="4:12" s="177" customFormat="1" x14ac:dyDescent="0.2">
      <c r="D315" s="185"/>
      <c r="L315" s="185"/>
    </row>
    <row r="316" spans="4:12" s="177" customFormat="1" x14ac:dyDescent="0.2">
      <c r="D316" s="185"/>
      <c r="L316" s="185"/>
    </row>
    <row r="317" spans="4:12" s="177" customFormat="1" x14ac:dyDescent="0.2">
      <c r="D317" s="185"/>
      <c r="L317" s="185"/>
    </row>
    <row r="318" spans="4:12" s="177" customFormat="1" x14ac:dyDescent="0.2">
      <c r="D318" s="185"/>
      <c r="L318" s="185"/>
    </row>
    <row r="319" spans="4:12" s="177" customFormat="1" x14ac:dyDescent="0.2">
      <c r="D319" s="185"/>
      <c r="L319" s="185"/>
    </row>
    <row r="320" spans="4:12" s="177" customFormat="1" x14ac:dyDescent="0.2">
      <c r="D320" s="185"/>
      <c r="L320" s="185"/>
    </row>
    <row r="321" spans="4:12" s="177" customFormat="1" x14ac:dyDescent="0.2">
      <c r="D321" s="185"/>
      <c r="L321" s="185"/>
    </row>
    <row r="322" spans="4:12" s="177" customFormat="1" x14ac:dyDescent="0.2">
      <c r="D322" s="185"/>
      <c r="L322" s="185"/>
    </row>
    <row r="323" spans="4:12" s="177" customFormat="1" x14ac:dyDescent="0.2">
      <c r="D323" s="185"/>
      <c r="L323" s="185"/>
    </row>
    <row r="324" spans="4:12" s="177" customFormat="1" x14ac:dyDescent="0.2">
      <c r="D324" s="185"/>
      <c r="L324" s="185"/>
    </row>
    <row r="325" spans="4:12" s="177" customFormat="1" x14ac:dyDescent="0.2">
      <c r="D325" s="185"/>
      <c r="L325" s="185"/>
    </row>
    <row r="326" spans="4:12" s="177" customFormat="1" x14ac:dyDescent="0.2">
      <c r="D326" s="185"/>
      <c r="L326" s="185"/>
    </row>
    <row r="327" spans="4:12" s="177" customFormat="1" x14ac:dyDescent="0.2">
      <c r="D327" s="185"/>
      <c r="L327" s="185"/>
    </row>
    <row r="328" spans="4:12" s="177" customFormat="1" x14ac:dyDescent="0.2">
      <c r="D328" s="185"/>
      <c r="L328" s="185"/>
    </row>
    <row r="329" spans="4:12" s="177" customFormat="1" x14ac:dyDescent="0.2">
      <c r="D329" s="185"/>
      <c r="L329" s="185"/>
    </row>
    <row r="330" spans="4:12" s="177" customFormat="1" x14ac:dyDescent="0.2">
      <c r="D330" s="185"/>
      <c r="L330" s="185"/>
    </row>
    <row r="331" spans="4:12" s="177" customFormat="1" x14ac:dyDescent="0.2">
      <c r="D331" s="185"/>
      <c r="L331" s="185"/>
    </row>
    <row r="332" spans="4:12" s="177" customFormat="1" x14ac:dyDescent="0.2">
      <c r="D332" s="185"/>
      <c r="L332" s="185"/>
    </row>
    <row r="333" spans="4:12" s="177" customFormat="1" x14ac:dyDescent="0.2">
      <c r="D333" s="185"/>
      <c r="L333" s="185"/>
    </row>
    <row r="334" spans="4:12" s="177" customFormat="1" x14ac:dyDescent="0.2">
      <c r="D334" s="185"/>
      <c r="L334" s="185"/>
    </row>
    <row r="335" spans="4:12" s="177" customFormat="1" x14ac:dyDescent="0.2">
      <c r="D335" s="185"/>
      <c r="L335" s="185"/>
    </row>
    <row r="336" spans="4:12" s="177" customFormat="1" x14ac:dyDescent="0.2">
      <c r="D336" s="185"/>
      <c r="L336" s="185"/>
    </row>
    <row r="337" spans="4:12" s="177" customFormat="1" x14ac:dyDescent="0.2">
      <c r="D337" s="185"/>
      <c r="L337" s="185"/>
    </row>
    <row r="338" spans="4:12" s="177" customFormat="1" x14ac:dyDescent="0.2">
      <c r="D338" s="185"/>
      <c r="L338" s="185"/>
    </row>
    <row r="339" spans="4:12" s="177" customFormat="1" x14ac:dyDescent="0.2">
      <c r="D339" s="185"/>
      <c r="L339" s="185"/>
    </row>
    <row r="340" spans="4:12" s="177" customFormat="1" x14ac:dyDescent="0.2">
      <c r="D340" s="185"/>
      <c r="L340" s="185"/>
    </row>
    <row r="341" spans="4:12" s="177" customFormat="1" x14ac:dyDescent="0.2">
      <c r="D341" s="185"/>
      <c r="L341" s="185"/>
    </row>
    <row r="342" spans="4:12" s="177" customFormat="1" x14ac:dyDescent="0.2">
      <c r="D342" s="185"/>
      <c r="L342" s="185"/>
    </row>
    <row r="343" spans="4:12" s="177" customFormat="1" x14ac:dyDescent="0.2">
      <c r="D343" s="185"/>
      <c r="L343" s="185"/>
    </row>
    <row r="344" spans="4:12" s="177" customFormat="1" x14ac:dyDescent="0.2">
      <c r="D344" s="185"/>
      <c r="L344" s="185"/>
    </row>
    <row r="345" spans="4:12" s="177" customFormat="1" x14ac:dyDescent="0.2">
      <c r="D345" s="185"/>
      <c r="L345" s="185"/>
    </row>
    <row r="346" spans="4:12" s="177" customFormat="1" x14ac:dyDescent="0.2">
      <c r="D346" s="185"/>
      <c r="L346" s="185"/>
    </row>
    <row r="347" spans="4:12" s="177" customFormat="1" x14ac:dyDescent="0.2">
      <c r="D347" s="185"/>
      <c r="L347" s="185"/>
    </row>
    <row r="348" spans="4:12" s="177" customFormat="1" x14ac:dyDescent="0.2">
      <c r="D348" s="185"/>
      <c r="L348" s="185"/>
    </row>
    <row r="349" spans="4:12" s="177" customFormat="1" x14ac:dyDescent="0.2">
      <c r="D349" s="185"/>
      <c r="L349" s="185"/>
    </row>
    <row r="350" spans="4:12" s="177" customFormat="1" x14ac:dyDescent="0.2">
      <c r="D350" s="185"/>
      <c r="L350" s="185"/>
    </row>
    <row r="351" spans="4:12" s="177" customFormat="1" x14ac:dyDescent="0.2">
      <c r="D351" s="185"/>
      <c r="L351" s="185"/>
    </row>
    <row r="352" spans="4:12" s="177" customFormat="1" x14ac:dyDescent="0.2">
      <c r="D352" s="185"/>
      <c r="L352" s="185"/>
    </row>
    <row r="353" spans="4:12" s="177" customFormat="1" x14ac:dyDescent="0.2">
      <c r="D353" s="185"/>
      <c r="L353" s="185"/>
    </row>
    <row r="354" spans="4:12" s="177" customFormat="1" x14ac:dyDescent="0.2">
      <c r="D354" s="185"/>
      <c r="L354" s="185"/>
    </row>
    <row r="355" spans="4:12" s="177" customFormat="1" x14ac:dyDescent="0.2">
      <c r="D355" s="185"/>
      <c r="L355" s="185"/>
    </row>
    <row r="356" spans="4:12" s="177" customFormat="1" x14ac:dyDescent="0.2">
      <c r="D356" s="185"/>
      <c r="L356" s="185"/>
    </row>
    <row r="357" spans="4:12" s="177" customFormat="1" x14ac:dyDescent="0.2">
      <c r="D357" s="185"/>
      <c r="L357" s="185"/>
    </row>
    <row r="358" spans="4:12" s="177" customFormat="1" x14ac:dyDescent="0.2">
      <c r="D358" s="185"/>
      <c r="L358" s="185"/>
    </row>
    <row r="359" spans="4:12" s="177" customFormat="1" x14ac:dyDescent="0.2">
      <c r="D359" s="185"/>
      <c r="L359" s="185"/>
    </row>
    <row r="360" spans="4:12" s="177" customFormat="1" x14ac:dyDescent="0.2">
      <c r="D360" s="185"/>
      <c r="L360" s="185"/>
    </row>
    <row r="361" spans="4:12" s="177" customFormat="1" x14ac:dyDescent="0.2">
      <c r="D361" s="185"/>
      <c r="L361" s="185"/>
    </row>
    <row r="362" spans="4:12" s="177" customFormat="1" x14ac:dyDescent="0.2">
      <c r="D362" s="185"/>
      <c r="L362" s="185"/>
    </row>
    <row r="363" spans="4:12" s="177" customFormat="1" x14ac:dyDescent="0.2">
      <c r="D363" s="185"/>
      <c r="L363" s="185"/>
    </row>
    <row r="364" spans="4:12" s="177" customFormat="1" x14ac:dyDescent="0.2">
      <c r="D364" s="185"/>
      <c r="L364" s="185"/>
    </row>
    <row r="365" spans="4:12" s="177" customFormat="1" x14ac:dyDescent="0.2">
      <c r="D365" s="185"/>
      <c r="L365" s="185"/>
    </row>
    <row r="366" spans="4:12" s="177" customFormat="1" x14ac:dyDescent="0.2">
      <c r="D366" s="185"/>
      <c r="L366" s="185"/>
    </row>
    <row r="367" spans="4:12" s="177" customFormat="1" x14ac:dyDescent="0.2">
      <c r="D367" s="185"/>
      <c r="L367" s="185"/>
    </row>
    <row r="368" spans="4:12" s="177" customFormat="1" x14ac:dyDescent="0.2">
      <c r="D368" s="185"/>
      <c r="L368" s="185"/>
    </row>
    <row r="369" spans="4:12" s="177" customFormat="1" x14ac:dyDescent="0.2">
      <c r="D369" s="185"/>
      <c r="L369" s="185"/>
    </row>
    <row r="370" spans="4:12" s="177" customFormat="1" x14ac:dyDescent="0.2">
      <c r="D370" s="185"/>
      <c r="L370" s="185"/>
    </row>
    <row r="371" spans="4:12" s="177" customFormat="1" x14ac:dyDescent="0.2">
      <c r="D371" s="185"/>
      <c r="L371" s="185"/>
    </row>
    <row r="372" spans="4:12" s="177" customFormat="1" x14ac:dyDescent="0.2">
      <c r="D372" s="185"/>
      <c r="L372" s="185"/>
    </row>
    <row r="373" spans="4:12" s="177" customFormat="1" x14ac:dyDescent="0.2">
      <c r="D373" s="185"/>
      <c r="L373" s="185"/>
    </row>
    <row r="374" spans="4:12" s="177" customFormat="1" x14ac:dyDescent="0.2">
      <c r="D374" s="185"/>
      <c r="L374" s="185"/>
    </row>
    <row r="375" spans="4:12" s="177" customFormat="1" x14ac:dyDescent="0.2">
      <c r="D375" s="185"/>
      <c r="L375" s="185"/>
    </row>
    <row r="376" spans="4:12" s="177" customFormat="1" x14ac:dyDescent="0.2">
      <c r="D376" s="185"/>
      <c r="L376" s="185"/>
    </row>
    <row r="377" spans="4:12" s="177" customFormat="1" x14ac:dyDescent="0.2">
      <c r="D377" s="185"/>
      <c r="L377" s="185"/>
    </row>
    <row r="378" spans="4:12" s="177" customFormat="1" x14ac:dyDescent="0.2">
      <c r="D378" s="185"/>
      <c r="L378" s="185"/>
    </row>
    <row r="379" spans="4:12" s="177" customFormat="1" x14ac:dyDescent="0.2">
      <c r="D379" s="185"/>
      <c r="L379" s="185"/>
    </row>
  </sheetData>
  <mergeCells count="11">
    <mergeCell ref="B1:D1"/>
    <mergeCell ref="B2:D2"/>
    <mergeCell ref="A4:L4"/>
    <mergeCell ref="A5:L5"/>
    <mergeCell ref="C19:C21"/>
    <mergeCell ref="C11:C17"/>
    <mergeCell ref="L9:L10"/>
    <mergeCell ref="A6:L6"/>
    <mergeCell ref="A8:A23"/>
    <mergeCell ref="B8:B23"/>
    <mergeCell ref="C9:C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5F698-B633-408F-A23B-E18FF8345250}">
  <dimension ref="A1:S21"/>
  <sheetViews>
    <sheetView topLeftCell="A11" zoomScale="50" zoomScaleNormal="50" workbookViewId="0">
      <selection activeCell="B19" sqref="B19:C19"/>
    </sheetView>
  </sheetViews>
  <sheetFormatPr baseColWidth="10" defaultColWidth="11.42578125" defaultRowHeight="20.25" x14ac:dyDescent="0.3"/>
  <cols>
    <col min="1" max="1" width="13.7109375" style="143" customWidth="1"/>
    <col min="2" max="2" width="24.140625" style="138" customWidth="1"/>
    <col min="3" max="3" width="28.42578125" style="138" customWidth="1"/>
    <col min="4" max="4" width="20.5703125" style="138" bestFit="1" customWidth="1"/>
    <col min="5" max="5" width="37" style="138" customWidth="1"/>
    <col min="6" max="6" width="43" style="138" customWidth="1"/>
    <col min="7" max="7" width="29.85546875" style="138" customWidth="1"/>
    <col min="8" max="8" width="56.7109375" style="138" customWidth="1"/>
    <col min="9" max="9" width="26.28515625" style="138" customWidth="1"/>
    <col min="10" max="10" width="35.42578125" style="138" customWidth="1"/>
    <col min="11" max="11" width="27.5703125" style="138" customWidth="1"/>
    <col min="12" max="12" width="28.28515625" style="138" customWidth="1"/>
    <col min="13" max="13" width="50.42578125" style="138" customWidth="1"/>
    <col min="14" max="14" width="47.140625" style="138" customWidth="1"/>
    <col min="15" max="15" width="39" style="138" customWidth="1"/>
    <col min="16" max="16" width="37.140625" style="138" customWidth="1"/>
    <col min="17" max="17" width="39.7109375" style="138" customWidth="1"/>
    <col min="18" max="18" width="27.7109375" style="138" customWidth="1"/>
    <col min="19" max="19" width="33" style="138" customWidth="1"/>
    <col min="20" max="16384" width="11.42578125" style="138"/>
  </cols>
  <sheetData>
    <row r="1" spans="1:19" ht="36.75" customHeight="1" x14ac:dyDescent="0.3"/>
    <row r="2" spans="1:19" ht="36.75" customHeight="1" x14ac:dyDescent="0.3">
      <c r="A2" s="310"/>
      <c r="B2" s="311"/>
      <c r="C2" s="311"/>
      <c r="D2" s="312"/>
      <c r="E2" s="319" t="s">
        <v>252</v>
      </c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137" t="s">
        <v>253</v>
      </c>
      <c r="R2" s="320" t="s">
        <v>254</v>
      </c>
      <c r="S2" s="320"/>
    </row>
    <row r="3" spans="1:19" ht="36.75" customHeight="1" x14ac:dyDescent="0.3">
      <c r="A3" s="313"/>
      <c r="B3" s="314"/>
      <c r="C3" s="314"/>
      <c r="D3" s="315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137" t="s">
        <v>255</v>
      </c>
      <c r="R3" s="321">
        <v>2</v>
      </c>
      <c r="S3" s="321"/>
    </row>
    <row r="4" spans="1:19" ht="36.75" customHeight="1" x14ac:dyDescent="0.3">
      <c r="A4" s="316"/>
      <c r="B4" s="317"/>
      <c r="C4" s="317"/>
      <c r="D4" s="318"/>
      <c r="E4" s="319" t="s">
        <v>256</v>
      </c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19"/>
      <c r="Q4" s="137" t="s">
        <v>257</v>
      </c>
      <c r="R4" s="322">
        <v>44173</v>
      </c>
      <c r="S4" s="323"/>
    </row>
    <row r="5" spans="1:19" ht="36.75" customHeight="1" x14ac:dyDescent="0.3"/>
    <row r="6" spans="1:19" ht="59.25" customHeight="1" x14ac:dyDescent="0.3">
      <c r="A6" s="324" t="s">
        <v>210</v>
      </c>
      <c r="B6" s="325"/>
      <c r="C6" s="326"/>
      <c r="D6" s="327">
        <v>45273</v>
      </c>
      <c r="E6" s="328"/>
      <c r="F6" s="328"/>
      <c r="G6" s="328"/>
      <c r="H6" s="328"/>
      <c r="I6" s="329"/>
      <c r="J6" s="330"/>
      <c r="K6" s="330"/>
      <c r="L6" s="330"/>
      <c r="M6" s="330"/>
      <c r="N6" s="296" t="s">
        <v>212</v>
      </c>
      <c r="O6" s="296"/>
      <c r="P6" s="331"/>
      <c r="Q6" s="331"/>
      <c r="R6" s="331"/>
      <c r="S6" s="331"/>
    </row>
    <row r="7" spans="1:19" ht="18" customHeight="1" x14ac:dyDescent="0.3">
      <c r="A7" s="303" t="s">
        <v>258</v>
      </c>
      <c r="B7" s="304"/>
      <c r="C7" s="304"/>
      <c r="D7" s="305"/>
      <c r="E7" s="305"/>
      <c r="F7" s="305"/>
      <c r="G7" s="305"/>
      <c r="H7" s="305"/>
      <c r="I7" s="305"/>
      <c r="J7" s="305"/>
      <c r="K7" s="305"/>
      <c r="L7" s="305"/>
      <c r="M7" s="305"/>
      <c r="N7" s="304"/>
      <c r="O7" s="304"/>
      <c r="P7" s="304"/>
      <c r="Q7" s="304"/>
      <c r="R7" s="304"/>
      <c r="S7" s="306"/>
    </row>
    <row r="8" spans="1:19" ht="48.75" customHeight="1" x14ac:dyDescent="0.3">
      <c r="A8" s="307"/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8"/>
      <c r="O8" s="308"/>
      <c r="P8" s="308"/>
      <c r="Q8" s="308"/>
      <c r="R8" s="308"/>
      <c r="S8" s="309"/>
    </row>
    <row r="9" spans="1:19" ht="54.75" customHeight="1" x14ac:dyDescent="0.3">
      <c r="A9" s="296" t="s">
        <v>259</v>
      </c>
      <c r="B9" s="296"/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 t="s">
        <v>260</v>
      </c>
      <c r="R9" s="296"/>
      <c r="S9" s="296"/>
    </row>
    <row r="10" spans="1:19" ht="31.5" customHeight="1" x14ac:dyDescent="0.3">
      <c r="A10" s="301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1"/>
      <c r="S10" s="301"/>
    </row>
    <row r="11" spans="1:19" ht="62.25" customHeight="1" x14ac:dyDescent="0.3">
      <c r="A11" s="302" t="s">
        <v>261</v>
      </c>
      <c r="B11" s="302"/>
      <c r="C11" s="297" t="s">
        <v>262</v>
      </c>
      <c r="D11" s="298"/>
      <c r="E11" s="298"/>
      <c r="F11" s="298"/>
      <c r="G11" s="298"/>
      <c r="H11" s="298"/>
      <c r="I11" s="298"/>
      <c r="J11" s="298"/>
      <c r="K11" s="298"/>
      <c r="L11" s="298"/>
      <c r="M11" s="298"/>
      <c r="N11" s="298"/>
      <c r="O11" s="298"/>
      <c r="P11" s="298"/>
      <c r="Q11" s="298"/>
      <c r="R11" s="298"/>
      <c r="S11" s="299"/>
    </row>
    <row r="12" spans="1:19" ht="72" customHeight="1" x14ac:dyDescent="0.3">
      <c r="A12" s="296" t="s">
        <v>263</v>
      </c>
      <c r="B12" s="296"/>
      <c r="C12" s="297" t="s">
        <v>229</v>
      </c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8"/>
      <c r="Q12" s="298"/>
      <c r="R12" s="298"/>
      <c r="S12" s="299"/>
    </row>
    <row r="13" spans="1:19" ht="31.5" customHeight="1" x14ac:dyDescent="0.3">
      <c r="A13" s="300" t="s">
        <v>264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</row>
    <row r="14" spans="1:19" ht="12.75" customHeight="1" x14ac:dyDescent="0.3">
      <c r="A14" s="300"/>
      <c r="B14" s="300"/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</row>
    <row r="15" spans="1:19" ht="90" customHeight="1" x14ac:dyDescent="0.3">
      <c r="A15" s="296" t="s">
        <v>265</v>
      </c>
      <c r="B15" s="296"/>
      <c r="C15" s="296" t="s">
        <v>266</v>
      </c>
      <c r="D15" s="296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136" t="s">
        <v>267</v>
      </c>
      <c r="P15" s="139" t="s">
        <v>268</v>
      </c>
      <c r="Q15" s="136" t="s">
        <v>269</v>
      </c>
      <c r="R15" s="296" t="s">
        <v>270</v>
      </c>
      <c r="S15" s="296"/>
    </row>
    <row r="16" spans="1:19" ht="81.75" customHeight="1" x14ac:dyDescent="0.3">
      <c r="A16" s="292" t="s">
        <v>271</v>
      </c>
      <c r="B16" s="292"/>
      <c r="C16" s="293" t="s">
        <v>272</v>
      </c>
      <c r="D16" s="293"/>
      <c r="E16" s="293"/>
      <c r="F16" s="293"/>
      <c r="G16" s="293"/>
      <c r="H16" s="293"/>
      <c r="I16" s="293"/>
      <c r="J16" s="293"/>
      <c r="K16" s="293"/>
      <c r="L16" s="293"/>
      <c r="M16" s="293"/>
      <c r="N16" s="293"/>
      <c r="O16" s="147" t="s">
        <v>273</v>
      </c>
      <c r="P16" s="154">
        <v>45078</v>
      </c>
      <c r="Q16" s="148">
        <v>0.9</v>
      </c>
      <c r="R16" s="294" t="s">
        <v>274</v>
      </c>
      <c r="S16" s="295"/>
    </row>
    <row r="17" spans="1:19" x14ac:dyDescent="0.3">
      <c r="L17" s="141"/>
    </row>
    <row r="18" spans="1:19" ht="78" customHeight="1" x14ac:dyDescent="0.3">
      <c r="A18" s="136" t="s">
        <v>275</v>
      </c>
      <c r="B18" s="296" t="s">
        <v>276</v>
      </c>
      <c r="C18" s="296"/>
      <c r="D18" s="136" t="s">
        <v>277</v>
      </c>
      <c r="E18" s="136" t="s">
        <v>278</v>
      </c>
      <c r="F18" s="136" t="s">
        <v>279</v>
      </c>
      <c r="G18" s="136" t="s">
        <v>280</v>
      </c>
      <c r="H18" s="136" t="s">
        <v>281</v>
      </c>
      <c r="I18" s="136" t="s">
        <v>282</v>
      </c>
      <c r="J18" s="136" t="s">
        <v>283</v>
      </c>
      <c r="K18" s="136" t="s">
        <v>284</v>
      </c>
      <c r="L18" s="136" t="s">
        <v>285</v>
      </c>
      <c r="M18" s="136" t="s">
        <v>279</v>
      </c>
      <c r="N18" s="136" t="s">
        <v>286</v>
      </c>
      <c r="O18" s="136" t="s">
        <v>287</v>
      </c>
      <c r="P18" s="136" t="s">
        <v>288</v>
      </c>
      <c r="Q18" s="136" t="s">
        <v>289</v>
      </c>
      <c r="R18" s="136" t="s">
        <v>290</v>
      </c>
      <c r="S18" s="136" t="s">
        <v>291</v>
      </c>
    </row>
    <row r="19" spans="1:19" ht="106.5" customHeight="1" x14ac:dyDescent="0.3">
      <c r="A19" s="199">
        <v>1</v>
      </c>
      <c r="B19" s="280" t="s">
        <v>292</v>
      </c>
      <c r="C19" s="281"/>
      <c r="D19" s="208">
        <v>0.02</v>
      </c>
      <c r="E19" s="198" t="s">
        <v>293</v>
      </c>
      <c r="F19" s="197" t="s">
        <v>294</v>
      </c>
      <c r="G19" s="200" t="s">
        <v>295</v>
      </c>
      <c r="H19" s="197" t="s">
        <v>296</v>
      </c>
      <c r="I19" s="196">
        <v>1</v>
      </c>
      <c r="J19" s="198" t="s">
        <v>297</v>
      </c>
      <c r="K19" s="201">
        <v>45047</v>
      </c>
      <c r="L19" s="201">
        <v>45138</v>
      </c>
      <c r="M19" s="202" t="s">
        <v>294</v>
      </c>
      <c r="N19" s="140"/>
      <c r="O19" s="140"/>
      <c r="P19" s="140"/>
      <c r="Q19" s="140"/>
      <c r="R19" s="140"/>
      <c r="S19" s="140"/>
    </row>
    <row r="20" spans="1:19" ht="62.25" customHeight="1" x14ac:dyDescent="0.3">
      <c r="A20" s="282">
        <v>2</v>
      </c>
      <c r="B20" s="284" t="s">
        <v>298</v>
      </c>
      <c r="C20" s="285"/>
      <c r="D20" s="288">
        <v>0.02</v>
      </c>
      <c r="E20" s="289" t="s">
        <v>299</v>
      </c>
      <c r="F20" s="290" t="s">
        <v>300</v>
      </c>
      <c r="G20" s="278" t="s">
        <v>295</v>
      </c>
      <c r="H20" s="203" t="s">
        <v>301</v>
      </c>
      <c r="I20" s="204">
        <v>0.5</v>
      </c>
      <c r="J20" s="276" t="s">
        <v>302</v>
      </c>
      <c r="K20" s="205">
        <v>45139</v>
      </c>
      <c r="L20" s="205">
        <v>45230</v>
      </c>
      <c r="M20" s="206" t="s">
        <v>303</v>
      </c>
      <c r="N20" s="194"/>
      <c r="O20" s="194"/>
      <c r="P20" s="194"/>
      <c r="Q20" s="194"/>
      <c r="R20" s="194"/>
      <c r="S20" s="194"/>
    </row>
    <row r="21" spans="1:19" ht="61.5" customHeight="1" x14ac:dyDescent="0.35">
      <c r="A21" s="283"/>
      <c r="B21" s="286"/>
      <c r="C21" s="287"/>
      <c r="D21" s="279"/>
      <c r="E21" s="277"/>
      <c r="F21" s="291"/>
      <c r="G21" s="279"/>
      <c r="H21" s="203" t="s">
        <v>304</v>
      </c>
      <c r="I21" s="204">
        <v>0.5</v>
      </c>
      <c r="J21" s="277"/>
      <c r="K21" s="205">
        <v>45139</v>
      </c>
      <c r="L21" s="205">
        <v>45230</v>
      </c>
      <c r="M21" s="207" t="s">
        <v>305</v>
      </c>
      <c r="N21" s="140"/>
      <c r="O21" s="140"/>
      <c r="P21" s="140"/>
      <c r="Q21" s="140"/>
      <c r="R21" s="140"/>
      <c r="S21" s="140"/>
    </row>
  </sheetData>
  <mergeCells count="36">
    <mergeCell ref="A7:S8"/>
    <mergeCell ref="A2:D4"/>
    <mergeCell ref="E2:P3"/>
    <mergeCell ref="R2:S2"/>
    <mergeCell ref="R3:S3"/>
    <mergeCell ref="E4:P4"/>
    <mergeCell ref="R4:S4"/>
    <mergeCell ref="A6:C6"/>
    <mergeCell ref="D6:I6"/>
    <mergeCell ref="J6:M6"/>
    <mergeCell ref="N6:O6"/>
    <mergeCell ref="P6:S6"/>
    <mergeCell ref="A9:P9"/>
    <mergeCell ref="Q9:S9"/>
    <mergeCell ref="A10:P10"/>
    <mergeCell ref="Q10:S10"/>
    <mergeCell ref="A11:B11"/>
    <mergeCell ref="C11:S11"/>
    <mergeCell ref="A16:B16"/>
    <mergeCell ref="C16:N16"/>
    <mergeCell ref="R16:S16"/>
    <mergeCell ref="B18:C18"/>
    <mergeCell ref="A12:B12"/>
    <mergeCell ref="C12:S12"/>
    <mergeCell ref="A13:S14"/>
    <mergeCell ref="A15:B15"/>
    <mergeCell ref="C15:N15"/>
    <mergeCell ref="R15:S15"/>
    <mergeCell ref="J20:J21"/>
    <mergeCell ref="G20:G21"/>
    <mergeCell ref="B19:C19"/>
    <mergeCell ref="A20:A21"/>
    <mergeCell ref="B20:C21"/>
    <mergeCell ref="D20:D21"/>
    <mergeCell ref="E20:E21"/>
    <mergeCell ref="F20:F21"/>
  </mergeCells>
  <pageMargins left="0.7" right="0.7" top="0.75" bottom="0.75" header="0.3" footer="0.3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F5A5D-6E13-4A42-9A38-A661A27F268F}">
  <dimension ref="A1:S102"/>
  <sheetViews>
    <sheetView topLeftCell="A12" zoomScale="60" zoomScaleNormal="60" workbookViewId="0">
      <selection activeCell="A16" sqref="A16:B16"/>
    </sheetView>
  </sheetViews>
  <sheetFormatPr baseColWidth="10" defaultColWidth="11.42578125" defaultRowHeight="20.25" x14ac:dyDescent="0.3"/>
  <cols>
    <col min="1" max="1" width="12.5703125" style="138" customWidth="1"/>
    <col min="2" max="2" width="24.140625" style="138" customWidth="1"/>
    <col min="3" max="3" width="19.140625" style="138" customWidth="1"/>
    <col min="4" max="4" width="20.5703125" style="138" bestFit="1" customWidth="1"/>
    <col min="5" max="5" width="36" style="138" customWidth="1"/>
    <col min="6" max="6" width="48.28515625" style="138" customWidth="1"/>
    <col min="7" max="7" width="29.85546875" style="138" customWidth="1"/>
    <col min="8" max="8" width="67" style="138" customWidth="1"/>
    <col min="9" max="9" width="16.28515625" style="138" customWidth="1"/>
    <col min="10" max="10" width="33.5703125" style="143" customWidth="1"/>
    <col min="11" max="11" width="24.42578125" style="138" customWidth="1"/>
    <col min="12" max="12" width="28.28515625" style="138" customWidth="1"/>
    <col min="13" max="13" width="56.28515625" style="138" customWidth="1"/>
    <col min="14" max="14" width="40.28515625" style="138" customWidth="1"/>
    <col min="15" max="15" width="28.5703125" style="138" customWidth="1"/>
    <col min="16" max="16" width="23.5703125" style="138" customWidth="1"/>
    <col min="17" max="17" width="22.85546875" style="138" customWidth="1"/>
    <col min="18" max="18" width="13.7109375" style="138" customWidth="1"/>
    <col min="19" max="19" width="21.5703125" style="138" customWidth="1"/>
    <col min="20" max="16384" width="11.42578125" style="138"/>
  </cols>
  <sheetData>
    <row r="1" spans="1:19" ht="36.75" customHeight="1" x14ac:dyDescent="0.3"/>
    <row r="2" spans="1:19" ht="36.75" customHeight="1" x14ac:dyDescent="0.3">
      <c r="A2" s="310"/>
      <c r="B2" s="311"/>
      <c r="C2" s="311"/>
      <c r="D2" s="312"/>
      <c r="E2" s="319" t="s">
        <v>252</v>
      </c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137" t="s">
        <v>253</v>
      </c>
      <c r="R2" s="320" t="s">
        <v>254</v>
      </c>
      <c r="S2" s="320"/>
    </row>
    <row r="3" spans="1:19" ht="36.75" customHeight="1" x14ac:dyDescent="0.3">
      <c r="A3" s="313"/>
      <c r="B3" s="314"/>
      <c r="C3" s="314"/>
      <c r="D3" s="315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137" t="s">
        <v>255</v>
      </c>
      <c r="R3" s="321">
        <v>2</v>
      </c>
      <c r="S3" s="321"/>
    </row>
    <row r="4" spans="1:19" ht="36.75" customHeight="1" x14ac:dyDescent="0.3">
      <c r="A4" s="316"/>
      <c r="B4" s="317"/>
      <c r="C4" s="317"/>
      <c r="D4" s="318"/>
      <c r="E4" s="319" t="s">
        <v>256</v>
      </c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19"/>
      <c r="Q4" s="137" t="s">
        <v>257</v>
      </c>
      <c r="R4" s="322">
        <v>44173</v>
      </c>
      <c r="S4" s="323"/>
    </row>
    <row r="5" spans="1:19" ht="36.75" customHeight="1" x14ac:dyDescent="0.3"/>
    <row r="6" spans="1:19" ht="59.25" customHeight="1" x14ac:dyDescent="0.3">
      <c r="A6" s="324" t="s">
        <v>210</v>
      </c>
      <c r="B6" s="325"/>
      <c r="C6" s="326"/>
      <c r="D6" s="327">
        <v>44909</v>
      </c>
      <c r="E6" s="328"/>
      <c r="F6" s="328"/>
      <c r="G6" s="328"/>
      <c r="H6" s="328"/>
      <c r="I6" s="329"/>
      <c r="J6" s="330"/>
      <c r="K6" s="330"/>
      <c r="L6" s="330"/>
      <c r="M6" s="330"/>
      <c r="N6" s="296" t="s">
        <v>212</v>
      </c>
      <c r="O6" s="296"/>
      <c r="P6" s="331"/>
      <c r="Q6" s="331"/>
      <c r="R6" s="331"/>
      <c r="S6" s="331"/>
    </row>
    <row r="7" spans="1:19" ht="18" customHeight="1" x14ac:dyDescent="0.3">
      <c r="A7" s="303" t="s">
        <v>258</v>
      </c>
      <c r="B7" s="304"/>
      <c r="C7" s="304"/>
      <c r="D7" s="305"/>
      <c r="E7" s="305"/>
      <c r="F7" s="305"/>
      <c r="G7" s="305"/>
      <c r="H7" s="305"/>
      <c r="I7" s="305"/>
      <c r="J7" s="305"/>
      <c r="K7" s="305"/>
      <c r="L7" s="305"/>
      <c r="M7" s="305"/>
      <c r="N7" s="304"/>
      <c r="O7" s="304"/>
      <c r="P7" s="304"/>
      <c r="Q7" s="304"/>
      <c r="R7" s="304"/>
      <c r="S7" s="306"/>
    </row>
    <row r="8" spans="1:19" ht="48.75" customHeight="1" x14ac:dyDescent="0.3">
      <c r="A8" s="307"/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8"/>
      <c r="O8" s="308"/>
      <c r="P8" s="308"/>
      <c r="Q8" s="308"/>
      <c r="R8" s="308"/>
      <c r="S8" s="309"/>
    </row>
    <row r="9" spans="1:19" ht="54.75" customHeight="1" x14ac:dyDescent="0.3">
      <c r="A9" s="296" t="s">
        <v>306</v>
      </c>
      <c r="B9" s="296"/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 t="s">
        <v>260</v>
      </c>
      <c r="R9" s="296"/>
      <c r="S9" s="296"/>
    </row>
    <row r="10" spans="1:19" ht="31.5" customHeight="1" x14ac:dyDescent="0.3">
      <c r="A10" s="301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1"/>
      <c r="S10" s="301"/>
    </row>
    <row r="11" spans="1:19" ht="62.25" customHeight="1" x14ac:dyDescent="0.3">
      <c r="A11" s="302" t="s">
        <v>261</v>
      </c>
      <c r="B11" s="302"/>
      <c r="C11" s="297" t="s">
        <v>262</v>
      </c>
      <c r="D11" s="298"/>
      <c r="E11" s="298"/>
      <c r="F11" s="298"/>
      <c r="G11" s="298"/>
      <c r="H11" s="298"/>
      <c r="I11" s="298"/>
      <c r="J11" s="298"/>
      <c r="K11" s="298"/>
      <c r="L11" s="298"/>
      <c r="M11" s="298"/>
      <c r="N11" s="298"/>
      <c r="O11" s="298"/>
      <c r="P11" s="298"/>
      <c r="Q11" s="298"/>
      <c r="R11" s="298"/>
      <c r="S11" s="299"/>
    </row>
    <row r="12" spans="1:19" ht="72" customHeight="1" x14ac:dyDescent="0.3">
      <c r="A12" s="296" t="s">
        <v>263</v>
      </c>
      <c r="B12" s="296"/>
      <c r="C12" s="297" t="s">
        <v>307</v>
      </c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8"/>
      <c r="Q12" s="298"/>
      <c r="R12" s="298"/>
      <c r="S12" s="299"/>
    </row>
    <row r="13" spans="1:19" ht="31.5" customHeight="1" x14ac:dyDescent="0.3">
      <c r="A13" s="300" t="s">
        <v>264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</row>
    <row r="14" spans="1:19" ht="12.75" customHeight="1" x14ac:dyDescent="0.3">
      <c r="A14" s="300"/>
      <c r="B14" s="300"/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</row>
    <row r="15" spans="1:19" ht="90" customHeight="1" x14ac:dyDescent="0.3">
      <c r="A15" s="296" t="s">
        <v>265</v>
      </c>
      <c r="B15" s="296"/>
      <c r="C15" s="296" t="s">
        <v>266</v>
      </c>
      <c r="D15" s="296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136" t="s">
        <v>267</v>
      </c>
      <c r="P15" s="139" t="s">
        <v>268</v>
      </c>
      <c r="Q15" s="136" t="s">
        <v>269</v>
      </c>
      <c r="R15" s="296" t="s">
        <v>270</v>
      </c>
      <c r="S15" s="296"/>
    </row>
    <row r="16" spans="1:19" ht="102" customHeight="1" x14ac:dyDescent="0.3">
      <c r="A16" s="292" t="s">
        <v>308</v>
      </c>
      <c r="B16" s="292"/>
      <c r="C16" s="293" t="s">
        <v>309</v>
      </c>
      <c r="D16" s="293"/>
      <c r="E16" s="293"/>
      <c r="F16" s="293"/>
      <c r="G16" s="293"/>
      <c r="H16" s="293"/>
      <c r="I16" s="293"/>
      <c r="J16" s="293"/>
      <c r="K16" s="293"/>
      <c r="L16" s="293"/>
      <c r="M16" s="293"/>
      <c r="N16" s="293"/>
      <c r="O16" s="147" t="s">
        <v>273</v>
      </c>
      <c r="P16" s="153">
        <v>44927</v>
      </c>
      <c r="Q16" s="148">
        <v>0.9</v>
      </c>
      <c r="R16" s="294" t="s">
        <v>310</v>
      </c>
      <c r="S16" s="295"/>
    </row>
    <row r="17" spans="1:19" x14ac:dyDescent="0.3">
      <c r="L17" s="141"/>
    </row>
    <row r="18" spans="1:19" ht="78" customHeight="1" x14ac:dyDescent="0.3">
      <c r="A18" s="136" t="s">
        <v>275</v>
      </c>
      <c r="B18" s="296" t="s">
        <v>276</v>
      </c>
      <c r="C18" s="296"/>
      <c r="D18" s="136" t="s">
        <v>277</v>
      </c>
      <c r="E18" s="136" t="s">
        <v>278</v>
      </c>
      <c r="F18" s="136" t="s">
        <v>279</v>
      </c>
      <c r="G18" s="136" t="s">
        <v>280</v>
      </c>
      <c r="H18" s="136" t="s">
        <v>281</v>
      </c>
      <c r="I18" s="136" t="s">
        <v>282</v>
      </c>
      <c r="J18" s="136" t="s">
        <v>283</v>
      </c>
      <c r="K18" s="136" t="s">
        <v>284</v>
      </c>
      <c r="L18" s="136" t="s">
        <v>285</v>
      </c>
      <c r="M18" s="136" t="s">
        <v>279</v>
      </c>
      <c r="N18" s="136" t="s">
        <v>286</v>
      </c>
      <c r="O18" s="136" t="s">
        <v>287</v>
      </c>
      <c r="P18" s="136" t="s">
        <v>288</v>
      </c>
      <c r="Q18" s="136" t="s">
        <v>289</v>
      </c>
      <c r="R18" s="136" t="s">
        <v>290</v>
      </c>
      <c r="S18" s="136" t="s">
        <v>291</v>
      </c>
    </row>
    <row r="19" spans="1:19" s="156" customFormat="1" ht="25.5" customHeight="1" x14ac:dyDescent="0.3">
      <c r="A19" s="332">
        <v>1</v>
      </c>
      <c r="B19" s="335" t="s">
        <v>311</v>
      </c>
      <c r="C19" s="336"/>
      <c r="D19" s="341">
        <v>0.01</v>
      </c>
      <c r="E19" s="344" t="s">
        <v>230</v>
      </c>
      <c r="F19" s="347" t="s">
        <v>312</v>
      </c>
      <c r="G19" s="344" t="s">
        <v>295</v>
      </c>
      <c r="H19" s="350" t="s">
        <v>313</v>
      </c>
      <c r="I19" s="150">
        <v>0.2</v>
      </c>
      <c r="J19" s="344" t="s">
        <v>314</v>
      </c>
      <c r="K19" s="211">
        <v>45017</v>
      </c>
      <c r="L19" s="211">
        <v>45046</v>
      </c>
      <c r="M19" s="347" t="s">
        <v>315</v>
      </c>
      <c r="N19" s="144"/>
      <c r="O19" s="144"/>
      <c r="P19" s="144"/>
      <c r="Q19" s="144"/>
      <c r="R19" s="144"/>
      <c r="S19" s="144"/>
    </row>
    <row r="20" spans="1:19" s="156" customFormat="1" ht="25.5" customHeight="1" x14ac:dyDescent="0.3">
      <c r="A20" s="333"/>
      <c r="B20" s="337"/>
      <c r="C20" s="338"/>
      <c r="D20" s="342"/>
      <c r="E20" s="345"/>
      <c r="F20" s="348"/>
      <c r="G20" s="345"/>
      <c r="H20" s="351"/>
      <c r="I20" s="150">
        <v>0.2</v>
      </c>
      <c r="J20" s="345"/>
      <c r="K20" s="215">
        <v>45139</v>
      </c>
      <c r="L20" s="215">
        <v>45169</v>
      </c>
      <c r="M20" s="348"/>
      <c r="N20" s="144"/>
      <c r="O20" s="144"/>
      <c r="P20" s="144"/>
      <c r="Q20" s="144"/>
      <c r="R20" s="144"/>
      <c r="S20" s="144"/>
    </row>
    <row r="21" spans="1:19" s="156" customFormat="1" ht="25.5" customHeight="1" x14ac:dyDescent="0.3">
      <c r="A21" s="333"/>
      <c r="B21" s="337"/>
      <c r="C21" s="338"/>
      <c r="D21" s="342"/>
      <c r="E21" s="345"/>
      <c r="F21" s="348"/>
      <c r="G21" s="345"/>
      <c r="H21" s="351"/>
      <c r="I21" s="150">
        <v>0.2</v>
      </c>
      <c r="J21" s="345"/>
      <c r="K21" s="211">
        <v>45170</v>
      </c>
      <c r="L21" s="211">
        <v>45199</v>
      </c>
      <c r="M21" s="348"/>
      <c r="N21" s="144"/>
      <c r="O21" s="144"/>
      <c r="P21" s="144"/>
      <c r="Q21" s="144"/>
      <c r="R21" s="144"/>
      <c r="S21" s="144"/>
    </row>
    <row r="22" spans="1:19" s="156" customFormat="1" ht="25.5" customHeight="1" x14ac:dyDescent="0.3">
      <c r="A22" s="333"/>
      <c r="B22" s="337"/>
      <c r="C22" s="338"/>
      <c r="D22" s="342"/>
      <c r="E22" s="345"/>
      <c r="F22" s="348"/>
      <c r="G22" s="345"/>
      <c r="H22" s="352"/>
      <c r="I22" s="150">
        <v>0.2</v>
      </c>
      <c r="J22" s="345"/>
      <c r="K22" s="149">
        <v>45261</v>
      </c>
      <c r="L22" s="149">
        <v>45291</v>
      </c>
      <c r="M22" s="349"/>
      <c r="N22" s="144"/>
      <c r="O22" s="144"/>
      <c r="P22" s="144"/>
      <c r="Q22" s="144"/>
      <c r="R22" s="144"/>
      <c r="S22" s="144"/>
    </row>
    <row r="23" spans="1:19" s="156" customFormat="1" ht="46.5" customHeight="1" x14ac:dyDescent="0.3">
      <c r="A23" s="334"/>
      <c r="B23" s="339"/>
      <c r="C23" s="340"/>
      <c r="D23" s="343"/>
      <c r="E23" s="346"/>
      <c r="F23" s="349"/>
      <c r="G23" s="346"/>
      <c r="H23" s="225" t="s">
        <v>316</v>
      </c>
      <c r="I23" s="150">
        <v>0.2</v>
      </c>
      <c r="J23" s="346"/>
      <c r="K23" s="219">
        <v>45209</v>
      </c>
      <c r="L23" s="219">
        <v>45209</v>
      </c>
      <c r="M23" s="145" t="s">
        <v>315</v>
      </c>
      <c r="N23" s="144"/>
      <c r="O23" s="144"/>
      <c r="P23" s="144"/>
      <c r="Q23" s="144"/>
      <c r="R23" s="144"/>
      <c r="S23" s="144"/>
    </row>
    <row r="24" spans="1:19" s="156" customFormat="1" ht="50.25" customHeight="1" x14ac:dyDescent="0.3">
      <c r="A24" s="332">
        <v>2</v>
      </c>
      <c r="B24" s="335" t="s">
        <v>317</v>
      </c>
      <c r="C24" s="336"/>
      <c r="D24" s="341">
        <v>0.03</v>
      </c>
      <c r="E24" s="344" t="s">
        <v>318</v>
      </c>
      <c r="F24" s="347" t="s">
        <v>319</v>
      </c>
      <c r="G24" s="353">
        <v>132590612.704</v>
      </c>
      <c r="H24" s="347" t="s">
        <v>320</v>
      </c>
      <c r="I24" s="150">
        <v>0.2</v>
      </c>
      <c r="J24" s="354" t="s">
        <v>314</v>
      </c>
      <c r="K24" s="211">
        <v>45108</v>
      </c>
      <c r="L24" s="211">
        <v>45138</v>
      </c>
      <c r="M24" s="145" t="s">
        <v>321</v>
      </c>
      <c r="N24" s="144"/>
      <c r="O24" s="144"/>
      <c r="P24" s="144"/>
      <c r="Q24" s="144"/>
      <c r="R24" s="144"/>
      <c r="S24" s="144"/>
    </row>
    <row r="25" spans="1:19" s="156" customFormat="1" ht="50.25" customHeight="1" x14ac:dyDescent="0.3">
      <c r="A25" s="333"/>
      <c r="B25" s="337"/>
      <c r="C25" s="338"/>
      <c r="D25" s="342"/>
      <c r="E25" s="345"/>
      <c r="F25" s="348"/>
      <c r="G25" s="353"/>
      <c r="H25" s="349"/>
      <c r="I25" s="150">
        <v>0.2</v>
      </c>
      <c r="J25" s="354"/>
      <c r="K25" s="149">
        <v>45261</v>
      </c>
      <c r="L25" s="149">
        <v>45280</v>
      </c>
      <c r="M25" s="145" t="s">
        <v>322</v>
      </c>
      <c r="N25" s="144"/>
      <c r="O25" s="144"/>
      <c r="P25" s="144"/>
      <c r="Q25" s="144"/>
      <c r="R25" s="144"/>
      <c r="S25" s="144"/>
    </row>
    <row r="26" spans="1:19" s="156" customFormat="1" ht="54.75" customHeight="1" x14ac:dyDescent="0.3">
      <c r="A26" s="333"/>
      <c r="B26" s="337"/>
      <c r="C26" s="338"/>
      <c r="D26" s="342"/>
      <c r="E26" s="345"/>
      <c r="F26" s="348"/>
      <c r="G26" s="355">
        <v>27910700</v>
      </c>
      <c r="H26" s="347" t="s">
        <v>323</v>
      </c>
      <c r="I26" s="150">
        <v>0.15</v>
      </c>
      <c r="J26" s="344" t="s">
        <v>324</v>
      </c>
      <c r="K26" s="211">
        <v>45108</v>
      </c>
      <c r="L26" s="211">
        <v>45138</v>
      </c>
      <c r="M26" s="145" t="s">
        <v>325</v>
      </c>
      <c r="N26" s="144"/>
      <c r="O26" s="144"/>
      <c r="P26" s="144"/>
      <c r="Q26" s="144"/>
      <c r="R26" s="144"/>
      <c r="S26" s="144"/>
    </row>
    <row r="27" spans="1:19" s="156" customFormat="1" ht="54.75" customHeight="1" x14ac:dyDescent="0.3">
      <c r="A27" s="333"/>
      <c r="B27" s="337"/>
      <c r="C27" s="338"/>
      <c r="D27" s="342"/>
      <c r="E27" s="345"/>
      <c r="F27" s="348"/>
      <c r="G27" s="356"/>
      <c r="H27" s="349"/>
      <c r="I27" s="150">
        <v>0.15</v>
      </c>
      <c r="J27" s="346"/>
      <c r="K27" s="149">
        <v>45261</v>
      </c>
      <c r="L27" s="149">
        <v>45280</v>
      </c>
      <c r="M27" s="145" t="s">
        <v>326</v>
      </c>
      <c r="N27" s="144"/>
      <c r="O27" s="144"/>
      <c r="P27" s="144"/>
      <c r="Q27" s="144"/>
      <c r="R27" s="144"/>
      <c r="S27" s="144"/>
    </row>
    <row r="28" spans="1:19" s="156" customFormat="1" ht="49.5" customHeight="1" x14ac:dyDescent="0.3">
      <c r="A28" s="333"/>
      <c r="B28" s="337"/>
      <c r="C28" s="338"/>
      <c r="D28" s="342"/>
      <c r="E28" s="345"/>
      <c r="F28" s="348"/>
      <c r="G28" s="353">
        <v>162000000</v>
      </c>
      <c r="H28" s="347" t="s">
        <v>327</v>
      </c>
      <c r="I28" s="150">
        <v>0.15</v>
      </c>
      <c r="J28" s="354" t="s">
        <v>328</v>
      </c>
      <c r="K28" s="211">
        <v>45108</v>
      </c>
      <c r="L28" s="211">
        <v>45138</v>
      </c>
      <c r="M28" s="145" t="s">
        <v>329</v>
      </c>
      <c r="N28" s="144"/>
      <c r="O28" s="144"/>
      <c r="P28" s="144"/>
      <c r="Q28" s="144"/>
      <c r="R28" s="144"/>
      <c r="S28" s="144"/>
    </row>
    <row r="29" spans="1:19" s="156" customFormat="1" ht="49.5" customHeight="1" x14ac:dyDescent="0.3">
      <c r="A29" s="334"/>
      <c r="B29" s="339"/>
      <c r="C29" s="340"/>
      <c r="D29" s="343"/>
      <c r="E29" s="346"/>
      <c r="F29" s="349"/>
      <c r="G29" s="353"/>
      <c r="H29" s="349"/>
      <c r="I29" s="150">
        <v>0.15</v>
      </c>
      <c r="J29" s="354"/>
      <c r="K29" s="149">
        <v>45261</v>
      </c>
      <c r="L29" s="149">
        <v>45280</v>
      </c>
      <c r="M29" s="145" t="s">
        <v>330</v>
      </c>
      <c r="N29" s="144"/>
      <c r="O29" s="144"/>
      <c r="P29" s="144"/>
      <c r="Q29" s="144"/>
      <c r="R29" s="144"/>
      <c r="S29" s="144"/>
    </row>
    <row r="30" spans="1:19" s="156" customFormat="1" ht="20.25" hidden="1" customHeight="1" x14ac:dyDescent="0.3">
      <c r="A30" s="332">
        <v>3</v>
      </c>
      <c r="B30" s="366" t="s">
        <v>331</v>
      </c>
      <c r="C30" s="367"/>
      <c r="D30" s="357">
        <v>0.02</v>
      </c>
      <c r="E30" s="372" t="s">
        <v>230</v>
      </c>
      <c r="F30" s="372" t="s">
        <v>332</v>
      </c>
      <c r="G30" s="360" t="s">
        <v>295</v>
      </c>
      <c r="H30" s="350" t="s">
        <v>333</v>
      </c>
      <c r="I30" s="155">
        <v>0.03</v>
      </c>
      <c r="J30" s="372" t="s">
        <v>328</v>
      </c>
      <c r="K30" s="151">
        <v>44958</v>
      </c>
      <c r="L30" s="151">
        <v>44985</v>
      </c>
      <c r="M30" s="372" t="s">
        <v>332</v>
      </c>
      <c r="N30" s="144"/>
      <c r="O30" s="144"/>
      <c r="P30" s="144"/>
      <c r="Q30" s="144"/>
      <c r="R30" s="144"/>
      <c r="S30" s="144"/>
    </row>
    <row r="31" spans="1:19" s="156" customFormat="1" hidden="1" x14ac:dyDescent="0.3">
      <c r="A31" s="333"/>
      <c r="B31" s="368"/>
      <c r="C31" s="369"/>
      <c r="D31" s="358"/>
      <c r="E31" s="373"/>
      <c r="F31" s="373"/>
      <c r="G31" s="361"/>
      <c r="H31" s="351"/>
      <c r="I31" s="155">
        <v>0.03</v>
      </c>
      <c r="J31" s="373"/>
      <c r="K31" s="151">
        <v>44986</v>
      </c>
      <c r="L31" s="151">
        <v>45015</v>
      </c>
      <c r="M31" s="373"/>
      <c r="N31" s="144"/>
      <c r="O31" s="144"/>
      <c r="P31" s="144"/>
      <c r="Q31" s="144"/>
      <c r="R31" s="144"/>
      <c r="S31" s="144"/>
    </row>
    <row r="32" spans="1:19" s="156" customFormat="1" x14ac:dyDescent="0.3">
      <c r="A32" s="333"/>
      <c r="B32" s="368"/>
      <c r="C32" s="369"/>
      <c r="D32" s="358"/>
      <c r="E32" s="373"/>
      <c r="F32" s="373"/>
      <c r="G32" s="361"/>
      <c r="H32" s="351"/>
      <c r="I32" s="155">
        <v>0.03</v>
      </c>
      <c r="J32" s="373"/>
      <c r="K32" s="214">
        <v>45017</v>
      </c>
      <c r="L32" s="214">
        <v>45046</v>
      </c>
      <c r="M32" s="373"/>
      <c r="N32" s="144"/>
      <c r="O32" s="144"/>
      <c r="P32" s="144"/>
      <c r="Q32" s="144"/>
      <c r="R32" s="144"/>
      <c r="S32" s="144"/>
    </row>
    <row r="33" spans="1:19" s="156" customFormat="1" x14ac:dyDescent="0.3">
      <c r="A33" s="333"/>
      <c r="B33" s="368"/>
      <c r="C33" s="369"/>
      <c r="D33" s="358"/>
      <c r="E33" s="373"/>
      <c r="F33" s="373"/>
      <c r="G33" s="361"/>
      <c r="H33" s="351"/>
      <c r="I33" s="155">
        <v>0.03</v>
      </c>
      <c r="J33" s="373"/>
      <c r="K33" s="211">
        <v>45047</v>
      </c>
      <c r="L33" s="211">
        <v>45076</v>
      </c>
      <c r="M33" s="373"/>
      <c r="N33" s="144"/>
      <c r="O33" s="144"/>
      <c r="P33" s="144"/>
      <c r="Q33" s="144"/>
      <c r="R33" s="144"/>
      <c r="S33" s="144"/>
    </row>
    <row r="34" spans="1:19" s="156" customFormat="1" x14ac:dyDescent="0.3">
      <c r="A34" s="333"/>
      <c r="B34" s="368"/>
      <c r="C34" s="369"/>
      <c r="D34" s="358"/>
      <c r="E34" s="373"/>
      <c r="F34" s="373"/>
      <c r="G34" s="361"/>
      <c r="H34" s="351"/>
      <c r="I34" s="155">
        <v>0.03</v>
      </c>
      <c r="J34" s="373"/>
      <c r="K34" s="211">
        <v>45078</v>
      </c>
      <c r="L34" s="211">
        <v>45107</v>
      </c>
      <c r="M34" s="373"/>
      <c r="N34" s="144"/>
      <c r="O34" s="144"/>
      <c r="P34" s="144"/>
      <c r="Q34" s="144"/>
      <c r="R34" s="144"/>
      <c r="S34" s="144"/>
    </row>
    <row r="35" spans="1:19" s="156" customFormat="1" x14ac:dyDescent="0.3">
      <c r="A35" s="333"/>
      <c r="B35" s="368"/>
      <c r="C35" s="369"/>
      <c r="D35" s="358"/>
      <c r="E35" s="373"/>
      <c r="F35" s="373"/>
      <c r="G35" s="361"/>
      <c r="H35" s="351"/>
      <c r="I35" s="155">
        <v>0.03</v>
      </c>
      <c r="J35" s="373"/>
      <c r="K35" s="211">
        <v>45108</v>
      </c>
      <c r="L35" s="211">
        <v>45138</v>
      </c>
      <c r="M35" s="373"/>
      <c r="N35" s="144"/>
      <c r="O35" s="144"/>
      <c r="P35" s="144"/>
      <c r="Q35" s="144"/>
      <c r="R35" s="144"/>
      <c r="S35" s="144"/>
    </row>
    <row r="36" spans="1:19" s="156" customFormat="1" x14ac:dyDescent="0.3">
      <c r="A36" s="333"/>
      <c r="B36" s="368"/>
      <c r="C36" s="369"/>
      <c r="D36" s="358"/>
      <c r="E36" s="373"/>
      <c r="F36" s="373"/>
      <c r="G36" s="361"/>
      <c r="H36" s="351"/>
      <c r="I36" s="155">
        <v>0.03</v>
      </c>
      <c r="J36" s="373"/>
      <c r="K36" s="211">
        <v>45139</v>
      </c>
      <c r="L36" s="211">
        <v>45169</v>
      </c>
      <c r="M36" s="373"/>
      <c r="N36" s="144"/>
      <c r="O36" s="144"/>
      <c r="P36" s="144"/>
      <c r="Q36" s="144"/>
      <c r="R36" s="144"/>
      <c r="S36" s="144"/>
    </row>
    <row r="37" spans="1:19" s="156" customFormat="1" x14ac:dyDescent="0.3">
      <c r="A37" s="333"/>
      <c r="B37" s="368"/>
      <c r="C37" s="369"/>
      <c r="D37" s="358"/>
      <c r="E37" s="373"/>
      <c r="F37" s="373"/>
      <c r="G37" s="361"/>
      <c r="H37" s="351"/>
      <c r="I37" s="155">
        <v>0.03</v>
      </c>
      <c r="J37" s="373"/>
      <c r="K37" s="211">
        <v>45170</v>
      </c>
      <c r="L37" s="211">
        <v>45199</v>
      </c>
      <c r="M37" s="373"/>
      <c r="N37" s="144"/>
      <c r="O37" s="144"/>
      <c r="P37" s="144"/>
      <c r="Q37" s="144"/>
      <c r="R37" s="144"/>
      <c r="S37" s="144"/>
    </row>
    <row r="38" spans="1:19" s="156" customFormat="1" x14ac:dyDescent="0.3">
      <c r="A38" s="333"/>
      <c r="B38" s="368"/>
      <c r="C38" s="369"/>
      <c r="D38" s="358"/>
      <c r="E38" s="373"/>
      <c r="F38" s="373"/>
      <c r="G38" s="361"/>
      <c r="H38" s="351"/>
      <c r="I38" s="155">
        <v>0.03</v>
      </c>
      <c r="J38" s="373"/>
      <c r="K38" s="219">
        <v>45200</v>
      </c>
      <c r="L38" s="219">
        <v>45230</v>
      </c>
      <c r="M38" s="373"/>
      <c r="N38" s="144"/>
      <c r="O38" s="144"/>
      <c r="P38" s="144"/>
      <c r="Q38" s="144"/>
      <c r="R38" s="144"/>
      <c r="S38" s="144"/>
    </row>
    <row r="39" spans="1:19" s="156" customFormat="1" x14ac:dyDescent="0.3">
      <c r="A39" s="333"/>
      <c r="B39" s="368"/>
      <c r="C39" s="369"/>
      <c r="D39" s="358"/>
      <c r="E39" s="373"/>
      <c r="F39" s="373"/>
      <c r="G39" s="361"/>
      <c r="H39" s="351"/>
      <c r="I39" s="155">
        <v>0.03</v>
      </c>
      <c r="J39" s="373"/>
      <c r="K39" s="151">
        <v>45231</v>
      </c>
      <c r="L39" s="151">
        <v>45260</v>
      </c>
      <c r="M39" s="373"/>
      <c r="N39" s="144"/>
      <c r="O39" s="144"/>
      <c r="P39" s="144"/>
      <c r="Q39" s="144"/>
      <c r="R39" s="144"/>
      <c r="S39" s="144"/>
    </row>
    <row r="40" spans="1:19" s="156" customFormat="1" x14ac:dyDescent="0.3">
      <c r="A40" s="333"/>
      <c r="B40" s="368"/>
      <c r="C40" s="369"/>
      <c r="D40" s="358"/>
      <c r="E40" s="373"/>
      <c r="F40" s="373"/>
      <c r="G40" s="361"/>
      <c r="H40" s="352"/>
      <c r="I40" s="155">
        <v>0.03</v>
      </c>
      <c r="J40" s="374"/>
      <c r="K40" s="151">
        <v>45261</v>
      </c>
      <c r="L40" s="151">
        <v>45290</v>
      </c>
      <c r="M40" s="374"/>
      <c r="N40" s="144"/>
      <c r="O40" s="144"/>
      <c r="P40" s="144"/>
      <c r="Q40" s="144"/>
      <c r="R40" s="144"/>
      <c r="S40" s="144"/>
    </row>
    <row r="41" spans="1:19" s="156" customFormat="1" ht="16.5" hidden="1" customHeight="1" x14ac:dyDescent="0.3">
      <c r="A41" s="333"/>
      <c r="B41" s="368"/>
      <c r="C41" s="369"/>
      <c r="D41" s="358"/>
      <c r="E41" s="373"/>
      <c r="F41" s="373"/>
      <c r="G41" s="361"/>
      <c r="H41" s="350" t="s">
        <v>334</v>
      </c>
      <c r="I41" s="155">
        <v>0.03</v>
      </c>
      <c r="J41" s="372" t="s">
        <v>324</v>
      </c>
      <c r="K41" s="151">
        <v>44958</v>
      </c>
      <c r="L41" s="151">
        <v>44985</v>
      </c>
      <c r="M41" s="372" t="s">
        <v>332</v>
      </c>
      <c r="N41" s="144"/>
      <c r="O41" s="144"/>
      <c r="P41" s="144"/>
      <c r="Q41" s="144"/>
      <c r="R41" s="144"/>
      <c r="S41" s="144"/>
    </row>
    <row r="42" spans="1:19" s="156" customFormat="1" ht="16.5" hidden="1" customHeight="1" x14ac:dyDescent="0.3">
      <c r="A42" s="333"/>
      <c r="B42" s="368"/>
      <c r="C42" s="369"/>
      <c r="D42" s="358"/>
      <c r="E42" s="373"/>
      <c r="F42" s="373"/>
      <c r="G42" s="361"/>
      <c r="H42" s="351"/>
      <c r="I42" s="155">
        <v>0.03</v>
      </c>
      <c r="J42" s="373"/>
      <c r="K42" s="151">
        <v>44986</v>
      </c>
      <c r="L42" s="151">
        <v>45015</v>
      </c>
      <c r="M42" s="373"/>
      <c r="N42" s="144"/>
      <c r="O42" s="144"/>
      <c r="P42" s="144"/>
      <c r="Q42" s="144"/>
      <c r="R42" s="144"/>
      <c r="S42" s="144"/>
    </row>
    <row r="43" spans="1:19" s="156" customFormat="1" ht="16.5" customHeight="1" x14ac:dyDescent="0.3">
      <c r="A43" s="333"/>
      <c r="B43" s="368"/>
      <c r="C43" s="369"/>
      <c r="D43" s="358"/>
      <c r="E43" s="373"/>
      <c r="F43" s="373"/>
      <c r="G43" s="361"/>
      <c r="H43" s="351"/>
      <c r="I43" s="155">
        <v>0.03</v>
      </c>
      <c r="J43" s="373"/>
      <c r="K43" s="211">
        <v>45017</v>
      </c>
      <c r="L43" s="211">
        <v>45046</v>
      </c>
      <c r="M43" s="373"/>
      <c r="N43" s="144"/>
      <c r="O43" s="144"/>
      <c r="P43" s="144"/>
      <c r="Q43" s="144"/>
      <c r="R43" s="144"/>
      <c r="S43" s="144"/>
    </row>
    <row r="44" spans="1:19" s="156" customFormat="1" ht="16.5" customHeight="1" x14ac:dyDescent="0.3">
      <c r="A44" s="333"/>
      <c r="B44" s="368"/>
      <c r="C44" s="369"/>
      <c r="D44" s="358"/>
      <c r="E44" s="373"/>
      <c r="F44" s="373"/>
      <c r="G44" s="361"/>
      <c r="H44" s="351"/>
      <c r="I44" s="155">
        <v>0.03</v>
      </c>
      <c r="J44" s="373"/>
      <c r="K44" s="211">
        <v>45047</v>
      </c>
      <c r="L44" s="211">
        <v>45076</v>
      </c>
      <c r="M44" s="373"/>
      <c r="N44" s="144"/>
      <c r="O44" s="144"/>
      <c r="P44" s="144"/>
      <c r="Q44" s="144"/>
      <c r="R44" s="144"/>
      <c r="S44" s="144"/>
    </row>
    <row r="45" spans="1:19" s="156" customFormat="1" ht="16.5" customHeight="1" x14ac:dyDescent="0.3">
      <c r="A45" s="333"/>
      <c r="B45" s="368"/>
      <c r="C45" s="369"/>
      <c r="D45" s="358"/>
      <c r="E45" s="373"/>
      <c r="F45" s="373"/>
      <c r="G45" s="361"/>
      <c r="H45" s="351"/>
      <c r="I45" s="155">
        <v>0.03</v>
      </c>
      <c r="J45" s="373"/>
      <c r="K45" s="211">
        <v>45078</v>
      </c>
      <c r="L45" s="211">
        <v>45107</v>
      </c>
      <c r="M45" s="373"/>
      <c r="N45" s="144"/>
      <c r="O45" s="144"/>
      <c r="P45" s="144"/>
      <c r="Q45" s="144"/>
      <c r="R45" s="144"/>
      <c r="S45" s="144"/>
    </row>
    <row r="46" spans="1:19" s="156" customFormat="1" ht="16.5" customHeight="1" x14ac:dyDescent="0.3">
      <c r="A46" s="333"/>
      <c r="B46" s="368"/>
      <c r="C46" s="369"/>
      <c r="D46" s="358"/>
      <c r="E46" s="373"/>
      <c r="F46" s="373"/>
      <c r="G46" s="361"/>
      <c r="H46" s="351"/>
      <c r="I46" s="155">
        <v>0.03</v>
      </c>
      <c r="J46" s="373"/>
      <c r="K46" s="211">
        <v>45108</v>
      </c>
      <c r="L46" s="211">
        <v>45138</v>
      </c>
      <c r="M46" s="373"/>
      <c r="N46" s="144"/>
      <c r="O46" s="144"/>
      <c r="P46" s="144"/>
      <c r="Q46" s="144"/>
      <c r="R46" s="144"/>
      <c r="S46" s="144"/>
    </row>
    <row r="47" spans="1:19" s="156" customFormat="1" ht="16.5" customHeight="1" x14ac:dyDescent="0.3">
      <c r="A47" s="333"/>
      <c r="B47" s="368"/>
      <c r="C47" s="369"/>
      <c r="D47" s="358"/>
      <c r="E47" s="373"/>
      <c r="F47" s="373"/>
      <c r="G47" s="361"/>
      <c r="H47" s="351"/>
      <c r="I47" s="155">
        <v>0.03</v>
      </c>
      <c r="J47" s="373"/>
      <c r="K47" s="215">
        <v>45139</v>
      </c>
      <c r="L47" s="215">
        <v>45169</v>
      </c>
      <c r="M47" s="373"/>
      <c r="N47" s="144"/>
      <c r="O47" s="144"/>
      <c r="P47" s="144"/>
      <c r="Q47" s="144"/>
      <c r="R47" s="144"/>
      <c r="S47" s="144"/>
    </row>
    <row r="48" spans="1:19" s="156" customFormat="1" ht="16.5" customHeight="1" x14ac:dyDescent="0.3">
      <c r="A48" s="333"/>
      <c r="B48" s="368"/>
      <c r="C48" s="369"/>
      <c r="D48" s="358"/>
      <c r="E48" s="373"/>
      <c r="F48" s="373"/>
      <c r="G48" s="361"/>
      <c r="H48" s="351"/>
      <c r="I48" s="155">
        <v>0.03</v>
      </c>
      <c r="J48" s="373"/>
      <c r="K48" s="219">
        <v>45170</v>
      </c>
      <c r="L48" s="219">
        <v>45199</v>
      </c>
      <c r="M48" s="373"/>
      <c r="N48" s="144"/>
      <c r="O48" s="144"/>
      <c r="P48" s="144"/>
      <c r="Q48" s="144"/>
      <c r="R48" s="144"/>
      <c r="S48" s="144"/>
    </row>
    <row r="49" spans="1:19" s="156" customFormat="1" ht="16.5" customHeight="1" x14ac:dyDescent="0.3">
      <c r="A49" s="333"/>
      <c r="B49" s="368"/>
      <c r="C49" s="369"/>
      <c r="D49" s="358"/>
      <c r="E49" s="373"/>
      <c r="F49" s="373"/>
      <c r="G49" s="361"/>
      <c r="H49" s="351"/>
      <c r="I49" s="155">
        <v>0.03</v>
      </c>
      <c r="J49" s="373"/>
      <c r="K49" s="151">
        <v>45200</v>
      </c>
      <c r="L49" s="151">
        <v>45230</v>
      </c>
      <c r="M49" s="373"/>
      <c r="N49" s="144"/>
      <c r="O49" s="144"/>
      <c r="P49" s="144"/>
      <c r="Q49" s="144"/>
      <c r="R49" s="144"/>
      <c r="S49" s="144"/>
    </row>
    <row r="50" spans="1:19" s="156" customFormat="1" ht="16.5" customHeight="1" x14ac:dyDescent="0.3">
      <c r="A50" s="333"/>
      <c r="B50" s="368"/>
      <c r="C50" s="369"/>
      <c r="D50" s="358"/>
      <c r="E50" s="373"/>
      <c r="F50" s="373"/>
      <c r="G50" s="361"/>
      <c r="H50" s="351"/>
      <c r="I50" s="155">
        <v>0.03</v>
      </c>
      <c r="J50" s="373"/>
      <c r="K50" s="151">
        <v>45231</v>
      </c>
      <c r="L50" s="151">
        <v>45260</v>
      </c>
      <c r="M50" s="373"/>
      <c r="N50" s="144"/>
      <c r="O50" s="144"/>
      <c r="P50" s="144"/>
      <c r="Q50" s="144"/>
      <c r="R50" s="144"/>
      <c r="S50" s="144"/>
    </row>
    <row r="51" spans="1:19" s="156" customFormat="1" ht="16.5" customHeight="1" x14ac:dyDescent="0.3">
      <c r="A51" s="333"/>
      <c r="B51" s="368"/>
      <c r="C51" s="369"/>
      <c r="D51" s="358"/>
      <c r="E51" s="373"/>
      <c r="F51" s="373"/>
      <c r="G51" s="361"/>
      <c r="H51" s="352"/>
      <c r="I51" s="155">
        <v>0.03</v>
      </c>
      <c r="J51" s="374"/>
      <c r="K51" s="151">
        <v>45261</v>
      </c>
      <c r="L51" s="151">
        <v>45290</v>
      </c>
      <c r="M51" s="374"/>
      <c r="N51" s="144"/>
      <c r="O51" s="144"/>
      <c r="P51" s="144"/>
      <c r="Q51" s="144"/>
      <c r="R51" s="144"/>
      <c r="S51" s="144"/>
    </row>
    <row r="52" spans="1:19" s="156" customFormat="1" ht="21" hidden="1" customHeight="1" x14ac:dyDescent="0.3">
      <c r="A52" s="333"/>
      <c r="B52" s="368"/>
      <c r="C52" s="369"/>
      <c r="D52" s="358"/>
      <c r="E52" s="373"/>
      <c r="F52" s="373"/>
      <c r="G52" s="361"/>
      <c r="H52" s="350" t="s">
        <v>335</v>
      </c>
      <c r="I52" s="155">
        <v>0.03</v>
      </c>
      <c r="J52" s="372" t="s">
        <v>314</v>
      </c>
      <c r="K52" s="151">
        <v>44958</v>
      </c>
      <c r="L52" s="151">
        <v>44985</v>
      </c>
      <c r="M52" s="372" t="s">
        <v>332</v>
      </c>
      <c r="N52" s="144"/>
      <c r="O52" s="144"/>
      <c r="P52" s="144"/>
      <c r="Q52" s="144"/>
      <c r="R52" s="144"/>
      <c r="S52" s="144"/>
    </row>
    <row r="53" spans="1:19" s="156" customFormat="1" ht="21" hidden="1" customHeight="1" x14ac:dyDescent="0.3">
      <c r="A53" s="333"/>
      <c r="B53" s="368"/>
      <c r="C53" s="369"/>
      <c r="D53" s="358"/>
      <c r="E53" s="373"/>
      <c r="F53" s="373"/>
      <c r="G53" s="361"/>
      <c r="H53" s="351"/>
      <c r="I53" s="155">
        <v>0.03</v>
      </c>
      <c r="J53" s="373"/>
      <c r="K53" s="151">
        <v>44986</v>
      </c>
      <c r="L53" s="151">
        <v>45015</v>
      </c>
      <c r="M53" s="373"/>
      <c r="N53" s="144"/>
      <c r="O53" s="144"/>
      <c r="P53" s="144"/>
      <c r="Q53" s="144"/>
      <c r="R53" s="144"/>
      <c r="S53" s="144"/>
    </row>
    <row r="54" spans="1:19" s="156" customFormat="1" ht="21" customHeight="1" x14ac:dyDescent="0.3">
      <c r="A54" s="333"/>
      <c r="B54" s="368"/>
      <c r="C54" s="369"/>
      <c r="D54" s="358"/>
      <c r="E54" s="373"/>
      <c r="F54" s="373"/>
      <c r="G54" s="361"/>
      <c r="H54" s="351"/>
      <c r="I54" s="155">
        <v>0.03</v>
      </c>
      <c r="J54" s="373"/>
      <c r="K54" s="211">
        <v>45017</v>
      </c>
      <c r="L54" s="211">
        <v>45046</v>
      </c>
      <c r="M54" s="373"/>
      <c r="N54" s="144"/>
      <c r="O54" s="144"/>
      <c r="P54" s="144"/>
      <c r="Q54" s="144"/>
      <c r="R54" s="144"/>
      <c r="S54" s="144"/>
    </row>
    <row r="55" spans="1:19" s="156" customFormat="1" ht="21" customHeight="1" x14ac:dyDescent="0.3">
      <c r="A55" s="333"/>
      <c r="B55" s="368"/>
      <c r="C55" s="369"/>
      <c r="D55" s="358"/>
      <c r="E55" s="373"/>
      <c r="F55" s="373"/>
      <c r="G55" s="361"/>
      <c r="H55" s="351"/>
      <c r="I55" s="155">
        <v>0.03</v>
      </c>
      <c r="J55" s="373"/>
      <c r="K55" s="211">
        <v>45047</v>
      </c>
      <c r="L55" s="211">
        <v>45076</v>
      </c>
      <c r="M55" s="373"/>
      <c r="N55" s="144"/>
      <c r="O55" s="144"/>
      <c r="P55" s="144"/>
      <c r="Q55" s="144"/>
      <c r="R55" s="144"/>
      <c r="S55" s="144"/>
    </row>
    <row r="56" spans="1:19" s="156" customFormat="1" ht="21" customHeight="1" x14ac:dyDescent="0.3">
      <c r="A56" s="333"/>
      <c r="B56" s="368"/>
      <c r="C56" s="369"/>
      <c r="D56" s="358"/>
      <c r="E56" s="373"/>
      <c r="F56" s="373"/>
      <c r="G56" s="361"/>
      <c r="H56" s="351"/>
      <c r="I56" s="155">
        <v>0.03</v>
      </c>
      <c r="J56" s="373"/>
      <c r="K56" s="211">
        <v>45078</v>
      </c>
      <c r="L56" s="211">
        <v>45107</v>
      </c>
      <c r="M56" s="373"/>
      <c r="N56" s="144"/>
      <c r="O56" s="144"/>
      <c r="P56" s="144"/>
      <c r="Q56" s="144"/>
      <c r="R56" s="144"/>
      <c r="S56" s="144"/>
    </row>
    <row r="57" spans="1:19" s="156" customFormat="1" ht="21" customHeight="1" x14ac:dyDescent="0.3">
      <c r="A57" s="333"/>
      <c r="B57" s="368"/>
      <c r="C57" s="369"/>
      <c r="D57" s="358"/>
      <c r="E57" s="373"/>
      <c r="F57" s="373"/>
      <c r="G57" s="361"/>
      <c r="H57" s="351"/>
      <c r="I57" s="155">
        <v>0.03</v>
      </c>
      <c r="J57" s="373"/>
      <c r="K57" s="211">
        <v>45108</v>
      </c>
      <c r="L57" s="211">
        <v>45138</v>
      </c>
      <c r="M57" s="373"/>
      <c r="N57" s="144"/>
      <c r="O57" s="144"/>
      <c r="P57" s="144"/>
      <c r="Q57" s="144"/>
      <c r="R57" s="144"/>
      <c r="S57" s="144"/>
    </row>
    <row r="58" spans="1:19" s="156" customFormat="1" ht="21" customHeight="1" x14ac:dyDescent="0.3">
      <c r="A58" s="333"/>
      <c r="B58" s="368"/>
      <c r="C58" s="369"/>
      <c r="D58" s="358"/>
      <c r="E58" s="373"/>
      <c r="F58" s="373"/>
      <c r="G58" s="361"/>
      <c r="H58" s="351"/>
      <c r="I58" s="155">
        <v>0.03</v>
      </c>
      <c r="J58" s="373"/>
      <c r="K58" s="215">
        <v>45139</v>
      </c>
      <c r="L58" s="215">
        <v>45169</v>
      </c>
      <c r="M58" s="373"/>
      <c r="N58" s="144"/>
      <c r="O58" s="144"/>
      <c r="P58" s="144"/>
      <c r="Q58" s="144"/>
      <c r="R58" s="144"/>
      <c r="S58" s="144"/>
    </row>
    <row r="59" spans="1:19" s="156" customFormat="1" ht="21" customHeight="1" x14ac:dyDescent="0.3">
      <c r="A59" s="333"/>
      <c r="B59" s="368"/>
      <c r="C59" s="369"/>
      <c r="D59" s="358"/>
      <c r="E59" s="373"/>
      <c r="F59" s="373"/>
      <c r="G59" s="361"/>
      <c r="H59" s="351"/>
      <c r="I59" s="155">
        <v>0.03</v>
      </c>
      <c r="J59" s="373"/>
      <c r="K59" s="219">
        <v>45170</v>
      </c>
      <c r="L59" s="219">
        <v>45199</v>
      </c>
      <c r="M59" s="373"/>
      <c r="N59" s="144"/>
      <c r="O59" s="144"/>
      <c r="P59" s="144"/>
      <c r="Q59" s="144"/>
      <c r="R59" s="144"/>
      <c r="S59" s="144"/>
    </row>
    <row r="60" spans="1:19" s="156" customFormat="1" ht="21" customHeight="1" x14ac:dyDescent="0.3">
      <c r="A60" s="333"/>
      <c r="B60" s="368"/>
      <c r="C60" s="369"/>
      <c r="D60" s="358"/>
      <c r="E60" s="373"/>
      <c r="F60" s="373"/>
      <c r="G60" s="361"/>
      <c r="H60" s="351"/>
      <c r="I60" s="155">
        <v>0.03</v>
      </c>
      <c r="J60" s="373"/>
      <c r="K60" s="219">
        <v>45200</v>
      </c>
      <c r="L60" s="219">
        <v>45230</v>
      </c>
      <c r="M60" s="373"/>
      <c r="N60" s="144"/>
      <c r="O60" s="144"/>
      <c r="P60" s="144"/>
      <c r="Q60" s="144"/>
      <c r="R60" s="144"/>
      <c r="S60" s="144"/>
    </row>
    <row r="61" spans="1:19" s="156" customFormat="1" ht="21" customHeight="1" x14ac:dyDescent="0.3">
      <c r="A61" s="333"/>
      <c r="B61" s="368"/>
      <c r="C61" s="369"/>
      <c r="D61" s="358"/>
      <c r="E61" s="373"/>
      <c r="F61" s="373"/>
      <c r="G61" s="361"/>
      <c r="H61" s="351"/>
      <c r="I61" s="155">
        <v>0.03</v>
      </c>
      <c r="J61" s="373"/>
      <c r="K61" s="151">
        <v>45231</v>
      </c>
      <c r="L61" s="151">
        <v>45260</v>
      </c>
      <c r="M61" s="373"/>
      <c r="N61" s="144"/>
      <c r="O61" s="144"/>
      <c r="P61" s="144"/>
      <c r="Q61" s="144"/>
      <c r="R61" s="144"/>
      <c r="S61" s="144"/>
    </row>
    <row r="62" spans="1:19" s="156" customFormat="1" ht="21" customHeight="1" x14ac:dyDescent="0.3">
      <c r="A62" s="333"/>
      <c r="B62" s="368"/>
      <c r="C62" s="369"/>
      <c r="D62" s="359"/>
      <c r="E62" s="373"/>
      <c r="F62" s="373"/>
      <c r="G62" s="362"/>
      <c r="H62" s="352"/>
      <c r="I62" s="155">
        <v>0.04</v>
      </c>
      <c r="J62" s="374"/>
      <c r="K62" s="151">
        <v>45261</v>
      </c>
      <c r="L62" s="151">
        <v>45290</v>
      </c>
      <c r="M62" s="374"/>
      <c r="N62" s="144"/>
      <c r="O62" s="144"/>
      <c r="P62" s="144"/>
      <c r="Q62" s="144"/>
      <c r="R62" s="144"/>
      <c r="S62" s="144"/>
    </row>
    <row r="63" spans="1:19" s="156" customFormat="1" ht="24.75" customHeight="1" x14ac:dyDescent="0.3">
      <c r="A63" s="332">
        <v>4</v>
      </c>
      <c r="B63" s="335" t="s">
        <v>336</v>
      </c>
      <c r="C63" s="336"/>
      <c r="D63" s="341">
        <v>0.01</v>
      </c>
      <c r="E63" s="344" t="s">
        <v>318</v>
      </c>
      <c r="F63" s="347" t="s">
        <v>337</v>
      </c>
      <c r="G63" s="344" t="s">
        <v>295</v>
      </c>
      <c r="H63" s="350" t="s">
        <v>338</v>
      </c>
      <c r="I63" s="150">
        <v>0.25</v>
      </c>
      <c r="J63" s="344" t="s">
        <v>339</v>
      </c>
      <c r="K63" s="211">
        <v>45017</v>
      </c>
      <c r="L63" s="211">
        <v>45077</v>
      </c>
      <c r="M63" s="347" t="s">
        <v>340</v>
      </c>
      <c r="N63" s="144"/>
      <c r="O63" s="144"/>
      <c r="P63" s="144"/>
      <c r="Q63" s="144"/>
      <c r="R63" s="144"/>
      <c r="S63" s="144"/>
    </row>
    <row r="64" spans="1:19" s="156" customFormat="1" ht="24.75" customHeight="1" x14ac:dyDescent="0.3">
      <c r="A64" s="333"/>
      <c r="B64" s="337"/>
      <c r="C64" s="338"/>
      <c r="D64" s="342"/>
      <c r="E64" s="345"/>
      <c r="F64" s="348"/>
      <c r="G64" s="345"/>
      <c r="H64" s="352"/>
      <c r="I64" s="150">
        <v>0.25</v>
      </c>
      <c r="J64" s="345"/>
      <c r="K64" s="149">
        <v>45200</v>
      </c>
      <c r="L64" s="149">
        <v>45260</v>
      </c>
      <c r="M64" s="349"/>
      <c r="N64" s="144"/>
      <c r="O64" s="144"/>
      <c r="P64" s="144"/>
      <c r="Q64" s="144"/>
      <c r="R64" s="144"/>
      <c r="S64" s="144"/>
    </row>
    <row r="65" spans="1:19" s="156" customFormat="1" ht="24.75" customHeight="1" x14ac:dyDescent="0.3">
      <c r="A65" s="333"/>
      <c r="B65" s="337"/>
      <c r="C65" s="338"/>
      <c r="D65" s="342"/>
      <c r="E65" s="345"/>
      <c r="F65" s="348"/>
      <c r="G65" s="345"/>
      <c r="H65" s="350" t="s">
        <v>341</v>
      </c>
      <c r="I65" s="150">
        <v>0.25</v>
      </c>
      <c r="J65" s="345"/>
      <c r="K65" s="211">
        <v>45078</v>
      </c>
      <c r="L65" s="211">
        <v>45169</v>
      </c>
      <c r="M65" s="347" t="s">
        <v>342</v>
      </c>
      <c r="N65" s="144"/>
      <c r="O65" s="144"/>
      <c r="P65" s="144"/>
      <c r="Q65" s="144"/>
      <c r="R65" s="144"/>
      <c r="S65" s="144"/>
    </row>
    <row r="66" spans="1:19" s="156" customFormat="1" ht="30.75" customHeight="1" x14ac:dyDescent="0.3">
      <c r="A66" s="334"/>
      <c r="B66" s="339"/>
      <c r="C66" s="340"/>
      <c r="D66" s="343"/>
      <c r="E66" s="346"/>
      <c r="F66" s="349"/>
      <c r="G66" s="346"/>
      <c r="H66" s="352"/>
      <c r="I66" s="150">
        <v>0.25</v>
      </c>
      <c r="J66" s="346"/>
      <c r="K66" s="149">
        <v>45261</v>
      </c>
      <c r="L66" s="149">
        <v>45291</v>
      </c>
      <c r="M66" s="349"/>
      <c r="N66" s="144"/>
      <c r="O66" s="144"/>
      <c r="P66" s="144"/>
      <c r="Q66" s="144"/>
      <c r="R66" s="144"/>
      <c r="S66" s="144"/>
    </row>
    <row r="67" spans="1:19" s="156" customFormat="1" ht="122.25" customHeight="1" x14ac:dyDescent="0.3">
      <c r="A67" s="375">
        <v>5</v>
      </c>
      <c r="B67" s="376" t="s">
        <v>343</v>
      </c>
      <c r="C67" s="376"/>
      <c r="D67" s="377">
        <v>0.01</v>
      </c>
      <c r="E67" s="354" t="s">
        <v>318</v>
      </c>
      <c r="F67" s="347" t="s">
        <v>344</v>
      </c>
      <c r="G67" s="354" t="s">
        <v>295</v>
      </c>
      <c r="H67" s="152" t="s">
        <v>345</v>
      </c>
      <c r="I67" s="150">
        <v>0.33</v>
      </c>
      <c r="J67" s="354" t="s">
        <v>339</v>
      </c>
      <c r="K67" s="211">
        <v>45017</v>
      </c>
      <c r="L67" s="211">
        <v>45046</v>
      </c>
      <c r="M67" s="145" t="s">
        <v>346</v>
      </c>
      <c r="N67" s="144"/>
      <c r="O67" s="144"/>
      <c r="P67" s="144"/>
      <c r="Q67" s="144"/>
      <c r="R67" s="144"/>
      <c r="S67" s="144"/>
    </row>
    <row r="68" spans="1:19" s="156" customFormat="1" ht="53.25" customHeight="1" x14ac:dyDescent="0.3">
      <c r="A68" s="375"/>
      <c r="B68" s="376"/>
      <c r="C68" s="376"/>
      <c r="D68" s="377"/>
      <c r="E68" s="354"/>
      <c r="F68" s="348"/>
      <c r="G68" s="354"/>
      <c r="H68" s="152" t="s">
        <v>347</v>
      </c>
      <c r="I68" s="150">
        <v>0.33</v>
      </c>
      <c r="J68" s="354"/>
      <c r="K68" s="211">
        <v>45017</v>
      </c>
      <c r="L68" s="211">
        <v>45046</v>
      </c>
      <c r="M68" s="145" t="s">
        <v>348</v>
      </c>
      <c r="N68" s="144"/>
      <c r="O68" s="144"/>
      <c r="P68" s="144"/>
      <c r="Q68" s="144"/>
      <c r="R68" s="144"/>
      <c r="S68" s="144"/>
    </row>
    <row r="69" spans="1:19" s="156" customFormat="1" ht="55.5" customHeight="1" x14ac:dyDescent="0.3">
      <c r="A69" s="375"/>
      <c r="B69" s="376"/>
      <c r="C69" s="376"/>
      <c r="D69" s="377"/>
      <c r="E69" s="354"/>
      <c r="F69" s="349"/>
      <c r="G69" s="354"/>
      <c r="H69" s="152" t="s">
        <v>349</v>
      </c>
      <c r="I69" s="150">
        <v>0.34</v>
      </c>
      <c r="J69" s="354"/>
      <c r="K69" s="219">
        <v>45170</v>
      </c>
      <c r="L69" s="219">
        <v>45199</v>
      </c>
      <c r="M69" s="145" t="s">
        <v>350</v>
      </c>
      <c r="N69" s="144"/>
      <c r="O69" s="144"/>
      <c r="P69" s="144"/>
      <c r="Q69" s="144"/>
      <c r="R69" s="144"/>
      <c r="S69" s="144"/>
    </row>
    <row r="70" spans="1:19" s="156" customFormat="1" ht="74.25" customHeight="1" x14ac:dyDescent="0.3">
      <c r="A70" s="142">
        <v>6</v>
      </c>
      <c r="B70" s="365" t="s">
        <v>351</v>
      </c>
      <c r="C70" s="365"/>
      <c r="D70" s="155">
        <v>0.01</v>
      </c>
      <c r="E70" s="146" t="s">
        <v>318</v>
      </c>
      <c r="F70" s="152" t="s">
        <v>352</v>
      </c>
      <c r="G70" s="146" t="s">
        <v>295</v>
      </c>
      <c r="H70" s="152" t="s">
        <v>351</v>
      </c>
      <c r="I70" s="155">
        <v>1</v>
      </c>
      <c r="J70" s="146" t="s">
        <v>328</v>
      </c>
      <c r="K70" s="215">
        <v>45139</v>
      </c>
      <c r="L70" s="215">
        <v>45169</v>
      </c>
      <c r="M70" s="145" t="s">
        <v>353</v>
      </c>
      <c r="N70" s="144"/>
      <c r="O70" s="144"/>
      <c r="P70" s="144"/>
      <c r="Q70" s="144"/>
      <c r="R70" s="144"/>
      <c r="S70" s="144"/>
    </row>
    <row r="71" spans="1:19" s="156" customFormat="1" ht="27" hidden="1" customHeight="1" x14ac:dyDescent="0.3">
      <c r="A71" s="332">
        <v>7</v>
      </c>
      <c r="B71" s="366" t="s">
        <v>354</v>
      </c>
      <c r="C71" s="367"/>
      <c r="D71" s="357">
        <v>0.01</v>
      </c>
      <c r="E71" s="372" t="s">
        <v>318</v>
      </c>
      <c r="F71" s="350" t="s">
        <v>355</v>
      </c>
      <c r="G71" s="372" t="s">
        <v>295</v>
      </c>
      <c r="H71" s="378" t="s">
        <v>356</v>
      </c>
      <c r="I71" s="155">
        <v>0.05</v>
      </c>
      <c r="J71" s="372" t="s">
        <v>314</v>
      </c>
      <c r="K71" s="151">
        <v>44927</v>
      </c>
      <c r="L71" s="151">
        <v>45016</v>
      </c>
      <c r="M71" s="350" t="s">
        <v>357</v>
      </c>
      <c r="N71" s="144"/>
      <c r="O71" s="144"/>
      <c r="P71" s="144"/>
      <c r="Q71" s="144"/>
      <c r="R71" s="144"/>
      <c r="S71" s="144"/>
    </row>
    <row r="72" spans="1:19" s="156" customFormat="1" x14ac:dyDescent="0.3">
      <c r="A72" s="333"/>
      <c r="B72" s="368"/>
      <c r="C72" s="369"/>
      <c r="D72" s="358"/>
      <c r="E72" s="373"/>
      <c r="F72" s="351"/>
      <c r="G72" s="373"/>
      <c r="H72" s="379"/>
      <c r="I72" s="155">
        <v>0.05</v>
      </c>
      <c r="J72" s="373"/>
      <c r="K72" s="211">
        <v>45017</v>
      </c>
      <c r="L72" s="211">
        <v>45107</v>
      </c>
      <c r="M72" s="351"/>
      <c r="N72" s="144"/>
      <c r="O72" s="144"/>
      <c r="P72" s="144"/>
      <c r="Q72" s="144"/>
      <c r="R72" s="144"/>
      <c r="S72" s="144"/>
    </row>
    <row r="73" spans="1:19" s="156" customFormat="1" x14ac:dyDescent="0.3">
      <c r="A73" s="333"/>
      <c r="B73" s="368"/>
      <c r="C73" s="369"/>
      <c r="D73" s="358"/>
      <c r="E73" s="373"/>
      <c r="F73" s="351"/>
      <c r="G73" s="373"/>
      <c r="H73" s="379"/>
      <c r="I73" s="155">
        <v>0.05</v>
      </c>
      <c r="J73" s="373"/>
      <c r="K73" s="211">
        <v>45108</v>
      </c>
      <c r="L73" s="211">
        <v>45199</v>
      </c>
      <c r="M73" s="351"/>
      <c r="N73" s="144"/>
      <c r="O73" s="144"/>
      <c r="P73" s="144"/>
      <c r="Q73" s="144"/>
      <c r="R73" s="144"/>
      <c r="S73" s="144"/>
    </row>
    <row r="74" spans="1:19" s="156" customFormat="1" x14ac:dyDescent="0.3">
      <c r="A74" s="333"/>
      <c r="B74" s="368"/>
      <c r="C74" s="369"/>
      <c r="D74" s="358"/>
      <c r="E74" s="373"/>
      <c r="F74" s="351"/>
      <c r="G74" s="373"/>
      <c r="H74" s="380"/>
      <c r="I74" s="155">
        <v>0.05</v>
      </c>
      <c r="J74" s="373"/>
      <c r="K74" s="211">
        <v>45200</v>
      </c>
      <c r="L74" s="211">
        <v>45291</v>
      </c>
      <c r="M74" s="352"/>
      <c r="N74" s="144"/>
      <c r="O74" s="144"/>
      <c r="P74" s="144"/>
      <c r="Q74" s="144"/>
      <c r="R74" s="144"/>
      <c r="S74" s="144"/>
    </row>
    <row r="75" spans="1:19" s="156" customFormat="1" ht="24.75" hidden="1" customHeight="1" x14ac:dyDescent="0.3">
      <c r="A75" s="333"/>
      <c r="B75" s="368"/>
      <c r="C75" s="369"/>
      <c r="D75" s="358"/>
      <c r="E75" s="373"/>
      <c r="F75" s="351"/>
      <c r="G75" s="373"/>
      <c r="H75" s="378" t="s">
        <v>358</v>
      </c>
      <c r="I75" s="155">
        <v>0.05</v>
      </c>
      <c r="J75" s="373"/>
      <c r="K75" s="151">
        <v>44927</v>
      </c>
      <c r="L75" s="151">
        <v>45016</v>
      </c>
      <c r="M75" s="372" t="s">
        <v>359</v>
      </c>
      <c r="N75" s="144"/>
      <c r="O75" s="144"/>
      <c r="P75" s="144"/>
      <c r="Q75" s="144"/>
      <c r="R75" s="144"/>
      <c r="S75" s="144"/>
    </row>
    <row r="76" spans="1:19" s="156" customFormat="1" ht="24.75" customHeight="1" x14ac:dyDescent="0.3">
      <c r="A76" s="333"/>
      <c r="B76" s="368"/>
      <c r="C76" s="369"/>
      <c r="D76" s="358"/>
      <c r="E76" s="373"/>
      <c r="F76" s="351"/>
      <c r="G76" s="373"/>
      <c r="H76" s="379"/>
      <c r="I76" s="155">
        <v>0.05</v>
      </c>
      <c r="J76" s="373"/>
      <c r="K76" s="211">
        <v>45017</v>
      </c>
      <c r="L76" s="211">
        <v>45107</v>
      </c>
      <c r="M76" s="373"/>
      <c r="N76" s="144"/>
      <c r="O76" s="144"/>
      <c r="P76" s="144"/>
      <c r="Q76" s="144"/>
      <c r="R76" s="144"/>
      <c r="S76" s="144"/>
    </row>
    <row r="77" spans="1:19" s="156" customFormat="1" ht="24.75" customHeight="1" x14ac:dyDescent="0.3">
      <c r="A77" s="333"/>
      <c r="B77" s="368"/>
      <c r="C77" s="369"/>
      <c r="D77" s="358"/>
      <c r="E77" s="373"/>
      <c r="F77" s="351"/>
      <c r="G77" s="373"/>
      <c r="H77" s="379"/>
      <c r="I77" s="155">
        <v>0.05</v>
      </c>
      <c r="J77" s="373"/>
      <c r="K77" s="211">
        <v>45108</v>
      </c>
      <c r="L77" s="211">
        <v>45199</v>
      </c>
      <c r="M77" s="373"/>
      <c r="N77" s="144"/>
      <c r="O77" s="144"/>
      <c r="P77" s="144"/>
      <c r="Q77" s="144"/>
      <c r="R77" s="144"/>
      <c r="S77" s="144"/>
    </row>
    <row r="78" spans="1:19" s="156" customFormat="1" ht="24.75" customHeight="1" x14ac:dyDescent="0.3">
      <c r="A78" s="333"/>
      <c r="B78" s="368"/>
      <c r="C78" s="369"/>
      <c r="D78" s="358"/>
      <c r="E78" s="373"/>
      <c r="F78" s="351"/>
      <c r="G78" s="373"/>
      <c r="H78" s="380"/>
      <c r="I78" s="155">
        <v>0.05</v>
      </c>
      <c r="J78" s="373"/>
      <c r="K78" s="211">
        <v>45200</v>
      </c>
      <c r="L78" s="211">
        <v>45291</v>
      </c>
      <c r="M78" s="374"/>
      <c r="N78" s="144"/>
      <c r="O78" s="144"/>
      <c r="P78" s="144"/>
      <c r="Q78" s="144"/>
      <c r="R78" s="144"/>
      <c r="S78" s="144"/>
    </row>
    <row r="79" spans="1:19" s="156" customFormat="1" ht="21" hidden="1" customHeight="1" x14ac:dyDescent="0.3">
      <c r="A79" s="333"/>
      <c r="B79" s="368"/>
      <c r="C79" s="369"/>
      <c r="D79" s="358"/>
      <c r="E79" s="373"/>
      <c r="F79" s="351"/>
      <c r="G79" s="373"/>
      <c r="H79" s="378" t="s">
        <v>360</v>
      </c>
      <c r="I79" s="155">
        <v>0.04</v>
      </c>
      <c r="J79" s="373"/>
      <c r="K79" s="151">
        <v>44927</v>
      </c>
      <c r="L79" s="151">
        <v>45016</v>
      </c>
      <c r="M79" s="372" t="s">
        <v>361</v>
      </c>
      <c r="N79" s="144"/>
      <c r="O79" s="144"/>
      <c r="P79" s="144"/>
      <c r="Q79" s="144"/>
      <c r="R79" s="144"/>
      <c r="S79" s="144"/>
    </row>
    <row r="80" spans="1:19" s="156" customFormat="1" ht="21" customHeight="1" x14ac:dyDescent="0.3">
      <c r="A80" s="333"/>
      <c r="B80" s="368"/>
      <c r="C80" s="369"/>
      <c r="D80" s="358"/>
      <c r="E80" s="373"/>
      <c r="F80" s="351"/>
      <c r="G80" s="373"/>
      <c r="H80" s="379"/>
      <c r="I80" s="155">
        <v>0.04</v>
      </c>
      <c r="J80" s="373"/>
      <c r="K80" s="211">
        <v>45017</v>
      </c>
      <c r="L80" s="211">
        <v>45107</v>
      </c>
      <c r="M80" s="373"/>
      <c r="N80" s="144"/>
      <c r="O80" s="144"/>
      <c r="P80" s="144"/>
      <c r="Q80" s="144"/>
      <c r="R80" s="144"/>
      <c r="S80" s="144"/>
    </row>
    <row r="81" spans="1:19" s="156" customFormat="1" ht="21" customHeight="1" x14ac:dyDescent="0.3">
      <c r="A81" s="333"/>
      <c r="B81" s="368"/>
      <c r="C81" s="369"/>
      <c r="D81" s="358"/>
      <c r="E81" s="373"/>
      <c r="F81" s="351"/>
      <c r="G81" s="373"/>
      <c r="H81" s="379"/>
      <c r="I81" s="155">
        <v>0.04</v>
      </c>
      <c r="J81" s="373"/>
      <c r="K81" s="211">
        <v>45108</v>
      </c>
      <c r="L81" s="211">
        <v>45199</v>
      </c>
      <c r="M81" s="373"/>
      <c r="N81" s="144"/>
      <c r="O81" s="144"/>
      <c r="P81" s="144"/>
      <c r="Q81" s="144"/>
      <c r="R81" s="144"/>
      <c r="S81" s="144"/>
    </row>
    <row r="82" spans="1:19" s="156" customFormat="1" ht="21" customHeight="1" x14ac:dyDescent="0.3">
      <c r="A82" s="333"/>
      <c r="B82" s="368"/>
      <c r="C82" s="369"/>
      <c r="D82" s="358"/>
      <c r="E82" s="373"/>
      <c r="F82" s="351"/>
      <c r="G82" s="373"/>
      <c r="H82" s="380"/>
      <c r="I82" s="155">
        <v>0.04</v>
      </c>
      <c r="J82" s="373"/>
      <c r="K82" s="151">
        <v>45200</v>
      </c>
      <c r="L82" s="151">
        <v>45291</v>
      </c>
      <c r="M82" s="374"/>
      <c r="N82" s="144"/>
      <c r="O82" s="144"/>
      <c r="P82" s="144"/>
      <c r="Q82" s="144"/>
      <c r="R82" s="144"/>
      <c r="S82" s="144"/>
    </row>
    <row r="83" spans="1:19" s="156" customFormat="1" ht="26.25" hidden="1" customHeight="1" x14ac:dyDescent="0.3">
      <c r="A83" s="333"/>
      <c r="B83" s="368"/>
      <c r="C83" s="369"/>
      <c r="D83" s="358"/>
      <c r="E83" s="373"/>
      <c r="F83" s="351"/>
      <c r="G83" s="373"/>
      <c r="H83" s="378" t="s">
        <v>362</v>
      </c>
      <c r="I83" s="155">
        <v>0.05</v>
      </c>
      <c r="J83" s="373"/>
      <c r="K83" s="151">
        <v>44927</v>
      </c>
      <c r="L83" s="151">
        <v>45016</v>
      </c>
      <c r="M83" s="372" t="s">
        <v>363</v>
      </c>
      <c r="N83" s="144"/>
      <c r="O83" s="144"/>
      <c r="P83" s="144"/>
      <c r="Q83" s="144"/>
      <c r="R83" s="144"/>
      <c r="S83" s="144"/>
    </row>
    <row r="84" spans="1:19" s="156" customFormat="1" ht="26.25" customHeight="1" x14ac:dyDescent="0.3">
      <c r="A84" s="333"/>
      <c r="B84" s="368"/>
      <c r="C84" s="369"/>
      <c r="D84" s="358"/>
      <c r="E84" s="373"/>
      <c r="F84" s="351"/>
      <c r="G84" s="373"/>
      <c r="H84" s="379"/>
      <c r="I84" s="155">
        <v>0.05</v>
      </c>
      <c r="J84" s="373"/>
      <c r="K84" s="211">
        <v>45017</v>
      </c>
      <c r="L84" s="211">
        <v>45107</v>
      </c>
      <c r="M84" s="373"/>
      <c r="N84" s="144"/>
      <c r="O84" s="144"/>
      <c r="P84" s="144"/>
      <c r="Q84" s="144"/>
      <c r="R84" s="144"/>
      <c r="S84" s="144"/>
    </row>
    <row r="85" spans="1:19" s="156" customFormat="1" ht="26.25" customHeight="1" x14ac:dyDescent="0.3">
      <c r="A85" s="333"/>
      <c r="B85" s="368"/>
      <c r="C85" s="369"/>
      <c r="D85" s="358"/>
      <c r="E85" s="373"/>
      <c r="F85" s="351"/>
      <c r="G85" s="373"/>
      <c r="H85" s="379"/>
      <c r="I85" s="155">
        <v>0.05</v>
      </c>
      <c r="J85" s="373"/>
      <c r="K85" s="211">
        <v>45108</v>
      </c>
      <c r="L85" s="211">
        <v>45199</v>
      </c>
      <c r="M85" s="373"/>
      <c r="N85" s="144"/>
      <c r="O85" s="144"/>
      <c r="P85" s="144"/>
      <c r="Q85" s="144"/>
      <c r="R85" s="144"/>
      <c r="S85" s="144"/>
    </row>
    <row r="86" spans="1:19" s="156" customFormat="1" ht="26.25" customHeight="1" x14ac:dyDescent="0.3">
      <c r="A86" s="333"/>
      <c r="B86" s="368"/>
      <c r="C86" s="369"/>
      <c r="D86" s="358"/>
      <c r="E86" s="373"/>
      <c r="F86" s="351"/>
      <c r="G86" s="373"/>
      <c r="H86" s="380"/>
      <c r="I86" s="155">
        <v>0.05</v>
      </c>
      <c r="J86" s="373"/>
      <c r="K86" s="151">
        <v>45200</v>
      </c>
      <c r="L86" s="151">
        <v>45291</v>
      </c>
      <c r="M86" s="374"/>
      <c r="N86" s="144"/>
      <c r="O86" s="144"/>
      <c r="P86" s="144"/>
      <c r="Q86" s="144"/>
      <c r="R86" s="144"/>
      <c r="S86" s="144"/>
    </row>
    <row r="87" spans="1:19" s="156" customFormat="1" ht="44.25" customHeight="1" x14ac:dyDescent="0.3">
      <c r="A87" s="333"/>
      <c r="B87" s="368"/>
      <c r="C87" s="369"/>
      <c r="D87" s="358"/>
      <c r="E87" s="373"/>
      <c r="F87" s="351"/>
      <c r="G87" s="373"/>
      <c r="H87" s="350" t="s">
        <v>364</v>
      </c>
      <c r="I87" s="155">
        <v>0.04</v>
      </c>
      <c r="J87" s="373"/>
      <c r="K87" s="211">
        <v>44927</v>
      </c>
      <c r="L87" s="211">
        <v>45107</v>
      </c>
      <c r="M87" s="372" t="s">
        <v>365</v>
      </c>
      <c r="N87" s="144"/>
      <c r="O87" s="144"/>
      <c r="P87" s="144"/>
      <c r="Q87" s="144"/>
      <c r="R87" s="144"/>
      <c r="S87" s="144"/>
    </row>
    <row r="88" spans="1:19" s="156" customFormat="1" ht="44.25" customHeight="1" x14ac:dyDescent="0.3">
      <c r="A88" s="333"/>
      <c r="B88" s="368"/>
      <c r="C88" s="369"/>
      <c r="D88" s="358"/>
      <c r="E88" s="373"/>
      <c r="F88" s="351"/>
      <c r="G88" s="373"/>
      <c r="H88" s="352"/>
      <c r="I88" s="155">
        <v>0.04</v>
      </c>
      <c r="J88" s="373"/>
      <c r="K88" s="151">
        <v>45108</v>
      </c>
      <c r="L88" s="151">
        <v>45291</v>
      </c>
      <c r="M88" s="374"/>
      <c r="N88" s="144"/>
      <c r="O88" s="144"/>
      <c r="P88" s="144"/>
      <c r="Q88" s="144"/>
      <c r="R88" s="144"/>
      <c r="S88" s="144"/>
    </row>
    <row r="89" spans="1:19" s="156" customFormat="1" ht="26.25" hidden="1" customHeight="1" x14ac:dyDescent="0.3">
      <c r="A89" s="333"/>
      <c r="B89" s="368"/>
      <c r="C89" s="369"/>
      <c r="D89" s="358"/>
      <c r="E89" s="373"/>
      <c r="F89" s="351"/>
      <c r="G89" s="373"/>
      <c r="H89" s="378" t="s">
        <v>366</v>
      </c>
      <c r="I89" s="155">
        <v>0.04</v>
      </c>
      <c r="J89" s="373"/>
      <c r="K89" s="151">
        <v>44927</v>
      </c>
      <c r="L89" s="151">
        <v>45016</v>
      </c>
      <c r="M89" s="372" t="s">
        <v>367</v>
      </c>
      <c r="N89" s="144"/>
      <c r="O89" s="144"/>
      <c r="P89" s="144"/>
      <c r="Q89" s="144"/>
      <c r="R89" s="144"/>
      <c r="S89" s="144"/>
    </row>
    <row r="90" spans="1:19" s="156" customFormat="1" ht="26.25" customHeight="1" x14ac:dyDescent="0.3">
      <c r="A90" s="333"/>
      <c r="B90" s="368"/>
      <c r="C90" s="369"/>
      <c r="D90" s="358"/>
      <c r="E90" s="373"/>
      <c r="F90" s="351"/>
      <c r="G90" s="373"/>
      <c r="H90" s="379"/>
      <c r="I90" s="155">
        <v>0.04</v>
      </c>
      <c r="J90" s="373"/>
      <c r="K90" s="211">
        <v>45017</v>
      </c>
      <c r="L90" s="211">
        <v>45107</v>
      </c>
      <c r="M90" s="373"/>
      <c r="N90" s="144"/>
      <c r="O90" s="144"/>
      <c r="P90" s="144"/>
      <c r="Q90" s="144"/>
      <c r="R90" s="144"/>
      <c r="S90" s="144"/>
    </row>
    <row r="91" spans="1:19" s="156" customFormat="1" ht="26.25" customHeight="1" x14ac:dyDescent="0.3">
      <c r="A91" s="333"/>
      <c r="B91" s="368"/>
      <c r="C91" s="369"/>
      <c r="D91" s="358"/>
      <c r="E91" s="373"/>
      <c r="F91" s="351"/>
      <c r="G91" s="373"/>
      <c r="H91" s="379"/>
      <c r="I91" s="155">
        <v>0.04</v>
      </c>
      <c r="J91" s="373"/>
      <c r="K91" s="211">
        <v>45108</v>
      </c>
      <c r="L91" s="211">
        <v>45199</v>
      </c>
      <c r="M91" s="373"/>
      <c r="N91" s="144"/>
      <c r="O91" s="144"/>
      <c r="P91" s="144"/>
      <c r="Q91" s="144"/>
      <c r="R91" s="144"/>
      <c r="S91" s="144"/>
    </row>
    <row r="92" spans="1:19" s="156" customFormat="1" ht="26.25" customHeight="1" x14ac:dyDescent="0.3">
      <c r="A92" s="334"/>
      <c r="B92" s="370"/>
      <c r="C92" s="371"/>
      <c r="D92" s="359"/>
      <c r="E92" s="374"/>
      <c r="F92" s="352"/>
      <c r="G92" s="374"/>
      <c r="H92" s="380"/>
      <c r="I92" s="155">
        <v>0.04</v>
      </c>
      <c r="J92" s="374"/>
      <c r="K92" s="151">
        <v>45200</v>
      </c>
      <c r="L92" s="151">
        <v>45291</v>
      </c>
      <c r="M92" s="374"/>
      <c r="N92" s="144"/>
      <c r="O92" s="144"/>
      <c r="P92" s="144"/>
      <c r="Q92" s="144"/>
      <c r="R92" s="144"/>
      <c r="S92" s="144"/>
    </row>
    <row r="93" spans="1:19" s="156" customFormat="1" ht="87" customHeight="1" x14ac:dyDescent="0.3">
      <c r="A93" s="142">
        <v>8</v>
      </c>
      <c r="B93" s="365" t="s">
        <v>368</v>
      </c>
      <c r="C93" s="365"/>
      <c r="D93" s="155">
        <v>0.01</v>
      </c>
      <c r="E93" s="146" t="s">
        <v>318</v>
      </c>
      <c r="F93" s="152" t="s">
        <v>369</v>
      </c>
      <c r="G93" s="146" t="s">
        <v>295</v>
      </c>
      <c r="H93" s="152" t="s">
        <v>370</v>
      </c>
      <c r="I93" s="155">
        <v>1</v>
      </c>
      <c r="J93" s="146" t="s">
        <v>328</v>
      </c>
      <c r="K93" s="211">
        <v>45047</v>
      </c>
      <c r="L93" s="211">
        <v>45138</v>
      </c>
      <c r="M93" s="145" t="s">
        <v>371</v>
      </c>
      <c r="N93" s="144"/>
      <c r="O93" s="144"/>
      <c r="P93" s="144"/>
      <c r="Q93" s="144"/>
      <c r="R93" s="144"/>
      <c r="S93" s="144"/>
    </row>
    <row r="94" spans="1:19" s="156" customFormat="1" ht="46.5" hidden="1" customHeight="1" x14ac:dyDescent="0.3">
      <c r="A94" s="375">
        <v>9</v>
      </c>
      <c r="B94" s="365" t="s">
        <v>372</v>
      </c>
      <c r="C94" s="365"/>
      <c r="D94" s="381">
        <v>0.01</v>
      </c>
      <c r="E94" s="363" t="s">
        <v>318</v>
      </c>
      <c r="F94" s="152" t="s">
        <v>373</v>
      </c>
      <c r="G94" s="363" t="s">
        <v>295</v>
      </c>
      <c r="H94" s="216" t="s">
        <v>374</v>
      </c>
      <c r="I94" s="217">
        <v>0.2</v>
      </c>
      <c r="J94" s="363" t="s">
        <v>339</v>
      </c>
      <c r="K94" s="218">
        <v>44958</v>
      </c>
      <c r="L94" s="218">
        <v>45016</v>
      </c>
      <c r="M94" s="216" t="s">
        <v>375</v>
      </c>
      <c r="N94" s="144"/>
      <c r="O94" s="144"/>
      <c r="P94" s="144"/>
      <c r="Q94" s="144"/>
      <c r="R94" s="144"/>
      <c r="S94" s="144"/>
    </row>
    <row r="95" spans="1:19" s="156" customFormat="1" ht="75.75" hidden="1" customHeight="1" x14ac:dyDescent="0.3">
      <c r="A95" s="375"/>
      <c r="B95" s="365"/>
      <c r="C95" s="365"/>
      <c r="D95" s="381"/>
      <c r="E95" s="363"/>
      <c r="F95" s="364" t="s">
        <v>376</v>
      </c>
      <c r="G95" s="363"/>
      <c r="H95" s="216" t="s">
        <v>377</v>
      </c>
      <c r="I95" s="217">
        <v>0.2</v>
      </c>
      <c r="J95" s="363"/>
      <c r="K95" s="218">
        <v>44927</v>
      </c>
      <c r="L95" s="218">
        <v>44985</v>
      </c>
      <c r="M95" s="372" t="s">
        <v>378</v>
      </c>
      <c r="N95" s="144"/>
      <c r="O95" s="144"/>
      <c r="P95" s="144"/>
      <c r="Q95" s="144"/>
      <c r="R95" s="144"/>
      <c r="S95" s="144"/>
    </row>
    <row r="96" spans="1:19" s="156" customFormat="1" ht="71.25" customHeight="1" x14ac:dyDescent="0.3">
      <c r="A96" s="375"/>
      <c r="B96" s="365"/>
      <c r="C96" s="365"/>
      <c r="D96" s="381"/>
      <c r="E96" s="363"/>
      <c r="F96" s="364"/>
      <c r="G96" s="363"/>
      <c r="H96" s="152" t="s">
        <v>379</v>
      </c>
      <c r="I96" s="155">
        <v>0.2</v>
      </c>
      <c r="J96" s="363"/>
      <c r="K96" s="211">
        <v>45108</v>
      </c>
      <c r="L96" s="211">
        <v>45169</v>
      </c>
      <c r="M96" s="374"/>
      <c r="N96" s="144"/>
      <c r="O96" s="144"/>
      <c r="P96" s="144"/>
      <c r="Q96" s="144"/>
      <c r="R96" s="144"/>
      <c r="S96" s="144"/>
    </row>
    <row r="97" spans="1:19" s="156" customFormat="1" ht="42.75" hidden="1" customHeight="1" x14ac:dyDescent="0.3">
      <c r="A97" s="375"/>
      <c r="B97" s="365"/>
      <c r="C97" s="365"/>
      <c r="D97" s="381"/>
      <c r="E97" s="363"/>
      <c r="F97" s="364" t="s">
        <v>380</v>
      </c>
      <c r="G97" s="363"/>
      <c r="H97" s="152" t="s">
        <v>381</v>
      </c>
      <c r="I97" s="155">
        <v>0.2</v>
      </c>
      <c r="J97" s="363"/>
      <c r="K97" s="211">
        <v>44927</v>
      </c>
      <c r="L97" s="211">
        <v>44985</v>
      </c>
      <c r="M97" s="372" t="s">
        <v>382</v>
      </c>
      <c r="N97" s="144"/>
      <c r="O97" s="144"/>
      <c r="P97" s="144"/>
      <c r="Q97" s="144"/>
      <c r="R97" s="144"/>
      <c r="S97" s="144"/>
    </row>
    <row r="98" spans="1:19" s="156" customFormat="1" ht="42.75" customHeight="1" x14ac:dyDescent="0.3">
      <c r="A98" s="375"/>
      <c r="B98" s="365"/>
      <c r="C98" s="365"/>
      <c r="D98" s="381"/>
      <c r="E98" s="363"/>
      <c r="F98" s="364"/>
      <c r="G98" s="363"/>
      <c r="H98" s="152" t="s">
        <v>383</v>
      </c>
      <c r="I98" s="155">
        <v>0.2</v>
      </c>
      <c r="J98" s="363"/>
      <c r="K98" s="211">
        <v>45108</v>
      </c>
      <c r="L98" s="211">
        <v>45169</v>
      </c>
      <c r="M98" s="374"/>
      <c r="N98" s="144"/>
      <c r="O98" s="144"/>
      <c r="P98" s="144"/>
      <c r="Q98" s="144"/>
      <c r="R98" s="144"/>
      <c r="S98" s="144"/>
    </row>
    <row r="99" spans="1:19" s="156" customFormat="1" ht="93" customHeight="1" x14ac:dyDescent="0.3">
      <c r="A99" s="142">
        <v>10</v>
      </c>
      <c r="B99" s="376" t="s">
        <v>384</v>
      </c>
      <c r="C99" s="376"/>
      <c r="D99" s="150">
        <v>0.01</v>
      </c>
      <c r="E99" s="144" t="s">
        <v>318</v>
      </c>
      <c r="F99" s="145" t="s">
        <v>385</v>
      </c>
      <c r="G99" s="144" t="s">
        <v>295</v>
      </c>
      <c r="H99" s="145" t="s">
        <v>386</v>
      </c>
      <c r="I99" s="150">
        <v>1</v>
      </c>
      <c r="J99" s="144" t="s">
        <v>339</v>
      </c>
      <c r="K99" s="149">
        <v>45231</v>
      </c>
      <c r="L99" s="149">
        <v>45291</v>
      </c>
      <c r="M99" s="145" t="s">
        <v>387</v>
      </c>
      <c r="N99" s="144"/>
      <c r="O99" s="144"/>
      <c r="P99" s="144"/>
      <c r="Q99" s="144"/>
      <c r="R99" s="144"/>
      <c r="S99" s="144"/>
    </row>
    <row r="100" spans="1:19" s="156" customFormat="1" ht="40.5" hidden="1" customHeight="1" x14ac:dyDescent="0.3">
      <c r="A100" s="375">
        <v>11</v>
      </c>
      <c r="B100" s="365" t="s">
        <v>388</v>
      </c>
      <c r="C100" s="365"/>
      <c r="D100" s="381">
        <v>0.01</v>
      </c>
      <c r="E100" s="363" t="s">
        <v>318</v>
      </c>
      <c r="F100" s="365" t="s">
        <v>389</v>
      </c>
      <c r="G100" s="363" t="s">
        <v>295</v>
      </c>
      <c r="H100" s="152" t="s">
        <v>390</v>
      </c>
      <c r="I100" s="155">
        <v>0.33</v>
      </c>
      <c r="J100" s="363" t="s">
        <v>328</v>
      </c>
      <c r="K100" s="212">
        <v>44986</v>
      </c>
      <c r="L100" s="212">
        <v>45016</v>
      </c>
      <c r="M100" s="347" t="s">
        <v>391</v>
      </c>
      <c r="N100" s="144"/>
      <c r="O100" s="144"/>
      <c r="P100" s="144"/>
      <c r="Q100" s="144"/>
      <c r="R100" s="144"/>
      <c r="S100" s="144"/>
    </row>
    <row r="101" spans="1:19" s="156" customFormat="1" x14ac:dyDescent="0.3">
      <c r="A101" s="375"/>
      <c r="B101" s="365"/>
      <c r="C101" s="365"/>
      <c r="D101" s="381"/>
      <c r="E101" s="363"/>
      <c r="F101" s="365"/>
      <c r="G101" s="363"/>
      <c r="H101" s="152" t="s">
        <v>392</v>
      </c>
      <c r="I101" s="155">
        <v>0.33</v>
      </c>
      <c r="J101" s="363"/>
      <c r="K101" s="211">
        <v>45078</v>
      </c>
      <c r="L101" s="211">
        <v>45107</v>
      </c>
      <c r="M101" s="348"/>
      <c r="N101" s="144"/>
      <c r="O101" s="144"/>
      <c r="P101" s="144"/>
      <c r="Q101" s="144"/>
      <c r="R101" s="144"/>
      <c r="S101" s="144"/>
    </row>
    <row r="102" spans="1:19" s="156" customFormat="1" x14ac:dyDescent="0.3">
      <c r="A102" s="375"/>
      <c r="B102" s="365"/>
      <c r="C102" s="365"/>
      <c r="D102" s="381"/>
      <c r="E102" s="363"/>
      <c r="F102" s="365"/>
      <c r="G102" s="363"/>
      <c r="H102" s="152" t="s">
        <v>393</v>
      </c>
      <c r="I102" s="155">
        <v>0.34</v>
      </c>
      <c r="J102" s="363"/>
      <c r="K102" s="151">
        <v>45200</v>
      </c>
      <c r="L102" s="151">
        <v>45230</v>
      </c>
      <c r="M102" s="349"/>
      <c r="N102" s="157"/>
      <c r="O102" s="157"/>
      <c r="P102" s="157"/>
      <c r="Q102" s="157"/>
      <c r="R102" s="157"/>
      <c r="S102" s="157"/>
    </row>
  </sheetData>
  <autoFilter ref="K1:K102" xr:uid="{877F5A5D-6E13-4A42-9A38-A661A27F268F}"/>
  <mergeCells count="124">
    <mergeCell ref="M100:M102"/>
    <mergeCell ref="B30:C62"/>
    <mergeCell ref="A30:A62"/>
    <mergeCell ref="E30:E62"/>
    <mergeCell ref="F30:F62"/>
    <mergeCell ref="H30:H40"/>
    <mergeCell ref="H41:H51"/>
    <mergeCell ref="H52:H62"/>
    <mergeCell ref="M95:M96"/>
    <mergeCell ref="M97:M98"/>
    <mergeCell ref="H89:H92"/>
    <mergeCell ref="M89:M92"/>
    <mergeCell ref="G100:G102"/>
    <mergeCell ref="J100:J102"/>
    <mergeCell ref="M83:M86"/>
    <mergeCell ref="H83:H86"/>
    <mergeCell ref="H87:H88"/>
    <mergeCell ref="M87:M88"/>
    <mergeCell ref="B99:C99"/>
    <mergeCell ref="A100:A102"/>
    <mergeCell ref="M71:M74"/>
    <mergeCell ref="H75:H78"/>
    <mergeCell ref="M75:M78"/>
    <mergeCell ref="H79:H82"/>
    <mergeCell ref="M79:M82"/>
    <mergeCell ref="M30:M40"/>
    <mergeCell ref="J30:J40"/>
    <mergeCell ref="M41:M51"/>
    <mergeCell ref="H63:H64"/>
    <mergeCell ref="M63:M64"/>
    <mergeCell ref="H65:H66"/>
    <mergeCell ref="M65:M66"/>
    <mergeCell ref="J41:J51"/>
    <mergeCell ref="M52:M62"/>
    <mergeCell ref="J63:J66"/>
    <mergeCell ref="J52:J62"/>
    <mergeCell ref="B100:C102"/>
    <mergeCell ref="D100:D102"/>
    <mergeCell ref="E100:E102"/>
    <mergeCell ref="F100:F102"/>
    <mergeCell ref="B93:C93"/>
    <mergeCell ref="A94:A98"/>
    <mergeCell ref="B94:C98"/>
    <mergeCell ref="D94:D98"/>
    <mergeCell ref="E94:E98"/>
    <mergeCell ref="G94:G98"/>
    <mergeCell ref="J94:J98"/>
    <mergeCell ref="F95:F96"/>
    <mergeCell ref="F97:F98"/>
    <mergeCell ref="J67:J69"/>
    <mergeCell ref="B70:C70"/>
    <mergeCell ref="A71:A92"/>
    <mergeCell ref="B71:C92"/>
    <mergeCell ref="D71:D92"/>
    <mergeCell ref="E71:E92"/>
    <mergeCell ref="F71:F92"/>
    <mergeCell ref="G71:G92"/>
    <mergeCell ref="A67:A69"/>
    <mergeCell ref="B67:C69"/>
    <mergeCell ref="D67:D69"/>
    <mergeCell ref="E67:E69"/>
    <mergeCell ref="F67:F69"/>
    <mergeCell ref="G67:G69"/>
    <mergeCell ref="H71:H74"/>
    <mergeCell ref="J71:J92"/>
    <mergeCell ref="A63:A66"/>
    <mergeCell ref="B63:C66"/>
    <mergeCell ref="D63:D66"/>
    <mergeCell ref="E63:E66"/>
    <mergeCell ref="F63:F66"/>
    <mergeCell ref="G63:G66"/>
    <mergeCell ref="J26:J27"/>
    <mergeCell ref="G28:G29"/>
    <mergeCell ref="J28:J29"/>
    <mergeCell ref="H26:H27"/>
    <mergeCell ref="A24:A29"/>
    <mergeCell ref="G26:G27"/>
    <mergeCell ref="B24:C29"/>
    <mergeCell ref="E24:E29"/>
    <mergeCell ref="D24:D29"/>
    <mergeCell ref="F24:F29"/>
    <mergeCell ref="G24:G25"/>
    <mergeCell ref="J24:J25"/>
    <mergeCell ref="H24:H25"/>
    <mergeCell ref="H28:H29"/>
    <mergeCell ref="D30:D62"/>
    <mergeCell ref="G30:G62"/>
    <mergeCell ref="A16:B16"/>
    <mergeCell ref="C16:N16"/>
    <mergeCell ref="R16:S16"/>
    <mergeCell ref="B18:C18"/>
    <mergeCell ref="A19:A23"/>
    <mergeCell ref="B19:C23"/>
    <mergeCell ref="D19:D23"/>
    <mergeCell ref="E19:E23"/>
    <mergeCell ref="F19:F23"/>
    <mergeCell ref="G19:G23"/>
    <mergeCell ref="M19:M22"/>
    <mergeCell ref="J19:J23"/>
    <mergeCell ref="H19:H22"/>
    <mergeCell ref="A12:B12"/>
    <mergeCell ref="C12:S12"/>
    <mergeCell ref="A13:S14"/>
    <mergeCell ref="A15:B15"/>
    <mergeCell ref="C15:N15"/>
    <mergeCell ref="R15:S15"/>
    <mergeCell ref="A9:P9"/>
    <mergeCell ref="Q9:S9"/>
    <mergeCell ref="A10:P10"/>
    <mergeCell ref="Q10:S10"/>
    <mergeCell ref="A11:B11"/>
    <mergeCell ref="C11:S11"/>
    <mergeCell ref="A6:C6"/>
    <mergeCell ref="D6:I6"/>
    <mergeCell ref="J6:M6"/>
    <mergeCell ref="N6:O6"/>
    <mergeCell ref="P6:S6"/>
    <mergeCell ref="A7:S8"/>
    <mergeCell ref="A2:D4"/>
    <mergeCell ref="E2:P3"/>
    <mergeCell ref="R2:S2"/>
    <mergeCell ref="R3:S3"/>
    <mergeCell ref="E4:P4"/>
    <mergeCell ref="R4:S4"/>
  </mergeCells>
  <pageMargins left="0.7" right="0.7" top="0.75" bottom="0.75" header="0.3" footer="0.3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8CBE4-4887-49E5-9597-C555E75CE63F}">
  <dimension ref="A1:S42"/>
  <sheetViews>
    <sheetView tabSelected="1" topLeftCell="A15" zoomScale="60" zoomScaleNormal="60" workbookViewId="0">
      <selection activeCell="A7" sqref="A7:S8"/>
    </sheetView>
  </sheetViews>
  <sheetFormatPr baseColWidth="10" defaultColWidth="11.42578125" defaultRowHeight="20.25" x14ac:dyDescent="0.3"/>
  <cols>
    <col min="1" max="1" width="12.5703125" style="138" customWidth="1"/>
    <col min="2" max="2" width="24.140625" style="138" customWidth="1"/>
    <col min="3" max="3" width="19.140625" style="138" customWidth="1"/>
    <col min="4" max="4" width="20.5703125" style="138" bestFit="1" customWidth="1"/>
    <col min="5" max="5" width="36" style="138" customWidth="1"/>
    <col min="6" max="6" width="48.28515625" style="138" customWidth="1"/>
    <col min="7" max="7" width="29.85546875" style="138" customWidth="1"/>
    <col min="8" max="8" width="67" style="138" customWidth="1"/>
    <col min="9" max="9" width="16.28515625" style="138" customWidth="1"/>
    <col min="10" max="10" width="33.5703125" style="143" customWidth="1"/>
    <col min="11" max="11" width="24.42578125" style="138" customWidth="1"/>
    <col min="12" max="12" width="28.28515625" style="138" customWidth="1"/>
    <col min="13" max="13" width="56.28515625" style="138" customWidth="1"/>
    <col min="14" max="14" width="40.28515625" style="138" customWidth="1"/>
    <col min="15" max="15" width="28.5703125" style="138" customWidth="1"/>
    <col min="16" max="16" width="23.5703125" style="138" customWidth="1"/>
    <col min="17" max="17" width="22.85546875" style="138" customWidth="1"/>
    <col min="18" max="18" width="13.7109375" style="138" customWidth="1"/>
    <col min="19" max="19" width="21.5703125" style="138" customWidth="1"/>
    <col min="20" max="16384" width="11.42578125" style="138"/>
  </cols>
  <sheetData>
    <row r="1" spans="1:19" ht="36.75" customHeight="1" x14ac:dyDescent="0.3"/>
    <row r="2" spans="1:19" ht="36.75" customHeight="1" x14ac:dyDescent="0.3">
      <c r="A2" s="310"/>
      <c r="B2" s="311"/>
      <c r="C2" s="311"/>
      <c r="D2" s="312"/>
      <c r="E2" s="319" t="s">
        <v>252</v>
      </c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137" t="s">
        <v>253</v>
      </c>
      <c r="R2" s="320" t="s">
        <v>254</v>
      </c>
      <c r="S2" s="320"/>
    </row>
    <row r="3" spans="1:19" ht="36.75" customHeight="1" x14ac:dyDescent="0.3">
      <c r="A3" s="313"/>
      <c r="B3" s="314"/>
      <c r="C3" s="314"/>
      <c r="D3" s="315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137" t="s">
        <v>255</v>
      </c>
      <c r="R3" s="321">
        <v>2</v>
      </c>
      <c r="S3" s="321"/>
    </row>
    <row r="4" spans="1:19" ht="36.75" customHeight="1" x14ac:dyDescent="0.3">
      <c r="A4" s="316"/>
      <c r="B4" s="317"/>
      <c r="C4" s="317"/>
      <c r="D4" s="318"/>
      <c r="E4" s="319" t="s">
        <v>256</v>
      </c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19"/>
      <c r="Q4" s="137" t="s">
        <v>257</v>
      </c>
      <c r="R4" s="322">
        <v>44173</v>
      </c>
      <c r="S4" s="323"/>
    </row>
    <row r="5" spans="1:19" ht="36.75" customHeight="1" x14ac:dyDescent="0.3"/>
    <row r="6" spans="1:19" ht="59.25" customHeight="1" x14ac:dyDescent="0.3">
      <c r="A6" s="324" t="s">
        <v>210</v>
      </c>
      <c r="B6" s="325"/>
      <c r="C6" s="326"/>
      <c r="D6" s="327">
        <v>44902</v>
      </c>
      <c r="E6" s="328"/>
      <c r="F6" s="328"/>
      <c r="G6" s="328"/>
      <c r="H6" s="328"/>
      <c r="I6" s="329"/>
      <c r="J6" s="330"/>
      <c r="K6" s="330"/>
      <c r="L6" s="330"/>
      <c r="M6" s="330"/>
      <c r="N6" s="296" t="s">
        <v>212</v>
      </c>
      <c r="O6" s="296"/>
      <c r="P6" s="331"/>
      <c r="Q6" s="331"/>
      <c r="R6" s="331"/>
      <c r="S6" s="331"/>
    </row>
    <row r="7" spans="1:19" ht="18" customHeight="1" x14ac:dyDescent="0.3">
      <c r="A7" s="303" t="s">
        <v>258</v>
      </c>
      <c r="B7" s="304"/>
      <c r="C7" s="304"/>
      <c r="D7" s="305"/>
      <c r="E7" s="305"/>
      <c r="F7" s="305"/>
      <c r="G7" s="305"/>
      <c r="H7" s="305"/>
      <c r="I7" s="305"/>
      <c r="J7" s="305"/>
      <c r="K7" s="305"/>
      <c r="L7" s="305"/>
      <c r="M7" s="305"/>
      <c r="N7" s="304"/>
      <c r="O7" s="304"/>
      <c r="P7" s="304"/>
      <c r="Q7" s="304"/>
      <c r="R7" s="304"/>
      <c r="S7" s="306"/>
    </row>
    <row r="8" spans="1:19" ht="48.75" customHeight="1" x14ac:dyDescent="0.3">
      <c r="A8" s="307"/>
      <c r="B8" s="308"/>
      <c r="C8" s="308"/>
      <c r="D8" s="308"/>
      <c r="E8" s="308"/>
      <c r="F8" s="308"/>
      <c r="G8" s="308"/>
      <c r="H8" s="308"/>
      <c r="I8" s="308"/>
      <c r="J8" s="308"/>
      <c r="K8" s="308"/>
      <c r="L8" s="308"/>
      <c r="M8" s="308"/>
      <c r="N8" s="308"/>
      <c r="O8" s="308"/>
      <c r="P8" s="308"/>
      <c r="Q8" s="308"/>
      <c r="R8" s="308"/>
      <c r="S8" s="309"/>
    </row>
    <row r="9" spans="1:19" ht="54.75" customHeight="1" x14ac:dyDescent="0.3">
      <c r="A9" s="296" t="s">
        <v>306</v>
      </c>
      <c r="B9" s="296"/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 t="s">
        <v>260</v>
      </c>
      <c r="R9" s="296"/>
      <c r="S9" s="296"/>
    </row>
    <row r="10" spans="1:19" ht="31.5" customHeight="1" x14ac:dyDescent="0.3">
      <c r="A10" s="301"/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1"/>
      <c r="S10" s="301"/>
    </row>
    <row r="11" spans="1:19" ht="62.25" customHeight="1" x14ac:dyDescent="0.3">
      <c r="A11" s="302" t="s">
        <v>261</v>
      </c>
      <c r="B11" s="302"/>
      <c r="C11" s="297" t="s">
        <v>262</v>
      </c>
      <c r="D11" s="298"/>
      <c r="E11" s="298"/>
      <c r="F11" s="298"/>
      <c r="G11" s="298"/>
      <c r="H11" s="298"/>
      <c r="I11" s="298"/>
      <c r="J11" s="298"/>
      <c r="K11" s="298"/>
      <c r="L11" s="298"/>
      <c r="M11" s="298"/>
      <c r="N11" s="298"/>
      <c r="O11" s="298"/>
      <c r="P11" s="298"/>
      <c r="Q11" s="298"/>
      <c r="R11" s="298"/>
      <c r="S11" s="299"/>
    </row>
    <row r="12" spans="1:19" ht="72" customHeight="1" x14ac:dyDescent="0.3">
      <c r="A12" s="296" t="s">
        <v>263</v>
      </c>
      <c r="B12" s="296"/>
      <c r="C12" s="297" t="s">
        <v>307</v>
      </c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8"/>
      <c r="Q12" s="298"/>
      <c r="R12" s="298"/>
      <c r="S12" s="299"/>
    </row>
    <row r="13" spans="1:19" ht="31.5" customHeight="1" x14ac:dyDescent="0.3">
      <c r="A13" s="300" t="s">
        <v>264</v>
      </c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</row>
    <row r="14" spans="1:19" ht="12.75" customHeight="1" x14ac:dyDescent="0.3">
      <c r="A14" s="300"/>
      <c r="B14" s="300"/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</row>
    <row r="15" spans="1:19" ht="90" customHeight="1" x14ac:dyDescent="0.3">
      <c r="A15" s="296" t="s">
        <v>265</v>
      </c>
      <c r="B15" s="296"/>
      <c r="C15" s="296" t="s">
        <v>266</v>
      </c>
      <c r="D15" s="296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136" t="s">
        <v>267</v>
      </c>
      <c r="P15" s="139" t="s">
        <v>268</v>
      </c>
      <c r="Q15" s="136" t="s">
        <v>269</v>
      </c>
      <c r="R15" s="296" t="s">
        <v>270</v>
      </c>
      <c r="S15" s="296"/>
    </row>
    <row r="16" spans="1:19" ht="115.5" customHeight="1" x14ac:dyDescent="0.3">
      <c r="A16" s="292" t="s">
        <v>394</v>
      </c>
      <c r="B16" s="292"/>
      <c r="C16" s="293" t="s">
        <v>309</v>
      </c>
      <c r="D16" s="293"/>
      <c r="E16" s="293"/>
      <c r="F16" s="293"/>
      <c r="G16" s="293"/>
      <c r="H16" s="293"/>
      <c r="I16" s="293"/>
      <c r="J16" s="293"/>
      <c r="K16" s="293"/>
      <c r="L16" s="293"/>
      <c r="M16" s="293"/>
      <c r="N16" s="293"/>
      <c r="O16" s="147" t="s">
        <v>273</v>
      </c>
      <c r="P16" s="153">
        <v>44927</v>
      </c>
      <c r="Q16" s="148">
        <v>0.9</v>
      </c>
      <c r="R16" s="294" t="s">
        <v>310</v>
      </c>
      <c r="S16" s="295"/>
    </row>
    <row r="17" spans="1:19" x14ac:dyDescent="0.3">
      <c r="L17" s="141"/>
    </row>
    <row r="18" spans="1:19" ht="120" customHeight="1" x14ac:dyDescent="0.3">
      <c r="A18" s="136" t="s">
        <v>275</v>
      </c>
      <c r="B18" s="296" t="s">
        <v>276</v>
      </c>
      <c r="C18" s="296"/>
      <c r="D18" s="136" t="s">
        <v>277</v>
      </c>
      <c r="E18" s="136" t="s">
        <v>278</v>
      </c>
      <c r="F18" s="136" t="s">
        <v>279</v>
      </c>
      <c r="G18" s="136" t="s">
        <v>280</v>
      </c>
      <c r="H18" s="136" t="s">
        <v>281</v>
      </c>
      <c r="I18" s="136" t="s">
        <v>282</v>
      </c>
      <c r="J18" s="136" t="s">
        <v>283</v>
      </c>
      <c r="K18" s="136" t="s">
        <v>284</v>
      </c>
      <c r="L18" s="136" t="s">
        <v>285</v>
      </c>
      <c r="M18" s="136" t="s">
        <v>279</v>
      </c>
      <c r="N18" s="136" t="s">
        <v>286</v>
      </c>
      <c r="O18" s="136" t="s">
        <v>287</v>
      </c>
      <c r="P18" s="136" t="s">
        <v>288</v>
      </c>
      <c r="Q18" s="136" t="s">
        <v>289</v>
      </c>
      <c r="R18" s="136" t="s">
        <v>290</v>
      </c>
      <c r="S18" s="136" t="s">
        <v>291</v>
      </c>
    </row>
    <row r="19" spans="1:19" ht="55.5" customHeight="1" x14ac:dyDescent="0.3">
      <c r="A19" s="375">
        <v>1</v>
      </c>
      <c r="B19" s="376" t="s">
        <v>395</v>
      </c>
      <c r="C19" s="376"/>
      <c r="D19" s="377">
        <v>0.02</v>
      </c>
      <c r="E19" s="354" t="s">
        <v>396</v>
      </c>
      <c r="F19" s="376" t="s">
        <v>355</v>
      </c>
      <c r="G19" s="354" t="s">
        <v>295</v>
      </c>
      <c r="H19" s="213" t="s">
        <v>397</v>
      </c>
      <c r="I19" s="150">
        <v>0.1</v>
      </c>
      <c r="J19" s="354" t="s">
        <v>339</v>
      </c>
      <c r="K19" s="211">
        <v>44927</v>
      </c>
      <c r="L19" s="211">
        <v>45016</v>
      </c>
      <c r="M19" s="213" t="s">
        <v>398</v>
      </c>
      <c r="N19" s="144"/>
      <c r="O19" s="144"/>
      <c r="P19" s="144"/>
      <c r="Q19" s="144"/>
      <c r="R19" s="144"/>
      <c r="S19" s="144"/>
    </row>
    <row r="20" spans="1:19" ht="48" customHeight="1" x14ac:dyDescent="0.3">
      <c r="A20" s="375"/>
      <c r="B20" s="376"/>
      <c r="C20" s="376"/>
      <c r="D20" s="377"/>
      <c r="E20" s="354"/>
      <c r="F20" s="376"/>
      <c r="G20" s="354"/>
      <c r="H20" s="213" t="s">
        <v>399</v>
      </c>
      <c r="I20" s="150">
        <v>0.1</v>
      </c>
      <c r="J20" s="354"/>
      <c r="K20" s="211">
        <v>45017</v>
      </c>
      <c r="L20" s="211">
        <v>45107</v>
      </c>
      <c r="M20" s="145" t="s">
        <v>398</v>
      </c>
      <c r="N20" s="144"/>
      <c r="O20" s="144"/>
      <c r="P20" s="144"/>
      <c r="Q20" s="144"/>
      <c r="R20" s="144"/>
      <c r="S20" s="144"/>
    </row>
    <row r="21" spans="1:19" ht="40.5" customHeight="1" x14ac:dyDescent="0.3">
      <c r="A21" s="375"/>
      <c r="B21" s="376"/>
      <c r="C21" s="376"/>
      <c r="D21" s="377"/>
      <c r="E21" s="354"/>
      <c r="F21" s="376"/>
      <c r="G21" s="354"/>
      <c r="H21" s="350" t="s">
        <v>400</v>
      </c>
      <c r="I21" s="155">
        <v>0.1</v>
      </c>
      <c r="J21" s="354"/>
      <c r="K21" s="219">
        <v>45108</v>
      </c>
      <c r="L21" s="219">
        <v>45199</v>
      </c>
      <c r="M21" s="350" t="s">
        <v>401</v>
      </c>
      <c r="N21" s="144"/>
      <c r="O21" s="144"/>
      <c r="P21" s="144"/>
      <c r="Q21" s="144"/>
      <c r="R21" s="144"/>
      <c r="S21" s="144"/>
    </row>
    <row r="22" spans="1:19" ht="40.5" customHeight="1" x14ac:dyDescent="0.3">
      <c r="A22" s="375"/>
      <c r="B22" s="376"/>
      <c r="C22" s="376"/>
      <c r="D22" s="377"/>
      <c r="E22" s="354"/>
      <c r="F22" s="376"/>
      <c r="G22" s="354"/>
      <c r="H22" s="352"/>
      <c r="I22" s="155">
        <v>0.1</v>
      </c>
      <c r="J22" s="354"/>
      <c r="K22" s="151">
        <v>45200</v>
      </c>
      <c r="L22" s="151">
        <v>45291</v>
      </c>
      <c r="M22" s="352"/>
      <c r="N22" s="144"/>
      <c r="O22" s="144"/>
      <c r="P22" s="144"/>
      <c r="Q22" s="144"/>
      <c r="R22" s="144"/>
      <c r="S22" s="144"/>
    </row>
    <row r="23" spans="1:19" ht="38.25" customHeight="1" x14ac:dyDescent="0.3">
      <c r="A23" s="375"/>
      <c r="B23" s="376"/>
      <c r="C23" s="376"/>
      <c r="D23" s="377"/>
      <c r="E23" s="354"/>
      <c r="F23" s="376"/>
      <c r="G23" s="354"/>
      <c r="H23" s="347" t="s">
        <v>402</v>
      </c>
      <c r="I23" s="150">
        <v>0.1</v>
      </c>
      <c r="J23" s="354"/>
      <c r="K23" s="149">
        <v>45108</v>
      </c>
      <c r="L23" s="149">
        <v>45199</v>
      </c>
      <c r="M23" s="347" t="s">
        <v>403</v>
      </c>
      <c r="N23" s="144"/>
      <c r="O23" s="144"/>
      <c r="P23" s="144"/>
      <c r="Q23" s="144"/>
      <c r="R23" s="144"/>
      <c r="S23" s="144"/>
    </row>
    <row r="24" spans="1:19" ht="38.25" customHeight="1" x14ac:dyDescent="0.3">
      <c r="A24" s="375"/>
      <c r="B24" s="376"/>
      <c r="C24" s="376"/>
      <c r="D24" s="377"/>
      <c r="E24" s="354"/>
      <c r="F24" s="376"/>
      <c r="G24" s="354"/>
      <c r="H24" s="349"/>
      <c r="I24" s="150">
        <v>0.1</v>
      </c>
      <c r="J24" s="354"/>
      <c r="K24" s="149">
        <v>45200</v>
      </c>
      <c r="L24" s="149">
        <v>45291</v>
      </c>
      <c r="M24" s="349"/>
      <c r="N24" s="144"/>
      <c r="O24" s="144"/>
      <c r="P24" s="144"/>
      <c r="Q24" s="144"/>
      <c r="R24" s="144"/>
      <c r="S24" s="144"/>
    </row>
    <row r="25" spans="1:19" ht="33" customHeight="1" x14ac:dyDescent="0.3">
      <c r="A25" s="375"/>
      <c r="B25" s="376"/>
      <c r="C25" s="376"/>
      <c r="D25" s="377"/>
      <c r="E25" s="354"/>
      <c r="F25" s="376"/>
      <c r="G25" s="354"/>
      <c r="H25" s="145" t="s">
        <v>404</v>
      </c>
      <c r="I25" s="150">
        <v>0.1</v>
      </c>
      <c r="J25" s="354"/>
      <c r="K25" s="149">
        <v>45200</v>
      </c>
      <c r="L25" s="149">
        <v>45260</v>
      </c>
      <c r="M25" s="145" t="s">
        <v>405</v>
      </c>
      <c r="N25" s="144"/>
      <c r="O25" s="144"/>
      <c r="P25" s="144"/>
      <c r="Q25" s="144"/>
      <c r="R25" s="144"/>
      <c r="S25" s="144"/>
    </row>
    <row r="26" spans="1:19" ht="27" customHeight="1" x14ac:dyDescent="0.3">
      <c r="A26" s="375"/>
      <c r="B26" s="376"/>
      <c r="C26" s="376"/>
      <c r="D26" s="377"/>
      <c r="E26" s="354"/>
      <c r="F26" s="376"/>
      <c r="G26" s="354"/>
      <c r="H26" s="382" t="s">
        <v>406</v>
      </c>
      <c r="I26" s="150">
        <v>0.1</v>
      </c>
      <c r="J26" s="354"/>
      <c r="K26" s="211">
        <v>45017</v>
      </c>
      <c r="L26" s="211">
        <v>45046</v>
      </c>
      <c r="M26" s="347" t="s">
        <v>407</v>
      </c>
      <c r="N26" s="144"/>
      <c r="O26" s="144"/>
      <c r="P26" s="144"/>
      <c r="Q26" s="144"/>
      <c r="R26" s="144"/>
      <c r="S26" s="144"/>
    </row>
    <row r="27" spans="1:19" ht="27" customHeight="1" x14ac:dyDescent="0.3">
      <c r="A27" s="375"/>
      <c r="B27" s="376"/>
      <c r="C27" s="376"/>
      <c r="D27" s="377"/>
      <c r="E27" s="354"/>
      <c r="F27" s="376"/>
      <c r="G27" s="354"/>
      <c r="H27" s="383"/>
      <c r="I27" s="150">
        <v>0.1</v>
      </c>
      <c r="J27" s="354"/>
      <c r="K27" s="211">
        <v>45108</v>
      </c>
      <c r="L27" s="211">
        <v>45138</v>
      </c>
      <c r="M27" s="348"/>
      <c r="N27" s="144"/>
      <c r="O27" s="144"/>
      <c r="P27" s="144"/>
      <c r="Q27" s="144"/>
      <c r="R27" s="144"/>
      <c r="S27" s="144"/>
    </row>
    <row r="28" spans="1:19" ht="27" customHeight="1" x14ac:dyDescent="0.3">
      <c r="A28" s="375"/>
      <c r="B28" s="376"/>
      <c r="C28" s="376"/>
      <c r="D28" s="377"/>
      <c r="E28" s="354"/>
      <c r="F28" s="376"/>
      <c r="G28" s="354"/>
      <c r="H28" s="384"/>
      <c r="I28" s="150">
        <v>0.1</v>
      </c>
      <c r="J28" s="354"/>
      <c r="K28" s="149">
        <v>45231</v>
      </c>
      <c r="L28" s="149">
        <v>45260</v>
      </c>
      <c r="M28" s="349"/>
      <c r="N28" s="144"/>
      <c r="O28" s="144"/>
      <c r="P28" s="144"/>
      <c r="Q28" s="144"/>
      <c r="R28" s="144"/>
      <c r="S28" s="144"/>
    </row>
    <row r="29" spans="1:19" ht="24.75" customHeight="1" x14ac:dyDescent="0.3">
      <c r="A29" s="332">
        <v>2</v>
      </c>
      <c r="B29" s="335" t="s">
        <v>408</v>
      </c>
      <c r="C29" s="336"/>
      <c r="D29" s="341">
        <v>0.02</v>
      </c>
      <c r="E29" s="344" t="s">
        <v>396</v>
      </c>
      <c r="F29" s="347" t="s">
        <v>355</v>
      </c>
      <c r="G29" s="344" t="s">
        <v>295</v>
      </c>
      <c r="H29" s="388" t="s">
        <v>409</v>
      </c>
      <c r="I29" s="155">
        <v>0.05</v>
      </c>
      <c r="J29" s="344" t="s">
        <v>410</v>
      </c>
      <c r="K29" s="211">
        <v>44986</v>
      </c>
      <c r="L29" s="211">
        <v>45015</v>
      </c>
      <c r="M29" s="344" t="s">
        <v>411</v>
      </c>
      <c r="N29" s="144"/>
      <c r="O29" s="144"/>
      <c r="P29" s="144"/>
      <c r="Q29" s="144"/>
      <c r="R29" s="144"/>
      <c r="S29" s="144"/>
    </row>
    <row r="30" spans="1:19" ht="24.75" customHeight="1" x14ac:dyDescent="0.3">
      <c r="A30" s="333"/>
      <c r="B30" s="337"/>
      <c r="C30" s="338"/>
      <c r="D30" s="342"/>
      <c r="E30" s="345"/>
      <c r="F30" s="348"/>
      <c r="G30" s="345"/>
      <c r="H30" s="389"/>
      <c r="I30" s="155">
        <v>0.05</v>
      </c>
      <c r="J30" s="345"/>
      <c r="K30" s="211">
        <v>45078</v>
      </c>
      <c r="L30" s="211">
        <v>45107</v>
      </c>
      <c r="M30" s="345"/>
      <c r="N30" s="144"/>
      <c r="O30" s="144"/>
      <c r="P30" s="144"/>
      <c r="Q30" s="144"/>
      <c r="R30" s="144"/>
      <c r="S30" s="144"/>
    </row>
    <row r="31" spans="1:19" ht="24.75" customHeight="1" x14ac:dyDescent="0.3">
      <c r="A31" s="333"/>
      <c r="B31" s="337"/>
      <c r="C31" s="338"/>
      <c r="D31" s="342"/>
      <c r="E31" s="345"/>
      <c r="F31" s="348"/>
      <c r="G31" s="345"/>
      <c r="H31" s="389"/>
      <c r="I31" s="155">
        <v>0.05</v>
      </c>
      <c r="J31" s="345"/>
      <c r="K31" s="220">
        <v>44986</v>
      </c>
      <c r="L31" s="220">
        <v>45199</v>
      </c>
      <c r="M31" s="345"/>
      <c r="N31" s="144"/>
      <c r="O31" s="144"/>
      <c r="P31" s="144"/>
      <c r="Q31" s="144"/>
      <c r="R31" s="144"/>
      <c r="S31" s="144"/>
    </row>
    <row r="32" spans="1:19" ht="24.75" customHeight="1" x14ac:dyDescent="0.3">
      <c r="A32" s="333"/>
      <c r="B32" s="337"/>
      <c r="C32" s="338"/>
      <c r="D32" s="342"/>
      <c r="E32" s="345"/>
      <c r="F32" s="348"/>
      <c r="G32" s="345"/>
      <c r="H32" s="390"/>
      <c r="I32" s="155">
        <v>0.05</v>
      </c>
      <c r="J32" s="346"/>
      <c r="K32" s="151" t="s">
        <v>412</v>
      </c>
      <c r="L32" s="151">
        <v>45291</v>
      </c>
      <c r="M32" s="346"/>
      <c r="N32" s="144"/>
      <c r="O32" s="144"/>
      <c r="P32" s="144"/>
      <c r="Q32" s="144"/>
      <c r="R32" s="144"/>
      <c r="S32" s="144"/>
    </row>
    <row r="33" spans="1:19" ht="144.75" customHeight="1" x14ac:dyDescent="0.3">
      <c r="A33" s="333"/>
      <c r="B33" s="337"/>
      <c r="C33" s="338"/>
      <c r="D33" s="342"/>
      <c r="E33" s="345"/>
      <c r="F33" s="348"/>
      <c r="G33" s="345"/>
      <c r="H33" s="221" t="s">
        <v>413</v>
      </c>
      <c r="I33" s="222">
        <v>0.2</v>
      </c>
      <c r="J33" s="223" t="s">
        <v>339</v>
      </c>
      <c r="K33" s="224">
        <v>45231</v>
      </c>
      <c r="L33" s="224">
        <v>45291</v>
      </c>
      <c r="M33" s="145" t="s">
        <v>414</v>
      </c>
      <c r="N33" s="144"/>
      <c r="O33" s="144"/>
      <c r="P33" s="144"/>
      <c r="Q33" s="144"/>
      <c r="R33" s="144"/>
      <c r="S33" s="144"/>
    </row>
    <row r="34" spans="1:19" ht="26.25" customHeight="1" x14ac:dyDescent="0.3">
      <c r="A34" s="333"/>
      <c r="B34" s="337"/>
      <c r="C34" s="338"/>
      <c r="D34" s="342"/>
      <c r="E34" s="345"/>
      <c r="F34" s="348"/>
      <c r="G34" s="345"/>
      <c r="H34" s="388" t="s">
        <v>415</v>
      </c>
      <c r="I34" s="155">
        <v>0.05</v>
      </c>
      <c r="J34" s="344" t="s">
        <v>416</v>
      </c>
      <c r="K34" s="211">
        <v>44986</v>
      </c>
      <c r="L34" s="211">
        <v>45015</v>
      </c>
      <c r="M34" s="344" t="s">
        <v>417</v>
      </c>
      <c r="N34" s="144"/>
      <c r="O34" s="144"/>
      <c r="P34" s="144"/>
      <c r="Q34" s="144"/>
      <c r="R34" s="144"/>
      <c r="S34" s="144"/>
    </row>
    <row r="35" spans="1:19" ht="26.25" customHeight="1" x14ac:dyDescent="0.3">
      <c r="A35" s="333"/>
      <c r="B35" s="337"/>
      <c r="C35" s="338"/>
      <c r="D35" s="342"/>
      <c r="E35" s="345"/>
      <c r="F35" s="348"/>
      <c r="G35" s="345"/>
      <c r="H35" s="389"/>
      <c r="I35" s="155">
        <v>0.05</v>
      </c>
      <c r="J35" s="345"/>
      <c r="K35" s="211">
        <v>45078</v>
      </c>
      <c r="L35" s="211">
        <v>45107</v>
      </c>
      <c r="M35" s="345"/>
      <c r="N35" s="144"/>
      <c r="O35" s="144"/>
      <c r="P35" s="144"/>
      <c r="Q35" s="144"/>
      <c r="R35" s="144"/>
      <c r="S35" s="144"/>
    </row>
    <row r="36" spans="1:19" ht="26.25" customHeight="1" x14ac:dyDescent="0.3">
      <c r="A36" s="333"/>
      <c r="B36" s="337"/>
      <c r="C36" s="338"/>
      <c r="D36" s="342"/>
      <c r="E36" s="345"/>
      <c r="F36" s="348"/>
      <c r="G36" s="345"/>
      <c r="H36" s="389"/>
      <c r="I36" s="155">
        <v>0.05</v>
      </c>
      <c r="J36" s="345"/>
      <c r="K36" s="220">
        <v>45108</v>
      </c>
      <c r="L36" s="220">
        <v>45199</v>
      </c>
      <c r="M36" s="345"/>
      <c r="N36" s="144"/>
      <c r="O36" s="144"/>
      <c r="P36" s="144"/>
      <c r="Q36" s="144"/>
      <c r="R36" s="144"/>
      <c r="S36" s="144"/>
    </row>
    <row r="37" spans="1:19" ht="26.25" customHeight="1" x14ac:dyDescent="0.3">
      <c r="A37" s="333"/>
      <c r="B37" s="337"/>
      <c r="C37" s="338"/>
      <c r="D37" s="342"/>
      <c r="E37" s="345"/>
      <c r="F37" s="348"/>
      <c r="G37" s="345"/>
      <c r="H37" s="390"/>
      <c r="I37" s="155">
        <v>0.05</v>
      </c>
      <c r="J37" s="346"/>
      <c r="K37" s="151" t="s">
        <v>412</v>
      </c>
      <c r="L37" s="151">
        <v>45291</v>
      </c>
      <c r="M37" s="346"/>
      <c r="N37" s="144"/>
      <c r="O37" s="144"/>
      <c r="P37" s="144"/>
      <c r="Q37" s="144"/>
      <c r="R37" s="144"/>
      <c r="S37" s="144"/>
    </row>
    <row r="38" spans="1:19" ht="135" customHeight="1" x14ac:dyDescent="0.3">
      <c r="A38" s="333"/>
      <c r="B38" s="337"/>
      <c r="C38" s="338"/>
      <c r="D38" s="342"/>
      <c r="E38" s="345"/>
      <c r="F38" s="348"/>
      <c r="G38" s="345"/>
      <c r="H38" s="221" t="s">
        <v>418</v>
      </c>
      <c r="I38" s="222">
        <v>0.2</v>
      </c>
      <c r="J38" s="223" t="s">
        <v>419</v>
      </c>
      <c r="K38" s="224">
        <v>45170</v>
      </c>
      <c r="L38" s="224">
        <v>45199</v>
      </c>
      <c r="M38" s="216" t="s">
        <v>420</v>
      </c>
      <c r="N38" s="144"/>
      <c r="O38" s="144"/>
      <c r="P38" s="144"/>
      <c r="Q38" s="144"/>
      <c r="R38" s="144"/>
      <c r="S38" s="144"/>
    </row>
    <row r="39" spans="1:19" ht="27" customHeight="1" x14ac:dyDescent="0.3">
      <c r="A39" s="333"/>
      <c r="B39" s="337"/>
      <c r="C39" s="338"/>
      <c r="D39" s="342"/>
      <c r="E39" s="345"/>
      <c r="F39" s="348"/>
      <c r="G39" s="345"/>
      <c r="H39" s="385" t="s">
        <v>421</v>
      </c>
      <c r="I39" s="155">
        <v>0.05</v>
      </c>
      <c r="J39" s="344" t="s">
        <v>339</v>
      </c>
      <c r="K39" s="211">
        <v>44986</v>
      </c>
      <c r="L39" s="211">
        <v>45015</v>
      </c>
      <c r="M39" s="344" t="s">
        <v>407</v>
      </c>
      <c r="N39" s="144"/>
      <c r="O39" s="144"/>
      <c r="P39" s="144"/>
      <c r="Q39" s="144"/>
      <c r="R39" s="144"/>
      <c r="S39" s="144"/>
    </row>
    <row r="40" spans="1:19" ht="27" customHeight="1" x14ac:dyDescent="0.3">
      <c r="A40" s="333"/>
      <c r="B40" s="337"/>
      <c r="C40" s="338"/>
      <c r="D40" s="342"/>
      <c r="E40" s="345"/>
      <c r="F40" s="348"/>
      <c r="G40" s="345"/>
      <c r="H40" s="386"/>
      <c r="I40" s="155">
        <v>0.05</v>
      </c>
      <c r="J40" s="345"/>
      <c r="K40" s="211">
        <v>45078</v>
      </c>
      <c r="L40" s="211">
        <v>45107</v>
      </c>
      <c r="M40" s="345"/>
      <c r="N40" s="144"/>
      <c r="O40" s="144"/>
      <c r="P40" s="144"/>
      <c r="Q40" s="144"/>
      <c r="R40" s="144"/>
      <c r="S40" s="144"/>
    </row>
    <row r="41" spans="1:19" ht="27" customHeight="1" x14ac:dyDescent="0.3">
      <c r="A41" s="333"/>
      <c r="B41" s="337"/>
      <c r="C41" s="338"/>
      <c r="D41" s="342"/>
      <c r="E41" s="345"/>
      <c r="F41" s="348"/>
      <c r="G41" s="345"/>
      <c r="H41" s="386"/>
      <c r="I41" s="155">
        <v>0.05</v>
      </c>
      <c r="J41" s="345"/>
      <c r="K41" s="219">
        <v>45108</v>
      </c>
      <c r="L41" s="219">
        <v>45199</v>
      </c>
      <c r="M41" s="345"/>
      <c r="N41" s="144"/>
      <c r="O41" s="144"/>
      <c r="P41" s="144"/>
      <c r="Q41" s="144"/>
      <c r="R41" s="144"/>
      <c r="S41" s="144"/>
    </row>
    <row r="42" spans="1:19" ht="27" customHeight="1" x14ac:dyDescent="0.3">
      <c r="A42" s="334"/>
      <c r="B42" s="339"/>
      <c r="C42" s="340"/>
      <c r="D42" s="343"/>
      <c r="E42" s="346"/>
      <c r="F42" s="349"/>
      <c r="G42" s="346"/>
      <c r="H42" s="387"/>
      <c r="I42" s="155">
        <v>0.05</v>
      </c>
      <c r="J42" s="346"/>
      <c r="K42" s="151" t="s">
        <v>412</v>
      </c>
      <c r="L42" s="151">
        <v>45291</v>
      </c>
      <c r="M42" s="346"/>
      <c r="N42" s="144"/>
      <c r="O42" s="144"/>
      <c r="P42" s="144"/>
      <c r="Q42" s="144"/>
      <c r="R42" s="144"/>
      <c r="S42" s="144"/>
    </row>
  </sheetData>
  <mergeCells count="56">
    <mergeCell ref="M34:M37"/>
    <mergeCell ref="A29:A42"/>
    <mergeCell ref="B29:C42"/>
    <mergeCell ref="D29:D42"/>
    <mergeCell ref="E29:E42"/>
    <mergeCell ref="F29:F42"/>
    <mergeCell ref="G29:G42"/>
    <mergeCell ref="H26:H28"/>
    <mergeCell ref="M26:M28"/>
    <mergeCell ref="G19:G28"/>
    <mergeCell ref="J19:J28"/>
    <mergeCell ref="H39:H42"/>
    <mergeCell ref="J39:J42"/>
    <mergeCell ref="M39:M42"/>
    <mergeCell ref="H29:H32"/>
    <mergeCell ref="J29:J32"/>
    <mergeCell ref="M29:M32"/>
    <mergeCell ref="H21:H22"/>
    <mergeCell ref="M21:M22"/>
    <mergeCell ref="H23:H24"/>
    <mergeCell ref="M23:M24"/>
    <mergeCell ref="H34:H37"/>
    <mergeCell ref="J34:J37"/>
    <mergeCell ref="A19:A28"/>
    <mergeCell ref="B19:C28"/>
    <mergeCell ref="D19:D28"/>
    <mergeCell ref="E19:E28"/>
    <mergeCell ref="F19:F28"/>
    <mergeCell ref="A16:B16"/>
    <mergeCell ref="C16:N16"/>
    <mergeCell ref="R16:S16"/>
    <mergeCell ref="B18:C18"/>
    <mergeCell ref="A12:B12"/>
    <mergeCell ref="C12:S12"/>
    <mergeCell ref="A13:S14"/>
    <mergeCell ref="A15:B15"/>
    <mergeCell ref="C15:N15"/>
    <mergeCell ref="R15:S15"/>
    <mergeCell ref="A9:P9"/>
    <mergeCell ref="Q9:S9"/>
    <mergeCell ref="A10:P10"/>
    <mergeCell ref="Q10:S10"/>
    <mergeCell ref="A11:B11"/>
    <mergeCell ref="C11:S11"/>
    <mergeCell ref="A7:S8"/>
    <mergeCell ref="A2:D4"/>
    <mergeCell ref="E2:P3"/>
    <mergeCell ref="R2:S2"/>
    <mergeCell ref="R3:S3"/>
    <mergeCell ref="E4:P4"/>
    <mergeCell ref="R4:S4"/>
    <mergeCell ref="A6:C6"/>
    <mergeCell ref="D6:I6"/>
    <mergeCell ref="J6:M6"/>
    <mergeCell ref="N6:O6"/>
    <mergeCell ref="P6:S6"/>
  </mergeCells>
  <pageMargins left="0.7" right="0.7" top="0.75" bottom="0.75" header="0.3" footer="0.3"/>
  <drawing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Gráficos</vt:lpstr>
      </vt:variant>
      <vt:variant>
        <vt:i4>1</vt:i4>
      </vt:variant>
    </vt:vector>
  </HeadingPairs>
  <TitlesOfParts>
    <vt:vector size="15" baseType="lpstr">
      <vt:lpstr>Marco Estrategico</vt:lpstr>
      <vt:lpstr>Graficos- MARZO</vt:lpstr>
      <vt:lpstr>Graficos- ABRIL </vt:lpstr>
      <vt:lpstr>Graficos- Mayo</vt:lpstr>
      <vt:lpstr>Graficos- Junio </vt:lpstr>
      <vt:lpstr>Graficos- Julio </vt:lpstr>
      <vt:lpstr>Graficos- Agosto </vt:lpstr>
      <vt:lpstr>Graficos- Septiembre</vt:lpstr>
      <vt:lpstr>Resumen</vt:lpstr>
      <vt:lpstr>Políticas Consolidadas</vt:lpstr>
      <vt:lpstr>Planeación Institucional</vt:lpstr>
      <vt:lpstr>Talento Humano</vt:lpstr>
      <vt:lpstr>Integridad</vt:lpstr>
      <vt:lpstr>Hoja1</vt:lpstr>
      <vt:lpstr>Gráfico1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Jacquelin Romero Guio</dc:creator>
  <cp:keywords/>
  <dc:description/>
  <cp:lastModifiedBy>Nancy Jeannette Mendoza Londoño</cp:lastModifiedBy>
  <cp:revision/>
  <dcterms:created xsi:type="dcterms:W3CDTF">2015-12-04T15:57:31Z</dcterms:created>
  <dcterms:modified xsi:type="dcterms:W3CDTF">2024-04-30T15:11:24Z</dcterms:modified>
  <cp:category/>
  <cp:contentStatus/>
</cp:coreProperties>
</file>