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4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7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8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USUARIO\ENTERRITORIO S A\ENERO 2026\"/>
    </mc:Choice>
  </mc:AlternateContent>
  <xr:revisionPtr revIDLastSave="0" documentId="8_{F9EB24A0-87BA-4990-A1EF-C1145C123923}" xr6:coauthVersionLast="47" xr6:coauthVersionMax="47" xr10:uidLastSave="{00000000-0000-0000-0000-000000000000}"/>
  <bookViews>
    <workbookView xWindow="-120" yWindow="-120" windowWidth="20730" windowHeight="11040" firstSheet="12" activeTab="26" xr2:uid="{00000000-000D-0000-FFFF-FFFF00000000}"/>
  </bookViews>
  <sheets>
    <sheet name="Marco Estrategico" sheetId="3" state="hidden" r:id="rId1"/>
    <sheet name="Graficos- MARZO" sheetId="13" state="hidden" r:id="rId2"/>
    <sheet name="Graficos- ABRIL " sheetId="24" state="hidden" r:id="rId3"/>
    <sheet name="Graficos- Mayo" sheetId="23" state="hidden" r:id="rId4"/>
    <sheet name="Graficos- Junio " sheetId="25" state="hidden" r:id="rId5"/>
    <sheet name="Graficos- Julio " sheetId="26" state="hidden" r:id="rId6"/>
    <sheet name="Graficos- Agosto " sheetId="28" state="hidden" r:id="rId7"/>
    <sheet name="Graficos- Septiembre" sheetId="29" state="hidden" r:id="rId8"/>
    <sheet name="Resumen" sheetId="12" state="hidden" r:id="rId9"/>
    <sheet name="Gráfico1" sheetId="42" state="hidden" r:id="rId10"/>
    <sheet name="Hoja2" sheetId="46" state="hidden" r:id="rId11"/>
    <sheet name="Hoja1" sheetId="27" state="hidden" r:id="rId12"/>
    <sheet name="F.1.1. Programa Estructuración " sheetId="50" r:id="rId13"/>
    <sheet name="F.1.2. Programa Proyectos Cumpl" sheetId="49" r:id="rId14"/>
    <sheet name="F.1.4. Programa Enterritorio Co" sheetId="53" r:id="rId15"/>
    <sheet name="F.2.2. Programa de Tesoreria" sheetId="67" r:id="rId16"/>
    <sheet name="F.2.3.Programa Impulsa Proyecta" sheetId="52" r:id="rId17"/>
    <sheet name="F.3.1. Costeo Efectivo" sheetId="68" r:id="rId18"/>
    <sheet name="F.4.1.Plataforma Financiera de " sheetId="55" r:id="rId19"/>
    <sheet name="C.1.2 Competencias en el Territ" sheetId="57" r:id="rId20"/>
    <sheet name="C.2.1. Multilateral" sheetId="58" r:id="rId21"/>
    <sheet name="C.2.4. Nuevas Líneas de negocio" sheetId="61" r:id="rId22"/>
    <sheet name="C.3.1 Enterritorio al cliente" sheetId="62" r:id="rId23"/>
    <sheet name="C.3.2. Enterritorio propone" sheetId="63" r:id="rId24"/>
    <sheet name="P.1.1. Alianzas prioritarias" sheetId="64" r:id="rId25"/>
    <sheet name="C.4.1. Imagen corporativa" sheetId="65" r:id="rId26"/>
    <sheet name="P.2.1. Gobierno Corporativo" sheetId="66" r:id="rId27"/>
  </sheets>
  <externalReferences>
    <externalReference r:id="rId28"/>
  </externalReferences>
  <definedNames>
    <definedName name="Estrategia__Transversal">[1]Varios!$H$4:$H$8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68" l="1"/>
  <c r="D5" i="12" l="1"/>
  <c r="G5" i="12"/>
  <c r="G4" i="12"/>
  <c r="G3" i="12"/>
  <c r="G62" i="12"/>
  <c r="F62" i="12"/>
  <c r="D62" i="12"/>
  <c r="C62" i="12"/>
  <c r="G61" i="12"/>
  <c r="F61" i="12"/>
  <c r="D61" i="12"/>
  <c r="C61" i="12"/>
  <c r="G60" i="12"/>
  <c r="F60" i="12"/>
  <c r="D60" i="12"/>
  <c r="C60" i="12"/>
  <c r="G59" i="12"/>
  <c r="F59" i="12"/>
  <c r="D59" i="12"/>
  <c r="C59" i="12"/>
  <c r="G58" i="12"/>
  <c r="F58" i="12"/>
  <c r="D58" i="12"/>
  <c r="C58" i="12"/>
  <c r="E58" i="12" s="1"/>
  <c r="G57" i="12"/>
  <c r="F57" i="12"/>
  <c r="D57" i="12"/>
  <c r="C57" i="12"/>
  <c r="G56" i="12"/>
  <c r="F56" i="12"/>
  <c r="D56" i="12"/>
  <c r="C56" i="12"/>
  <c r="G55" i="12"/>
  <c r="F55" i="12"/>
  <c r="E55" i="12"/>
  <c r="D55" i="12"/>
  <c r="C55" i="12"/>
  <c r="G51" i="12"/>
  <c r="F51" i="12"/>
  <c r="D51" i="12"/>
  <c r="C51" i="12"/>
  <c r="G50" i="12"/>
  <c r="F50" i="12"/>
  <c r="D50" i="12"/>
  <c r="C50" i="12"/>
  <c r="G49" i="12"/>
  <c r="F49" i="12"/>
  <c r="D49" i="12"/>
  <c r="C49" i="12"/>
  <c r="G45" i="12"/>
  <c r="F45" i="12"/>
  <c r="D45" i="12"/>
  <c r="C45" i="12"/>
  <c r="G44" i="12"/>
  <c r="F44" i="12"/>
  <c r="D44" i="12"/>
  <c r="C44" i="12"/>
  <c r="G43" i="12"/>
  <c r="F43" i="12"/>
  <c r="D43" i="12"/>
  <c r="C43" i="12"/>
  <c r="G42" i="12"/>
  <c r="F42" i="12"/>
  <c r="D42" i="12"/>
  <c r="C42" i="12"/>
  <c r="E42" i="12" s="1"/>
  <c r="G38" i="12"/>
  <c r="F38" i="12"/>
  <c r="D38" i="12"/>
  <c r="C38" i="12"/>
  <c r="G37" i="12"/>
  <c r="F37" i="12"/>
  <c r="D37" i="12"/>
  <c r="C37" i="12"/>
  <c r="G36" i="12"/>
  <c r="F36" i="12"/>
  <c r="D36" i="12"/>
  <c r="C36" i="12"/>
  <c r="G32" i="12"/>
  <c r="F32" i="12"/>
  <c r="D32" i="12"/>
  <c r="C32" i="12"/>
  <c r="G31" i="12"/>
  <c r="F31" i="12"/>
  <c r="H31" i="12" s="1"/>
  <c r="D31" i="12"/>
  <c r="C31" i="12"/>
  <c r="G30" i="12"/>
  <c r="F30" i="12"/>
  <c r="D30" i="12"/>
  <c r="C30" i="12"/>
  <c r="G26" i="12"/>
  <c r="F26" i="12"/>
  <c r="D26" i="12"/>
  <c r="C26" i="12"/>
  <c r="G25" i="12"/>
  <c r="F25" i="12"/>
  <c r="D25" i="12"/>
  <c r="C25" i="12"/>
  <c r="G24" i="12"/>
  <c r="F24" i="12"/>
  <c r="H24" i="12" s="1"/>
  <c r="D24" i="12"/>
  <c r="C24" i="12"/>
  <c r="G23" i="12"/>
  <c r="F23" i="12"/>
  <c r="D23" i="12"/>
  <c r="C23" i="12"/>
  <c r="G19" i="12"/>
  <c r="F19" i="12"/>
  <c r="D19" i="12"/>
  <c r="C19" i="12"/>
  <c r="G18" i="12"/>
  <c r="F18" i="12"/>
  <c r="D18" i="12"/>
  <c r="C18" i="12"/>
  <c r="G17" i="12"/>
  <c r="F17" i="12"/>
  <c r="H17" i="12" s="1"/>
  <c r="D17" i="12"/>
  <c r="C17" i="12"/>
  <c r="G16" i="12"/>
  <c r="F16" i="12"/>
  <c r="D16" i="12"/>
  <c r="C16" i="12"/>
  <c r="G11" i="12"/>
  <c r="F11" i="12"/>
  <c r="D11" i="12"/>
  <c r="C11" i="12"/>
  <c r="G10" i="12"/>
  <c r="F10" i="12"/>
  <c r="D10" i="12"/>
  <c r="C10" i="12"/>
  <c r="G9" i="12"/>
  <c r="F9" i="12"/>
  <c r="H9" i="12" s="1"/>
  <c r="D9" i="12"/>
  <c r="C9" i="12"/>
  <c r="G6" i="12"/>
  <c r="F6" i="12"/>
  <c r="H6" i="12" s="1"/>
  <c r="D6" i="12"/>
  <c r="C6" i="12"/>
  <c r="F5" i="12"/>
  <c r="C5" i="12"/>
  <c r="D4" i="12"/>
  <c r="C4" i="12"/>
  <c r="F3" i="12"/>
  <c r="D3" i="12"/>
  <c r="C3" i="12"/>
  <c r="H59" i="29"/>
  <c r="G59" i="29"/>
  <c r="F59" i="29"/>
  <c r="E59" i="29"/>
  <c r="D59" i="29"/>
  <c r="C11" i="29"/>
  <c r="H10" i="29"/>
  <c r="H70" i="29" s="1"/>
  <c r="G10" i="29"/>
  <c r="G70" i="29" s="1"/>
  <c r="E10" i="29"/>
  <c r="D10" i="29"/>
  <c r="D70" i="29" s="1"/>
  <c r="H9" i="29"/>
  <c r="H48" i="29" s="1"/>
  <c r="G9" i="29"/>
  <c r="G48" i="29" s="1"/>
  <c r="E9" i="29"/>
  <c r="D9" i="29"/>
  <c r="D48" i="29" s="1"/>
  <c r="H8" i="29"/>
  <c r="H47" i="29" s="1"/>
  <c r="G8" i="29"/>
  <c r="E8" i="29"/>
  <c r="E47" i="29" s="1"/>
  <c r="D8" i="29"/>
  <c r="D47" i="29" s="1"/>
  <c r="H7" i="29"/>
  <c r="H35" i="29" s="1"/>
  <c r="G7" i="29"/>
  <c r="G35" i="29" s="1"/>
  <c r="E7" i="29"/>
  <c r="D7" i="29"/>
  <c r="D35" i="29" s="1"/>
  <c r="H6" i="29"/>
  <c r="H34" i="29" s="1"/>
  <c r="G6" i="29"/>
  <c r="G34" i="29" s="1"/>
  <c r="E6" i="29"/>
  <c r="E34" i="29" s="1"/>
  <c r="D6" i="29"/>
  <c r="D34" i="29" s="1"/>
  <c r="H5" i="29"/>
  <c r="H33" i="29" s="1"/>
  <c r="G5" i="29"/>
  <c r="G33" i="29" s="1"/>
  <c r="E5" i="29"/>
  <c r="D5" i="29"/>
  <c r="D33" i="29" s="1"/>
  <c r="H4" i="29"/>
  <c r="H27" i="29" s="1"/>
  <c r="G4" i="29"/>
  <c r="G27" i="29" s="1"/>
  <c r="E4" i="29"/>
  <c r="E27" i="29" s="1"/>
  <c r="D4" i="29"/>
  <c r="D27" i="29" s="1"/>
  <c r="H3" i="29"/>
  <c r="H26" i="29" s="1"/>
  <c r="G3" i="29"/>
  <c r="G11" i="29" s="1"/>
  <c r="E3" i="29"/>
  <c r="D3" i="29"/>
  <c r="D26" i="29" s="1"/>
  <c r="C12" i="28"/>
  <c r="H11" i="28"/>
  <c r="H71" i="28" s="1"/>
  <c r="G11" i="28"/>
  <c r="G71" i="28" s="1"/>
  <c r="E11" i="28"/>
  <c r="E71" i="28" s="1"/>
  <c r="D11" i="28"/>
  <c r="D71" i="28" s="1"/>
  <c r="H10" i="28"/>
  <c r="H49" i="28" s="1"/>
  <c r="G10" i="28"/>
  <c r="E10" i="28"/>
  <c r="E49" i="28" s="1"/>
  <c r="D10" i="28"/>
  <c r="H9" i="28"/>
  <c r="H48" i="28" s="1"/>
  <c r="G9" i="28"/>
  <c r="G48" i="28" s="1"/>
  <c r="E9" i="28"/>
  <c r="E48" i="28" s="1"/>
  <c r="D9" i="28"/>
  <c r="D48" i="28" s="1"/>
  <c r="H8" i="28"/>
  <c r="H60" i="28" s="1"/>
  <c r="G8" i="28"/>
  <c r="G60" i="28" s="1"/>
  <c r="E8" i="28"/>
  <c r="E60" i="28" s="1"/>
  <c r="D8" i="28"/>
  <c r="H7" i="28"/>
  <c r="H36" i="28" s="1"/>
  <c r="G7" i="28"/>
  <c r="G36" i="28" s="1"/>
  <c r="E7" i="28"/>
  <c r="E36" i="28" s="1"/>
  <c r="D7" i="28"/>
  <c r="D36" i="28" s="1"/>
  <c r="H6" i="28"/>
  <c r="H35" i="28" s="1"/>
  <c r="G6" i="28"/>
  <c r="G35" i="28" s="1"/>
  <c r="E6" i="28"/>
  <c r="E35" i="28" s="1"/>
  <c r="D6" i="28"/>
  <c r="H5" i="28"/>
  <c r="H34" i="28" s="1"/>
  <c r="G5" i="28"/>
  <c r="G34" i="28" s="1"/>
  <c r="E5" i="28"/>
  <c r="D5" i="28"/>
  <c r="D34" i="28" s="1"/>
  <c r="H4" i="28"/>
  <c r="H28" i="28" s="1"/>
  <c r="G4" i="28"/>
  <c r="E4" i="28"/>
  <c r="E28" i="28" s="1"/>
  <c r="D4" i="28"/>
  <c r="H3" i="28"/>
  <c r="H27" i="28" s="1"/>
  <c r="G3" i="28"/>
  <c r="G27" i="28" s="1"/>
  <c r="E3" i="28"/>
  <c r="E27" i="28" s="1"/>
  <c r="D3" i="28"/>
  <c r="D12" i="28" s="1"/>
  <c r="C12" i="26"/>
  <c r="H11" i="26"/>
  <c r="G11" i="26"/>
  <c r="G71" i="26" s="1"/>
  <c r="E11" i="26"/>
  <c r="E71" i="26" s="1"/>
  <c r="D11" i="26"/>
  <c r="D71" i="26" s="1"/>
  <c r="H10" i="26"/>
  <c r="H49" i="26" s="1"/>
  <c r="G10" i="26"/>
  <c r="G49" i="26" s="1"/>
  <c r="E10" i="26"/>
  <c r="E49" i="26" s="1"/>
  <c r="D10" i="26"/>
  <c r="D49" i="26" s="1"/>
  <c r="H9" i="26"/>
  <c r="G9" i="26"/>
  <c r="G48" i="26" s="1"/>
  <c r="E9" i="26"/>
  <c r="E48" i="26" s="1"/>
  <c r="D9" i="26"/>
  <c r="D48" i="26" s="1"/>
  <c r="H8" i="26"/>
  <c r="H60" i="26" s="1"/>
  <c r="G8" i="26"/>
  <c r="G60" i="26" s="1"/>
  <c r="E8" i="26"/>
  <c r="D8" i="26"/>
  <c r="D60" i="26" s="1"/>
  <c r="H7" i="26"/>
  <c r="G7" i="26"/>
  <c r="G36" i="26" s="1"/>
  <c r="E7" i="26"/>
  <c r="E36" i="26" s="1"/>
  <c r="D7" i="26"/>
  <c r="D36" i="26" s="1"/>
  <c r="H6" i="26"/>
  <c r="H35" i="26" s="1"/>
  <c r="G6" i="26"/>
  <c r="G35" i="26" s="1"/>
  <c r="E6" i="26"/>
  <c r="E35" i="26" s="1"/>
  <c r="D6" i="26"/>
  <c r="D35" i="26" s="1"/>
  <c r="H5" i="26"/>
  <c r="G5" i="26"/>
  <c r="G34" i="26" s="1"/>
  <c r="E5" i="26"/>
  <c r="E34" i="26" s="1"/>
  <c r="D5" i="26"/>
  <c r="D34" i="26" s="1"/>
  <c r="H4" i="26"/>
  <c r="H28" i="26" s="1"/>
  <c r="G4" i="26"/>
  <c r="E4" i="26"/>
  <c r="E28" i="26" s="1"/>
  <c r="D4" i="26"/>
  <c r="D28" i="26" s="1"/>
  <c r="H3" i="26"/>
  <c r="H27" i="26" s="1"/>
  <c r="G3" i="26"/>
  <c r="E3" i="26"/>
  <c r="D3" i="26"/>
  <c r="D27" i="26" s="1"/>
  <c r="C12" i="25"/>
  <c r="H11" i="25"/>
  <c r="G11" i="25"/>
  <c r="G71" i="25" s="1"/>
  <c r="E11" i="25"/>
  <c r="E71" i="25" s="1"/>
  <c r="D11" i="25"/>
  <c r="D71" i="25" s="1"/>
  <c r="H10" i="25"/>
  <c r="H49" i="25" s="1"/>
  <c r="G10" i="25"/>
  <c r="G49" i="25" s="1"/>
  <c r="E10" i="25"/>
  <c r="E49" i="25" s="1"/>
  <c r="D10" i="25"/>
  <c r="D49" i="25" s="1"/>
  <c r="H9" i="25"/>
  <c r="H48" i="25" s="1"/>
  <c r="G9" i="25"/>
  <c r="G48" i="25" s="1"/>
  <c r="E9" i="25"/>
  <c r="D9" i="25"/>
  <c r="D48" i="25" s="1"/>
  <c r="H8" i="25"/>
  <c r="H60" i="25" s="1"/>
  <c r="G8" i="25"/>
  <c r="G60" i="25" s="1"/>
  <c r="E8" i="25"/>
  <c r="E60" i="25" s="1"/>
  <c r="D8" i="25"/>
  <c r="D60" i="25" s="1"/>
  <c r="H7" i="25"/>
  <c r="H36" i="25" s="1"/>
  <c r="G7" i="25"/>
  <c r="E7" i="25"/>
  <c r="E36" i="25" s="1"/>
  <c r="D7" i="25"/>
  <c r="D36" i="25" s="1"/>
  <c r="H6" i="25"/>
  <c r="H35" i="25" s="1"/>
  <c r="G6" i="25"/>
  <c r="G35" i="25" s="1"/>
  <c r="E6" i="25"/>
  <c r="E35" i="25" s="1"/>
  <c r="D6" i="25"/>
  <c r="D35" i="25" s="1"/>
  <c r="H5" i="25"/>
  <c r="H34" i="25" s="1"/>
  <c r="G5" i="25"/>
  <c r="E5" i="25"/>
  <c r="E34" i="25" s="1"/>
  <c r="D5" i="25"/>
  <c r="D34" i="25" s="1"/>
  <c r="H4" i="25"/>
  <c r="H28" i="25" s="1"/>
  <c r="G4" i="25"/>
  <c r="G28" i="25" s="1"/>
  <c r="E4" i="25"/>
  <c r="E28" i="25" s="1"/>
  <c r="D4" i="25"/>
  <c r="D28" i="25" s="1"/>
  <c r="H3" i="25"/>
  <c r="H12" i="25" s="1"/>
  <c r="G3" i="25"/>
  <c r="G27" i="25" s="1"/>
  <c r="E3" i="25"/>
  <c r="D3" i="25"/>
  <c r="D12" i="25" s="1"/>
  <c r="C12" i="23"/>
  <c r="H11" i="23"/>
  <c r="H71" i="23" s="1"/>
  <c r="G11" i="23"/>
  <c r="E11" i="23"/>
  <c r="E71" i="23" s="1"/>
  <c r="D11" i="23"/>
  <c r="D71" i="23" s="1"/>
  <c r="H10" i="23"/>
  <c r="H49" i="23" s="1"/>
  <c r="G10" i="23"/>
  <c r="G49" i="23" s="1"/>
  <c r="E10" i="23"/>
  <c r="E49" i="23" s="1"/>
  <c r="D10" i="23"/>
  <c r="D49" i="23" s="1"/>
  <c r="H9" i="23"/>
  <c r="H48" i="23" s="1"/>
  <c r="G9" i="23"/>
  <c r="G48" i="23" s="1"/>
  <c r="E9" i="23"/>
  <c r="D9" i="23"/>
  <c r="D48" i="23" s="1"/>
  <c r="H8" i="23"/>
  <c r="H60" i="23" s="1"/>
  <c r="G8" i="23"/>
  <c r="G60" i="23" s="1"/>
  <c r="E8" i="23"/>
  <c r="E60" i="23" s="1"/>
  <c r="D8" i="23"/>
  <c r="D60" i="23" s="1"/>
  <c r="H7" i="23"/>
  <c r="H36" i="23" s="1"/>
  <c r="G7" i="23"/>
  <c r="E7" i="23"/>
  <c r="E36" i="23" s="1"/>
  <c r="D7" i="23"/>
  <c r="D36" i="23" s="1"/>
  <c r="H6" i="23"/>
  <c r="H35" i="23" s="1"/>
  <c r="G6" i="23"/>
  <c r="G35" i="23" s="1"/>
  <c r="E6" i="23"/>
  <c r="E35" i="23" s="1"/>
  <c r="D6" i="23"/>
  <c r="D35" i="23" s="1"/>
  <c r="H5" i="23"/>
  <c r="H34" i="23" s="1"/>
  <c r="G5" i="23"/>
  <c r="E5" i="23"/>
  <c r="E34" i="23" s="1"/>
  <c r="D5" i="23"/>
  <c r="D34" i="23" s="1"/>
  <c r="H4" i="23"/>
  <c r="H28" i="23" s="1"/>
  <c r="G4" i="23"/>
  <c r="G28" i="23" s="1"/>
  <c r="E4" i="23"/>
  <c r="E28" i="23" s="1"/>
  <c r="D4" i="23"/>
  <c r="D28" i="23" s="1"/>
  <c r="H3" i="23"/>
  <c r="H27" i="23" s="1"/>
  <c r="G3" i="23"/>
  <c r="G27" i="23" s="1"/>
  <c r="E3" i="23"/>
  <c r="D3" i="23"/>
  <c r="D27" i="23" s="1"/>
  <c r="C12" i="24"/>
  <c r="H11" i="24"/>
  <c r="H71" i="24" s="1"/>
  <c r="G11" i="24"/>
  <c r="I11" i="24" s="1"/>
  <c r="E11" i="24"/>
  <c r="E71" i="24" s="1"/>
  <c r="D11" i="24"/>
  <c r="D71" i="24" s="1"/>
  <c r="H10" i="24"/>
  <c r="H49" i="24" s="1"/>
  <c r="G10" i="24"/>
  <c r="G49" i="24" s="1"/>
  <c r="E10" i="24"/>
  <c r="E49" i="24" s="1"/>
  <c r="D10" i="24"/>
  <c r="H9" i="24"/>
  <c r="H48" i="24" s="1"/>
  <c r="G9" i="24"/>
  <c r="E9" i="24"/>
  <c r="E48" i="24" s="1"/>
  <c r="D9" i="24"/>
  <c r="D48" i="24" s="1"/>
  <c r="H8" i="24"/>
  <c r="H60" i="24" s="1"/>
  <c r="G8" i="24"/>
  <c r="G60" i="24" s="1"/>
  <c r="E8" i="24"/>
  <c r="E60" i="24" s="1"/>
  <c r="D8" i="24"/>
  <c r="D60" i="24" s="1"/>
  <c r="H7" i="24"/>
  <c r="H36" i="24" s="1"/>
  <c r="G7" i="24"/>
  <c r="E7" i="24"/>
  <c r="E36" i="24" s="1"/>
  <c r="D7" i="24"/>
  <c r="D36" i="24" s="1"/>
  <c r="H6" i="24"/>
  <c r="H35" i="24" s="1"/>
  <c r="G6" i="24"/>
  <c r="G35" i="24" s="1"/>
  <c r="I35" i="24" s="1"/>
  <c r="E6" i="24"/>
  <c r="E35" i="24" s="1"/>
  <c r="D6" i="24"/>
  <c r="D35" i="24" s="1"/>
  <c r="H5" i="24"/>
  <c r="H34" i="24" s="1"/>
  <c r="G5" i="24"/>
  <c r="I5" i="24" s="1"/>
  <c r="E5" i="24"/>
  <c r="E34" i="24" s="1"/>
  <c r="D5" i="24"/>
  <c r="D34" i="24" s="1"/>
  <c r="H4" i="24"/>
  <c r="H28" i="24" s="1"/>
  <c r="G4" i="24"/>
  <c r="G28" i="24" s="1"/>
  <c r="E4" i="24"/>
  <c r="E28" i="24" s="1"/>
  <c r="D4" i="24"/>
  <c r="D28" i="24" s="1"/>
  <c r="H3" i="24"/>
  <c r="H12" i="24" s="1"/>
  <c r="G3" i="24"/>
  <c r="E3" i="24"/>
  <c r="E27" i="24" s="1"/>
  <c r="D3" i="24"/>
  <c r="D12" i="24" s="1"/>
  <c r="C12" i="13"/>
  <c r="H11" i="13"/>
  <c r="G11" i="13"/>
  <c r="G71" i="13" s="1"/>
  <c r="E11" i="13"/>
  <c r="E71" i="13" s="1"/>
  <c r="D11" i="13"/>
  <c r="D71" i="13" s="1"/>
  <c r="H10" i="13"/>
  <c r="H49" i="13" s="1"/>
  <c r="G10" i="13"/>
  <c r="G49" i="13" s="1"/>
  <c r="E10" i="13"/>
  <c r="E49" i="13" s="1"/>
  <c r="D10" i="13"/>
  <c r="D49" i="13" s="1"/>
  <c r="H9" i="13"/>
  <c r="H48" i="13" s="1"/>
  <c r="G9" i="13"/>
  <c r="G48" i="13" s="1"/>
  <c r="E9" i="13"/>
  <c r="E48" i="13" s="1"/>
  <c r="D9" i="13"/>
  <c r="D48" i="13" s="1"/>
  <c r="H8" i="13"/>
  <c r="H60" i="13" s="1"/>
  <c r="G8" i="13"/>
  <c r="G60" i="13" s="1"/>
  <c r="E8" i="13"/>
  <c r="E60" i="13" s="1"/>
  <c r="D8" i="13"/>
  <c r="D60" i="13" s="1"/>
  <c r="H7" i="13"/>
  <c r="H36" i="13" s="1"/>
  <c r="G7" i="13"/>
  <c r="G36" i="13" s="1"/>
  <c r="E7" i="13"/>
  <c r="E36" i="13" s="1"/>
  <c r="D7" i="13"/>
  <c r="D36" i="13" s="1"/>
  <c r="H6" i="13"/>
  <c r="G6" i="13"/>
  <c r="G35" i="13" s="1"/>
  <c r="E6" i="13"/>
  <c r="E35" i="13" s="1"/>
  <c r="D6" i="13"/>
  <c r="D35" i="13" s="1"/>
  <c r="H5" i="13"/>
  <c r="H34" i="13" s="1"/>
  <c r="G5" i="13"/>
  <c r="G34" i="13" s="1"/>
  <c r="E5" i="13"/>
  <c r="E34" i="13" s="1"/>
  <c r="D5" i="13"/>
  <c r="D34" i="13" s="1"/>
  <c r="H4" i="13"/>
  <c r="G4" i="13"/>
  <c r="G28" i="13" s="1"/>
  <c r="E4" i="13"/>
  <c r="E28" i="13" s="1"/>
  <c r="D4" i="13"/>
  <c r="D28" i="13" s="1"/>
  <c r="H3" i="13"/>
  <c r="H27" i="13" s="1"/>
  <c r="G3" i="13"/>
  <c r="E3" i="13"/>
  <c r="D3" i="13"/>
  <c r="D27" i="13" s="1"/>
  <c r="O36" i="3"/>
  <c r="E56" i="12" l="1"/>
  <c r="E57" i="12"/>
  <c r="H58" i="12"/>
  <c r="H38" i="12"/>
  <c r="I28" i="25"/>
  <c r="F4" i="13"/>
  <c r="F28" i="13" s="1"/>
  <c r="F5" i="25"/>
  <c r="F34" i="25" s="1"/>
  <c r="F9" i="25"/>
  <c r="F48" i="25" s="1"/>
  <c r="I35" i="25"/>
  <c r="I35" i="26"/>
  <c r="I9" i="13"/>
  <c r="I11" i="13"/>
  <c r="F5" i="24"/>
  <c r="F34" i="24" s="1"/>
  <c r="F7" i="29"/>
  <c r="F35" i="29" s="1"/>
  <c r="H42" i="12"/>
  <c r="H49" i="12"/>
  <c r="I5" i="25"/>
  <c r="I60" i="25"/>
  <c r="I49" i="25"/>
  <c r="I71" i="28"/>
  <c r="H62" i="12"/>
  <c r="I4" i="29"/>
  <c r="I33" i="29"/>
  <c r="I34" i="29"/>
  <c r="I8" i="29"/>
  <c r="G47" i="29"/>
  <c r="I47" i="29" s="1"/>
  <c r="H10" i="12"/>
  <c r="H18" i="12"/>
  <c r="H25" i="12"/>
  <c r="H26" i="12"/>
  <c r="H32" i="12"/>
  <c r="H45" i="12"/>
  <c r="E60" i="12"/>
  <c r="E61" i="12"/>
  <c r="E62" i="12"/>
  <c r="E48" i="25"/>
  <c r="F4" i="26"/>
  <c r="F28" i="26" s="1"/>
  <c r="F8" i="26"/>
  <c r="F60" i="26" s="1"/>
  <c r="I4" i="26"/>
  <c r="F9" i="26"/>
  <c r="F48" i="26" s="1"/>
  <c r="G28" i="26"/>
  <c r="I28" i="26" s="1"/>
  <c r="E60" i="26"/>
  <c r="I4" i="28"/>
  <c r="I35" i="28"/>
  <c r="F9" i="28"/>
  <c r="F48" i="28" s="1"/>
  <c r="E9" i="12"/>
  <c r="E10" i="12"/>
  <c r="E16" i="12"/>
  <c r="E17" i="12"/>
  <c r="E18" i="12"/>
  <c r="E23" i="12"/>
  <c r="E24" i="12"/>
  <c r="E25" i="12"/>
  <c r="E30" i="12"/>
  <c r="E31" i="12"/>
  <c r="E32" i="12"/>
  <c r="E37" i="12"/>
  <c r="E38" i="12"/>
  <c r="H57" i="12"/>
  <c r="I10" i="23"/>
  <c r="F5" i="28"/>
  <c r="F34" i="28" s="1"/>
  <c r="F7" i="28"/>
  <c r="F36" i="28" s="1"/>
  <c r="I6" i="13"/>
  <c r="F10" i="24"/>
  <c r="F49" i="24" s="1"/>
  <c r="I5" i="23"/>
  <c r="I7" i="23"/>
  <c r="I60" i="23"/>
  <c r="I60" i="26"/>
  <c r="I10" i="28"/>
  <c r="F11" i="28"/>
  <c r="F71" i="28" s="1"/>
  <c r="E44" i="12"/>
  <c r="E45" i="12"/>
  <c r="E49" i="12"/>
  <c r="E51" i="12"/>
  <c r="H61" i="12"/>
  <c r="I49" i="24"/>
  <c r="I35" i="23"/>
  <c r="I48" i="25"/>
  <c r="I60" i="28"/>
  <c r="F6" i="13"/>
  <c r="F35" i="13" s="1"/>
  <c r="F7" i="24"/>
  <c r="F36" i="24" s="1"/>
  <c r="I4" i="23"/>
  <c r="I4" i="13"/>
  <c r="I7" i="24"/>
  <c r="I60" i="24"/>
  <c r="F9" i="24"/>
  <c r="F48" i="24" s="1"/>
  <c r="I6" i="23"/>
  <c r="I48" i="23"/>
  <c r="I49" i="23"/>
  <c r="I7" i="25"/>
  <c r="F9" i="29"/>
  <c r="F48" i="29" s="1"/>
  <c r="F10" i="29"/>
  <c r="F70" i="29" s="1"/>
  <c r="E35" i="29"/>
  <c r="E11" i="12"/>
  <c r="H16" i="12"/>
  <c r="H19" i="12"/>
  <c r="E26" i="12"/>
  <c r="H30" i="12"/>
  <c r="H36" i="12"/>
  <c r="E43" i="12"/>
  <c r="H44" i="12"/>
  <c r="H50" i="12"/>
  <c r="H56" i="12"/>
  <c r="H59" i="12"/>
  <c r="F9" i="23"/>
  <c r="F48" i="23" s="1"/>
  <c r="I49" i="13"/>
  <c r="I9" i="24"/>
  <c r="F11" i="24"/>
  <c r="F71" i="24" s="1"/>
  <c r="I28" i="23"/>
  <c r="I8" i="23"/>
  <c r="I11" i="23"/>
  <c r="I8" i="26"/>
  <c r="E34" i="28"/>
  <c r="I6" i="29"/>
  <c r="F5" i="29"/>
  <c r="F33" i="29" s="1"/>
  <c r="E33" i="29"/>
  <c r="E48" i="29"/>
  <c r="I59" i="29"/>
  <c r="H11" i="12"/>
  <c r="E19" i="12"/>
  <c r="H23" i="12"/>
  <c r="E36" i="12"/>
  <c r="H37" i="12"/>
  <c r="H43" i="12"/>
  <c r="E50" i="12"/>
  <c r="H51" i="12"/>
  <c r="H55" i="12"/>
  <c r="E59" i="12"/>
  <c r="H60" i="12"/>
  <c r="F7" i="25"/>
  <c r="F36" i="25" s="1"/>
  <c r="F5" i="26"/>
  <c r="F34" i="26" s="1"/>
  <c r="I48" i="28"/>
  <c r="G28" i="28"/>
  <c r="I28" i="28" s="1"/>
  <c r="G49" i="28"/>
  <c r="I49" i="28" s="1"/>
  <c r="I10" i="29"/>
  <c r="F3" i="23"/>
  <c r="F27" i="23" s="1"/>
  <c r="I3" i="24"/>
  <c r="F3" i="29"/>
  <c r="F26" i="29" s="1"/>
  <c r="D27" i="24"/>
  <c r="H27" i="25"/>
  <c r="I27" i="25" s="1"/>
  <c r="F3" i="13"/>
  <c r="F27" i="13" s="1"/>
  <c r="F11" i="13"/>
  <c r="F71" i="13" s="1"/>
  <c r="F3" i="26"/>
  <c r="F27" i="26" s="1"/>
  <c r="H12" i="26"/>
  <c r="G12" i="28"/>
  <c r="G26" i="29"/>
  <c r="I26" i="29" s="1"/>
  <c r="H12" i="13"/>
  <c r="I3" i="13"/>
  <c r="E27" i="26"/>
  <c r="I27" i="28"/>
  <c r="D27" i="28"/>
  <c r="E4" i="12"/>
  <c r="E6" i="12"/>
  <c r="I34" i="13"/>
  <c r="I36" i="13"/>
  <c r="I60" i="13"/>
  <c r="I48" i="13"/>
  <c r="I28" i="24"/>
  <c r="G34" i="24"/>
  <c r="I34" i="24" s="1"/>
  <c r="G36" i="24"/>
  <c r="I36" i="24" s="1"/>
  <c r="G71" i="24"/>
  <c r="I71" i="24" s="1"/>
  <c r="E12" i="23"/>
  <c r="D27" i="25"/>
  <c r="G36" i="25"/>
  <c r="I36" i="25" s="1"/>
  <c r="I3" i="26"/>
  <c r="G27" i="26"/>
  <c r="I27" i="26" s="1"/>
  <c r="G12" i="26"/>
  <c r="F4" i="28"/>
  <c r="F28" i="28" s="1"/>
  <c r="D28" i="28"/>
  <c r="I8" i="28"/>
  <c r="I36" i="28"/>
  <c r="I48" i="29"/>
  <c r="I70" i="29"/>
  <c r="I5" i="13"/>
  <c r="I7" i="13"/>
  <c r="F9" i="13"/>
  <c r="F48" i="13" s="1"/>
  <c r="I10" i="13"/>
  <c r="D12" i="13"/>
  <c r="H28" i="13"/>
  <c r="I28" i="13" s="1"/>
  <c r="H35" i="13"/>
  <c r="I35" i="13" s="1"/>
  <c r="H71" i="13"/>
  <c r="I71" i="13" s="1"/>
  <c r="I4" i="24"/>
  <c r="I6" i="24"/>
  <c r="I8" i="24"/>
  <c r="I10" i="24"/>
  <c r="G27" i="24"/>
  <c r="D49" i="24"/>
  <c r="F4" i="23"/>
  <c r="F28" i="23" s="1"/>
  <c r="F6" i="23"/>
  <c r="F35" i="23" s="1"/>
  <c r="F8" i="23"/>
  <c r="F60" i="23" s="1"/>
  <c r="F10" i="23"/>
  <c r="F49" i="23" s="1"/>
  <c r="G12" i="23"/>
  <c r="G34" i="23"/>
  <c r="I34" i="23" s="1"/>
  <c r="G36" i="23"/>
  <c r="I36" i="23" s="1"/>
  <c r="E48" i="23"/>
  <c r="G71" i="23"/>
  <c r="I71" i="23" s="1"/>
  <c r="F3" i="25"/>
  <c r="F27" i="25" s="1"/>
  <c r="E27" i="25"/>
  <c r="I4" i="25"/>
  <c r="I6" i="25"/>
  <c r="I8" i="25"/>
  <c r="I11" i="25"/>
  <c r="H71" i="25"/>
  <c r="I71" i="25" s="1"/>
  <c r="H36" i="26"/>
  <c r="I7" i="26"/>
  <c r="H71" i="26"/>
  <c r="I71" i="26" s="1"/>
  <c r="I11" i="26"/>
  <c r="I36" i="26"/>
  <c r="F6" i="28"/>
  <c r="F35" i="28" s="1"/>
  <c r="D35" i="28"/>
  <c r="F5" i="13"/>
  <c r="F34" i="13" s="1"/>
  <c r="F7" i="13"/>
  <c r="F36" i="13" s="1"/>
  <c r="I8" i="13"/>
  <c r="E12" i="13"/>
  <c r="E27" i="13"/>
  <c r="F4" i="24"/>
  <c r="F28" i="24" s="1"/>
  <c r="F6" i="24"/>
  <c r="F35" i="24" s="1"/>
  <c r="F8" i="24"/>
  <c r="F60" i="24" s="1"/>
  <c r="G12" i="24"/>
  <c r="I12" i="24" s="1"/>
  <c r="C17" i="24" s="1"/>
  <c r="H27" i="24"/>
  <c r="G48" i="24"/>
  <c r="I48" i="24" s="1"/>
  <c r="I27" i="23"/>
  <c r="I9" i="23"/>
  <c r="E27" i="23"/>
  <c r="F4" i="25"/>
  <c r="F28" i="25" s="1"/>
  <c r="F6" i="25"/>
  <c r="F35" i="25" s="1"/>
  <c r="F8" i="25"/>
  <c r="F60" i="25" s="1"/>
  <c r="F10" i="25"/>
  <c r="F49" i="25" s="1"/>
  <c r="G34" i="25"/>
  <c r="I34" i="25" s="1"/>
  <c r="F6" i="26"/>
  <c r="F35" i="26" s="1"/>
  <c r="F10" i="26"/>
  <c r="F49" i="26" s="1"/>
  <c r="I49" i="26"/>
  <c r="F8" i="28"/>
  <c r="F60" i="28" s="1"/>
  <c r="D60" i="28"/>
  <c r="I27" i="29"/>
  <c r="F8" i="13"/>
  <c r="F60" i="13" s="1"/>
  <c r="G12" i="13"/>
  <c r="G27" i="13"/>
  <c r="I27" i="13" s="1"/>
  <c r="F5" i="23"/>
  <c r="F34" i="23" s="1"/>
  <c r="F7" i="23"/>
  <c r="F36" i="23" s="1"/>
  <c r="F11" i="23"/>
  <c r="F71" i="23" s="1"/>
  <c r="I9" i="25"/>
  <c r="I10" i="25"/>
  <c r="F11" i="25"/>
  <c r="F71" i="25" s="1"/>
  <c r="E12" i="25"/>
  <c r="F12" i="25" s="1"/>
  <c r="C16" i="25" s="1"/>
  <c r="H34" i="26"/>
  <c r="I34" i="26" s="1"/>
  <c r="I5" i="26"/>
  <c r="I6" i="26"/>
  <c r="F7" i="26"/>
  <c r="F36" i="26" s="1"/>
  <c r="I9" i="26"/>
  <c r="H48" i="26"/>
  <c r="I48" i="26" s="1"/>
  <c r="I10" i="26"/>
  <c r="F11" i="26"/>
  <c r="F71" i="26" s="1"/>
  <c r="E12" i="26"/>
  <c r="I6" i="28"/>
  <c r="F10" i="28"/>
  <c r="F49" i="28" s="1"/>
  <c r="D49" i="28"/>
  <c r="I34" i="28"/>
  <c r="I35" i="29"/>
  <c r="D12" i="26"/>
  <c r="I3" i="28"/>
  <c r="I5" i="28"/>
  <c r="I7" i="28"/>
  <c r="I9" i="28"/>
  <c r="I11" i="28"/>
  <c r="H12" i="28"/>
  <c r="E26" i="29"/>
  <c r="E70" i="29"/>
  <c r="H3" i="12"/>
  <c r="F4" i="29"/>
  <c r="F27" i="29" s="1"/>
  <c r="F6" i="29"/>
  <c r="F34" i="29" s="1"/>
  <c r="F8" i="29"/>
  <c r="F47" i="29" s="1"/>
  <c r="E3" i="12"/>
  <c r="I5" i="29"/>
  <c r="I7" i="29"/>
  <c r="I9" i="29"/>
  <c r="F3" i="28"/>
  <c r="F27" i="28" s="1"/>
  <c r="I3" i="29"/>
  <c r="D11" i="29"/>
  <c r="H11" i="29"/>
  <c r="I11" i="29" s="1"/>
  <c r="F3" i="24"/>
  <c r="F27" i="24" s="1"/>
  <c r="F10" i="13"/>
  <c r="F49" i="13" s="1"/>
  <c r="I3" i="25"/>
  <c r="E11" i="29"/>
  <c r="H5" i="12"/>
  <c r="I3" i="23"/>
  <c r="E12" i="24"/>
  <c r="F12" i="24" s="1"/>
  <c r="C16" i="24" s="1"/>
  <c r="D12" i="23"/>
  <c r="H12" i="23"/>
  <c r="G12" i="25"/>
  <c r="I12" i="25" s="1"/>
  <c r="C17" i="25" s="1"/>
  <c r="E12" i="28"/>
  <c r="F12" i="28" s="1"/>
  <c r="C16" i="28" s="1"/>
  <c r="E5" i="12"/>
  <c r="F4" i="12"/>
  <c r="H4" i="12" s="1"/>
  <c r="I12" i="28" l="1"/>
  <c r="C17" i="28" s="1"/>
  <c r="I12" i="13"/>
  <c r="C17" i="13" s="1"/>
  <c r="I12" i="23"/>
  <c r="C17" i="23" s="1"/>
  <c r="F12" i="13"/>
  <c r="C16" i="13" s="1"/>
  <c r="F11" i="29"/>
  <c r="F12" i="23"/>
  <c r="C16" i="23" s="1"/>
  <c r="I12" i="26"/>
  <c r="C17" i="26" s="1"/>
  <c r="F12" i="26"/>
  <c r="C16" i="26" s="1"/>
  <c r="I27" i="24"/>
  <c r="A1" i="24"/>
  <c r="A1" i="26"/>
  <c r="A1" i="29"/>
  <c r="A1" i="23"/>
  <c r="A1" i="25"/>
</calcChain>
</file>

<file path=xl/sharedStrings.xml><?xml version="1.0" encoding="utf-8"?>
<sst xmlns="http://schemas.openxmlformats.org/spreadsheetml/2006/main" count="2087" uniqueCount="528">
  <si>
    <t>COMENTARIOS AL REPORTE
Unidad de medida 1= Numero; 2= Porcentaje</t>
  </si>
  <si>
    <t>Plan de Acción Institucional de FONADE - 2018</t>
  </si>
  <si>
    <t>Plataforma Estrategica</t>
  </si>
  <si>
    <t>Información asociada a productos</t>
  </si>
  <si>
    <t>Información asociada a las actividades</t>
  </si>
  <si>
    <t>Objetivo Estratégico
FONADE</t>
  </si>
  <si>
    <t>Estrategias transversales
PND</t>
  </si>
  <si>
    <t>Objetivo  PND</t>
  </si>
  <si>
    <t xml:space="preserve">Políticas  de Desarrollo Administrativo </t>
  </si>
  <si>
    <t>BSC- Perspectiva</t>
  </si>
  <si>
    <t>Proyecto</t>
  </si>
  <si>
    <t>Peso%</t>
  </si>
  <si>
    <t>Actividades</t>
  </si>
  <si>
    <t>Sub-actividades</t>
  </si>
  <si>
    <t>Productos</t>
  </si>
  <si>
    <t>Indicador</t>
  </si>
  <si>
    <t>Líder del Proyecto</t>
  </si>
  <si>
    <t>Responsable (Área)</t>
  </si>
  <si>
    <t>Fecha inicio</t>
  </si>
  <si>
    <t>Fecha fin</t>
  </si>
  <si>
    <t xml:space="preserve">Optimizar los recursos y actividades misionales en proyectos estratégicos del Gobierno Nacional. </t>
  </si>
  <si>
    <t>Competitividad e Infraestructuras Estratégicas</t>
  </si>
  <si>
    <t>Optimizar la gestión de la inversión de los recursos
públicos</t>
  </si>
  <si>
    <t>Gestión Misional y de Gobierno</t>
  </si>
  <si>
    <t xml:space="preserve">Procesos Internos </t>
  </si>
  <si>
    <t>Fortalecimiento de la línea de Estructuración de Proyectos</t>
  </si>
  <si>
    <t>14.3%</t>
  </si>
  <si>
    <t>Realizar el análisis de las situación actual de la  línea de estructuración de proyectos  de FONADE y el benchmark realizado.</t>
  </si>
  <si>
    <t>Documento de caracterización de la línea de negocio de estructuración de proyectos.</t>
  </si>
  <si>
    <r>
      <t xml:space="preserve">Diagnóstico entregado / Diagnóstico programado
</t>
    </r>
    <r>
      <rPr>
        <i/>
        <u/>
        <sz val="11"/>
        <rFont val="Calibri Light"/>
        <family val="2"/>
        <scheme val="major"/>
      </rPr>
      <t xml:space="preserve">
(IND.Eficacia)</t>
    </r>
  </si>
  <si>
    <t>Subgerente Técnico</t>
  </si>
  <si>
    <t>Subgerente Técnico
Subgerente Financiero</t>
  </si>
  <si>
    <t>01/02/201</t>
  </si>
  <si>
    <t>Formular  propuesta de metodología para la identificación, selección y priorización  de proyectos susceptibles  de ser estructurados por FONADE.</t>
  </si>
  <si>
    <t>Propuedsta de metodología para la identificación, selección y priorización  de proyectos susceptibles  de ser estructurados</t>
  </si>
  <si>
    <r>
      <t xml:space="preserve">Propuesta presentada/propuesta programada
</t>
    </r>
    <r>
      <rPr>
        <i/>
        <u/>
        <sz val="11"/>
        <color theme="1"/>
        <rFont val="Calibri Light"/>
        <family val="2"/>
        <scheme val="major"/>
      </rPr>
      <t>(IND.Eficacia)</t>
    </r>
  </si>
  <si>
    <t>Formular la propuesta de la estratégia operativa y comercial de la estructuración de proyectos</t>
  </si>
  <si>
    <t>Propuesta de estratégia operativa y comercial</t>
  </si>
  <si>
    <r>
      <t xml:space="preserve">Número de actividades ejecutadas / Número de actividades progarmadas * 100
</t>
    </r>
    <r>
      <rPr>
        <i/>
        <u/>
        <sz val="11"/>
        <color theme="1"/>
        <rFont val="Calibri Light"/>
        <family val="2"/>
        <scheme val="major"/>
      </rPr>
      <t>(IND.Eficacia)</t>
    </r>
  </si>
  <si>
    <t>Presentar el análisis, las recomendaciones y el plan para la implementación de fortalecimiento de la línea de negocio de estructuración de proyectos</t>
  </si>
  <si>
    <t xml:space="preserve">Informe de análisis y recomendaciones para la linea de estructuración de proyectos.
Plan de Implementación </t>
  </si>
  <si>
    <t>Ejecutar las acciones del plan de implementación que determine FONADE para el fortalecimiento de la línea de negocio de structuración de proyectos</t>
  </si>
  <si>
    <t xml:space="preserve">Soporte de ejecución de acciones de fortalecimiento de corto plazo.  
Propuesta  de proceso de estructuración de proyectos. </t>
  </si>
  <si>
    <r>
      <t xml:space="preserve">Informe entregado/ Informe programado
</t>
    </r>
    <r>
      <rPr>
        <i/>
        <u/>
        <sz val="11"/>
        <color theme="1"/>
        <rFont val="Calibri Light"/>
        <family val="2"/>
        <scheme val="major"/>
      </rPr>
      <t>(IND.Eficacia)</t>
    </r>
  </si>
  <si>
    <t>Ejecutar los proyectos con calidad y oportunidad</t>
  </si>
  <si>
    <t>Optimizar la gestión de la inversión de los recursos públicos</t>
  </si>
  <si>
    <t>Mejoramiento de la suoervisión de proyectos</t>
  </si>
  <si>
    <t>Formalizar los ajustes MMI002 Manual de supervisión e interventoría de FONADE</t>
  </si>
  <si>
    <t>Manual de supervisión e inteventoría de FONADE aprobado y publicado</t>
  </si>
  <si>
    <r>
      <t xml:space="preserve">Documento publicado/Documento programado a formalizar
</t>
    </r>
    <r>
      <rPr>
        <i/>
        <u/>
        <sz val="11"/>
        <color theme="1"/>
        <rFont val="Calibri Light"/>
        <family val="2"/>
        <scheme val="major"/>
      </rPr>
      <t>(IND.Eficacia)</t>
    </r>
  </si>
  <si>
    <t>Subgerencia Técnica
Area de organización y metodos</t>
  </si>
  <si>
    <t>Definir plan de capacitación y/o entrenamiento dirigido a supervisores de proyecto.</t>
  </si>
  <si>
    <t>Plan de capacitación y/o entrenamiento a supervisores de proyecto definido.</t>
  </si>
  <si>
    <t>Subgerente Técnico
Subgerente Administrativa 
 Área de Talento Humano</t>
  </si>
  <si>
    <t>Ejecutar plan de capacitación  y/o entrenamiento dirigido a suoervisores de proyecto</t>
  </si>
  <si>
    <t>Certificados de capacitación y/o entrenamiento a supervisores de proyecto</t>
  </si>
  <si>
    <t>0|/0/2017</t>
  </si>
  <si>
    <t>Definir mecanismo de evaluación dirigdo a aspirantes al rol de supervisor de proyecto</t>
  </si>
  <si>
    <t>Mecanismo de evaluación diseñado</t>
  </si>
  <si>
    <t>Implementar mecanismo de evalaución a aspirante al rol de supervisor de proyecto</t>
  </si>
  <si>
    <t xml:space="preserve">Informe con resultados de mecanismo de evaluación aplicados  a los supervisores de proyectos </t>
  </si>
  <si>
    <t>Determinar factibilidad de incorporar clausula en contratos de superviosres respecto a acciones resultado de la evaluación</t>
  </si>
  <si>
    <t xml:space="preserve">Documento de Manual de Supervisión e Interventoría propuesto.
</t>
  </si>
  <si>
    <r>
      <t xml:space="preserve">Documento publicado / Documento programado a modificar
</t>
    </r>
    <r>
      <rPr>
        <i/>
        <u/>
        <sz val="11"/>
        <color theme="1"/>
        <rFont val="Calibri Light"/>
        <family val="2"/>
        <scheme val="major"/>
      </rPr>
      <t xml:space="preserve">
(IND.Eficacia)</t>
    </r>
  </si>
  <si>
    <t>Financiera</t>
  </si>
  <si>
    <t>Optimización de la liquidación de Convenios</t>
  </si>
  <si>
    <t>Definir el plan de liquidacion de convenios de la vigencia priorizando los mísmos por su antigüedad y/o materialidad.</t>
  </si>
  <si>
    <t>Plan de liquidación de convenios</t>
  </si>
  <si>
    <r>
      <t xml:space="preserve">Modelo de negocio entregado/Modelo de negocio programado
</t>
    </r>
    <r>
      <rPr>
        <i/>
        <u/>
        <sz val="11"/>
        <color theme="1"/>
        <rFont val="Calibri Light"/>
        <family val="2"/>
        <scheme val="major"/>
      </rPr>
      <t>(IND.Eficacia)</t>
    </r>
  </si>
  <si>
    <t xml:space="preserve">Subgerente de contratación </t>
  </si>
  <si>
    <t>Subgerencia de Con tratación 
Areas de la sub gerencia técnica.
Area de seguimiento, controversias contractuales y liquidaciones.
Area de Contabilidad</t>
  </si>
  <si>
    <t>Ejecutar el plan de liquidación de convenios de la vigencia definido</t>
  </si>
  <si>
    <t>Informe de avance en la Liquidaciónd e Convenios</t>
  </si>
  <si>
    <t>Areas de la sub gerencia técnica.
Area de seguimiento, controversias contractuales y Liquidaciones</t>
  </si>
  <si>
    <t>Realizar el diseño conceptual del área comercial en FONADE</t>
  </si>
  <si>
    <t>Documento de diseño conceptual del área comercial</t>
  </si>
  <si>
    <t>Subgerente  Financiero
Subgerente Técnico</t>
  </si>
  <si>
    <t>Promover la sostenibilidad Operacional de la entidad en el largo plazo buscando el equilibrio entre sus ingresos y gastos asociados con el giro del negocio</t>
  </si>
  <si>
    <t>Competitividad e infraestructuras estratégicas</t>
  </si>
  <si>
    <t>Promover la efificancia y efeicacia administrativa</t>
  </si>
  <si>
    <t>Desarrollar la propuesta de esquema operativo del área comecial de FONADE (funciones, perfiles)</t>
  </si>
  <si>
    <t>Docuemneto de propuesta de esquema operativo</t>
  </si>
  <si>
    <t>Subgerente Financiero</t>
  </si>
  <si>
    <t>Formular y presentar el plan para la impelemntacion del área comercial</t>
  </si>
  <si>
    <t>Plan de implementación del área comercial</t>
  </si>
  <si>
    <t>Crear el área comercial y conformar el equipo comercial base</t>
  </si>
  <si>
    <t xml:space="preserve">Acto administrativo e informe de avance de creación  del área comercial y </t>
  </si>
  <si>
    <t>Gerente General
Subgerente  Financiero
Subgerente Administrativo
Subgerente Técnico</t>
  </si>
  <si>
    <t>Formular y presentar la propuesta de Política comercial</t>
  </si>
  <si>
    <t>Documento de propuesta de política comercial</t>
  </si>
  <si>
    <t>Promover la sostenibilidad operacional de la entidad en el largon plazo buscando el equilibrio entre ingresos y gastos asociados con el giro del negocio</t>
  </si>
  <si>
    <t>Gestión Financiera</t>
  </si>
  <si>
    <t>Definición de las Políticas de Neogciación</t>
  </si>
  <si>
    <t xml:space="preserve">Realizar un diagnostico del estado de la rentabilidad de convenios </t>
  </si>
  <si>
    <t>Documento de diagnostico de negociación de convenios</t>
  </si>
  <si>
    <t>Subgerente financiero
Area de planeación y control fianciero</t>
  </si>
  <si>
    <t>Proponer y ejecutar los ajustes al modelo de costeo de negocios.</t>
  </si>
  <si>
    <t>Propuesta de modelo de negocio ajustado</t>
  </si>
  <si>
    <t>Definir la politica para el cálculo, negociación y seguimiento de ingresos operacionales directos</t>
  </si>
  <si>
    <t>Documento de Propuesta de política de negociación</t>
  </si>
  <si>
    <t>Diseñar los mecanismos para seguimiento y control de la política de negociación</t>
  </si>
  <si>
    <t>Propuesta de mecanismos para el control y seguimiento de la politica de negociación</t>
  </si>
  <si>
    <t>Fortalecer las competencias del personal e implementar mecanismos que soporten eficaz y eficientemente los procesos  institucionales</t>
  </si>
  <si>
    <t>Buen Gobierno</t>
  </si>
  <si>
    <t>Promover la eficiencia y eficacia administrativa
Optimizar la gestión de la información</t>
  </si>
  <si>
    <t>Eficiencia Administrativa/ Gobierno en Línea</t>
  </si>
  <si>
    <t>Fortalecimiento e integración de los sistemas de información de FONADE</t>
  </si>
  <si>
    <t>Adelantar la consultoría para la definición de las necesidades para la implementación del sistema ERP de la entidad.</t>
  </si>
  <si>
    <t>Documento de levantamien to de necesidades de manejo de información</t>
  </si>
  <si>
    <t>Gerente Área de Tecnología de la Información</t>
  </si>
  <si>
    <t>Gerente área de tecnología de la información
Gerentes de área de la Entidad</t>
  </si>
  <si>
    <t>15/0272017</t>
  </si>
  <si>
    <t>Establecer el  presupuesto requerido para la adquisición del ERP acorde con las necesidades  identificadas y priorizar los módulos a adquirir  a partir del resultado del mismo.</t>
  </si>
  <si>
    <t>Documento de estudio de mercado.
Presentación alcance ERP a adquirir</t>
  </si>
  <si>
    <t>15/092017</t>
  </si>
  <si>
    <t>Contratar la implementación del ERP acorde con el alcance definido</t>
  </si>
  <si>
    <t>Contrato</t>
  </si>
  <si>
    <t>Desarrollo del sistema FOCUS para el control y seguimiento de proyectos, acorde con las especificaciones definidas por la subgerencia Técnica.</t>
  </si>
  <si>
    <t>Informe de Avance de desarrollo</t>
  </si>
  <si>
    <t>Fortalecer las competencias del personal e implementar mecanismos que soporten eficaz y eficientemente los procesos.</t>
  </si>
  <si>
    <t xml:space="preserve">Buen gobierno
</t>
  </si>
  <si>
    <t>Afianzar la lucha contra la corrupción, transparencia y rendición de cuentas 
Promover la eficiencia y eficacia administrativa 
Optimizar la gestión de la información</t>
  </si>
  <si>
    <t xml:space="preserve">Transparencia, Participación y Servicio al Ciudadano
</t>
  </si>
  <si>
    <t xml:space="preserve">Clientes </t>
  </si>
  <si>
    <t>Plan Institucional de Desarrollo Administrativo</t>
  </si>
  <si>
    <t>Fortalecer los mecanismos de promoción de transparencia y acceso a la información pública, participación y atención de los grupos de interés de la Entidad.</t>
  </si>
  <si>
    <t>Informe de avance de la ejecución de  los planes de trabajo para los componentes: Rendición de Cuentas, Gestión del Riesgo de Corrupción y Servicio al Ciudadano.</t>
  </si>
  <si>
    <t>Subgerente Administrativo</t>
  </si>
  <si>
    <t>Subgerencia Administrativa
Área planeación y Gestión de Riesgos
Área Servicios Administrativos</t>
  </si>
  <si>
    <t xml:space="preserve">Gestión del Talento Humano
</t>
  </si>
  <si>
    <t>Talento Humano</t>
  </si>
  <si>
    <t>Fortalecer las competencias de los colaboradores de la Entidad por medio de la implementación de los componentes de la política de gestión del talento humano.</t>
  </si>
  <si>
    <t>Informe de avance de la ejecución de  los planes de trabajo asociados al cumplimiento de las directrices de la Política de Gestión del Talento Humano.</t>
  </si>
  <si>
    <t xml:space="preserve">Área Talento Humano
</t>
  </si>
  <si>
    <t>Eficiencia Administrativa</t>
  </si>
  <si>
    <t>Mejorar el desempeño de la gestión institucional a través de la implementación de los componentes de la política de eficiencia administrativa.</t>
  </si>
  <si>
    <t>Informe de avance de la ejecución de  los  planes relacionados con los componentes: Gestión de Calidad, Cero Papel, Racionalización de Trámites y Gestión Documental.</t>
  </si>
  <si>
    <t>Subgerencia Administrativa
Organización y Métodos
Área Servicios Administrativos</t>
  </si>
  <si>
    <t>Gobierno en Línea</t>
  </si>
  <si>
    <t>Promover el uso de las TIC  con la implementación de la estrategia de Gobierno en Línea 3.2.</t>
  </si>
  <si>
    <t>Informe de avance de la ejecución de  los  planes de trabajo para los componentes: Seguridad y Privacidad de la Información ,TIC para Servicios, TIC para Gobierno Abierto y TIC para la Gestión.</t>
  </si>
  <si>
    <t xml:space="preserve">Subgerencia Administrativa
Área planeación y Gestión de Riesgo
Área Tecnología de la Información
</t>
  </si>
  <si>
    <t>ID</t>
  </si>
  <si>
    <t>NOMBRE PROYECTO PLAN ESTRATEGICO 2015-2018</t>
  </si>
  <si>
    <t>Peso</t>
  </si>
  <si>
    <t>Hitos a Cumplir al corte</t>
  </si>
  <si>
    <t>Hitos Cumplidos</t>
  </si>
  <si>
    <t>Cumplimiento de Hitos</t>
  </si>
  <si>
    <t>%  Avance Actual</t>
  </si>
  <si>
    <t>% Avance Esperado Temporal</t>
  </si>
  <si>
    <t>Cumplimiento Temporal</t>
  </si>
  <si>
    <t xml:space="preserve">ACTUALIZACIÓN DE LA  METODOLOGÍA PARA NUEVOS NEGOCIOS </t>
  </si>
  <si>
    <t>OPTIMIZACIÓN DEL  SEGUIMIENTO A LA SUPERVISIÓN DE PROYECTOS</t>
  </si>
  <si>
    <t>OPTIMIZACIÓN EN LA LIQUIDACIÓN DE CONVENIOS Y CONTRATOS DERIVADOS Y DE FUNCIONAMIENTO EN LA ENTIDAD</t>
  </si>
  <si>
    <t>OPTIMIZACIÓN DE LOS ACUERDOS DE NIVELES DE SERVICIO EN EL PROCESO DE GESTIÓN DE PROVEEDORES</t>
  </si>
  <si>
    <t>GESTIÓN INTEGRAL DE NUEVOS NEGOCIOS</t>
  </si>
  <si>
    <t xml:space="preserve">IMPLEMENTACIÓN DEL ERP
</t>
  </si>
  <si>
    <t>OPTIMIZACIÓN  GESTION DE ACTIVOS</t>
  </si>
  <si>
    <t>EVALUACIÓN DE LA ESTRUCTURA ACTUAL DE FONADE VS LA NECESIDAD DE LAS ÁREAS</t>
  </si>
  <si>
    <t>PLAN INSTITUCIONAL DE GESTIÓN Y DESEMPEÑO</t>
  </si>
  <si>
    <t>CUMPLIMIENTO CONSOLIDADO</t>
  </si>
  <si>
    <t>SUBGERENTE TECNICO</t>
  </si>
  <si>
    <t>NOMBRE PROYECTO PLAN ESTRATEGICO 2014-2018</t>
  </si>
  <si>
    <t>SUBGERENTE DDE CONTRATACIÓN</t>
  </si>
  <si>
    <t>OPTIMIZACIÓN DE LA LIQUIDACIÓN DE CONVENIOS</t>
  </si>
  <si>
    <t>SUBGERENCIA ADMINISTRATIVA</t>
  </si>
  <si>
    <t>IMPLEMENTACIÓN ERP</t>
  </si>
  <si>
    <t>PLAN ISNTITUCIONAL DE DESARROLLO ADMINISTRATIVO</t>
  </si>
  <si>
    <t>Proyecto 1</t>
  </si>
  <si>
    <t xml:space="preserve">Actividad  </t>
  </si>
  <si>
    <t>% Avance al  31-07-2108</t>
  </si>
  <si>
    <t>Indicador Temporal</t>
  </si>
  <si>
    <t>Hitos a Cumplir en el Periodo</t>
  </si>
  <si>
    <t>Hitos cumplidos</t>
  </si>
  <si>
    <t>Indicador Hitos</t>
  </si>
  <si>
    <t xml:space="preserve">Revisión y actualización del procedimiento de nuevos negocios </t>
  </si>
  <si>
    <t>Revisión de los puntos de control  y actualización de la ficha</t>
  </si>
  <si>
    <t>Socialización y divulgación de la metodología</t>
  </si>
  <si>
    <t>Total Proyecto</t>
  </si>
  <si>
    <t>Proyecto 2</t>
  </si>
  <si>
    <t>Formalizar los ajustes al MMI002 Manual de Supervisión e Interventoría de FONADE, que incluya la  estandarización  del informe mensual de supervisión.</t>
  </si>
  <si>
    <t>Desarrollar el protocolo del proceso de selección, contratación y seguimiento a los supervisores</t>
  </si>
  <si>
    <t>Proyecto 3</t>
  </si>
  <si>
    <t xml:space="preserve">Realizar un inventario de los convenios y contratos a liquidar (derivados y de funcionamiento). Determinar la estrategia  y el plan de liquidación de los convenios y contratos, priorizándolos  por materialidad, competencia, complejidad y antigüedad.
</t>
  </si>
  <si>
    <t>Realizar el análisis de causas e identificar  responsabilidades por la no liquidación de convenios y contratos  en el tiempo definido.  Tomar las acciones pertinentes en cada caso</t>
  </si>
  <si>
    <t>Ejecutar el plan de liquidación de convenios definido para la vigencia.</t>
  </si>
  <si>
    <t>Proyecto 4</t>
  </si>
  <si>
    <t>Identificar y caracterizar los servicios que se prestan en el proceso de gestión de proveedores.</t>
  </si>
  <si>
    <t xml:space="preserve">Optimizar, formalizar y socializar los niveles  de servicios para las solicitudes radicadas en el Área de Planeación Contractual. </t>
  </si>
  <si>
    <t xml:space="preserve">Diseñar e implementar los mecanismos para el seguimiento y control de los acuerdos de niveles de servicio </t>
  </si>
  <si>
    <t>Proyecto 5</t>
  </si>
  <si>
    <t xml:space="preserve">Definición del alcance del manual para nuevos negocios
</t>
  </si>
  <si>
    <t xml:space="preserve">Definición de Metodología para el levantamiento del perfil de riesgos de nuevo negocio previa aplicación en los negocios vigentes
</t>
  </si>
  <si>
    <t>Proyecto 6</t>
  </si>
  <si>
    <t>Realizar el proceso de selección y contratación de la implementación e implantación de un sistema ERP para FONADE.</t>
  </si>
  <si>
    <t>Ejecución del contrato de implementación e implantación del ERP de acuerdo al plan de trabajo definido y los módulos priorizados por el comité de gerencia para la vigencia 2018</t>
  </si>
  <si>
    <t>Proyecto 7</t>
  </si>
  <si>
    <t>Identificación del estado actual de los bienes inmuebles y definición del plan de acción en  relación a la evaluación que se haga a cada predio</t>
  </si>
  <si>
    <t>Aprobación del plan de acción</t>
  </si>
  <si>
    <t>Ejecución del plan de acción aprobado</t>
  </si>
  <si>
    <t>Proyecto 8</t>
  </si>
  <si>
    <t>Realizar el análisis del estado actual de la Planta de Personal Vs las necesidades operativas de cada</t>
  </si>
  <si>
    <t xml:space="preserve">Elaborar propuesta de optimización  y ajuste de acuerdo  con  las necesidades de cada área </t>
  </si>
  <si>
    <t>Proyecto 9</t>
  </si>
  <si>
    <t>Fortalecer a fona de en la definición de la ruta estratégica que guiara la gestión institucional.</t>
  </si>
  <si>
    <t>Orientar la gestión  con valores para resultados de fonade; esto para  el logro de resultados en el marco de la integridad , en dos perspectivas, la primera asociada a la operación de la organización y la segunda asociada a la relación estado ciudadano.</t>
  </si>
  <si>
    <t>Promover en la entidad el seguimiento a la gestión y su desempeño, a fin de conocer permanentemente los avances en la consecución  de los resultados previstos en su marco estratégico.</t>
  </si>
  <si>
    <t>Implementar acciones para garantizar el adecuado flujo de información interna y externa, lo que permitirá una adecuada interacción con los ciudadanos.</t>
  </si>
  <si>
    <t>Promover el desarrollo de mecanismos de experimentación e innovación para desarrollar soluciones eficiente en cuanto a: tiempo, espacio y recursos económicos a través de la facilitación del aprendizaje y la adaptación a las nuevas tecnologías interconectando el conocimiento entre los servidores y las dependencias, promoviendo buenas pacticos de gestión</t>
  </si>
  <si>
    <t>Promover el mejoramiento continuo mediante la implementación de acciones, métodos y procedimientos de control y de gestión del riesgo, así como mecanismos para la prevención y evaluación de este.</t>
  </si>
  <si>
    <t>PERSPECTIVA ESTRATÉGICA</t>
  </si>
  <si>
    <t>FINANCIERA</t>
  </si>
  <si>
    <t>CLIENTE</t>
  </si>
  <si>
    <t>PROCESOS</t>
  </si>
  <si>
    <t>APRENDIZAJE</t>
  </si>
  <si>
    <t>FORMATO PLAN DE ACCIÓN</t>
  </si>
  <si>
    <t>CÓDIGO:</t>
  </si>
  <si>
    <t>F-DE-07</t>
  </si>
  <si>
    <t>VERSIÓN:</t>
  </si>
  <si>
    <t>VIGENCIA:</t>
  </si>
  <si>
    <t>DIRECCIONAMIENTO ESTRATÉGICO</t>
  </si>
  <si>
    <t>CLASIFICACIÓN:</t>
  </si>
  <si>
    <t>IP</t>
  </si>
  <si>
    <t>FECHA DE FORMULACIÓN:</t>
  </si>
  <si>
    <t>VIGENCIA DEL PLAN:</t>
  </si>
  <si>
    <t>FECHA APROBACIÓN</t>
  </si>
  <si>
    <t>INSTANCIA DE APROBACIÓN</t>
  </si>
  <si>
    <t>NOMBRE DEL PROGRAMA:</t>
  </si>
  <si>
    <t>Ponderación del Programa</t>
  </si>
  <si>
    <t>Indicador 1</t>
  </si>
  <si>
    <t>fórmula</t>
  </si>
  <si>
    <t>Tipo de indicador</t>
  </si>
  <si>
    <t>Periodicidad de medición del Indicador</t>
  </si>
  <si>
    <t>Meta del Indicador</t>
  </si>
  <si>
    <t>Indicador 2</t>
  </si>
  <si>
    <t>Indicador 3</t>
  </si>
  <si>
    <t>Indicador 4</t>
  </si>
  <si>
    <t>NOMBRE DEL PLAN:</t>
  </si>
  <si>
    <t>Ponderación del plan</t>
  </si>
  <si>
    <t>OBJETIVOS DE DESARROLLO SOSTENIBLE:</t>
  </si>
  <si>
    <t>ALINEACIÓN PLAN NACIONAL DE DESARROLLO 2023-2026 -CATALIZADORES:</t>
  </si>
  <si>
    <t>ORIENTADORES ESTRATÉGICOS:     ALIANZAS Y COOPERACIÓN  
                                                                 CAPACIDAD TÉCNICA Y TRANSFERENCIA DE CONOCIMIENTO 
                                                                 SOSTENIBILIDAD E INNOVACIÓN</t>
  </si>
  <si>
    <t>OBJETIVO ESTRATÉGICO</t>
  </si>
  <si>
    <t>ACTIVIDADES</t>
  </si>
  <si>
    <t>PONDERACION POR ACTIVIDAD</t>
  </si>
  <si>
    <t>RESPONSABLE DE LA ACTIVIDAD</t>
  </si>
  <si>
    <t>PRODUCTO / ENTREGABLE</t>
  </si>
  <si>
    <t>FECHA DE INICIO</t>
  </si>
  <si>
    <t>FECHA DE FINALIZACIÓN</t>
  </si>
  <si>
    <t>TAREAS</t>
  </si>
  <si>
    <t>PONDERACION POR TAREA</t>
  </si>
  <si>
    <t>RESPONSABLE DE LA TAREA</t>
  </si>
  <si>
    <t>PESO TOTAL PLAN DE ACCION</t>
  </si>
  <si>
    <t>Estructuración Sostenible</t>
  </si>
  <si>
    <t>Plan de Acción Institucional 2026</t>
  </si>
  <si>
    <t>Junta Directiva</t>
  </si>
  <si>
    <t>F.1. Consolidar la estructuración y ejecución de proyectos para las prioridades del gobierno nacional</t>
  </si>
  <si>
    <t>F.2. Desarrollar esfuerzos de apalancamiento de Recursos que aumenten  nuestras posibilidades de ofrecer servicios</t>
  </si>
  <si>
    <t>Impulsa Proyecta</t>
  </si>
  <si>
    <t>Metodología de Estructuración de Proyectos.</t>
  </si>
  <si>
    <t>Sinergia con (DNP, MinInterior y La Academía).</t>
  </si>
  <si>
    <t>Diseño de contenidos y arquitectura de la escuela de Formación de Enterritorio.</t>
  </si>
  <si>
    <t>Diseñar la escuela de formación para los Territorios, así como un esquema de remuneración que traiga ingresos a la compañía por este servicio.</t>
  </si>
  <si>
    <t>Establecer sinergias colaborativas con actores clave, que ayuden a Enterritorio a generar nuevos negocios.</t>
  </si>
  <si>
    <t>Definir una metodología de estructuración de proyectos, que generé como impacto la reducción de perdida por atrasos en los procesos, así como en recaudo de ingresos. Esta debe ser aprobada y aplicada en 3 proyectos.</t>
  </si>
  <si>
    <t>Subgerencia de Estructuración</t>
  </si>
  <si>
    <t>31 de marzo 2026</t>
  </si>
  <si>
    <t>Trimestral</t>
  </si>
  <si>
    <t>Definir una metodología de seguimiento organizacional, que generé como impacto la generación de alertas tempranas, así como gestionar el recaudo de los ingresos de Enterritorio de acuerdo a lo planificado.</t>
  </si>
  <si>
    <t>Diseñar el anexo técnico de la herramienta de gestión de proyectos</t>
  </si>
  <si>
    <t>Metodología de Seguimiento a Proyectos</t>
  </si>
  <si>
    <t>Anexo técnico de la herramienta tecnológica que permita realizar el monitoreo y control de cada proyecto durante su ciclo de vida</t>
  </si>
  <si>
    <t>01 de febrero de 2026</t>
  </si>
  <si>
    <t>31 de marzo de 2026</t>
  </si>
  <si>
    <t>30 de junio de 2026</t>
  </si>
  <si>
    <t>Proyectos Cumpliendo</t>
  </si>
  <si>
    <t>Fortalecer el acompañamiento a Territorios en la Estructuración y Gestión de Proyectos.</t>
  </si>
  <si>
    <t>Identificar las necesidades tecnológicas que tienen en los territorios en relación a la estructuración y gestión de proyectos.</t>
  </si>
  <si>
    <t>(4) Campañas de socialización de proyectos a Territorios.</t>
  </si>
  <si>
    <t>Ficha técnica de soluciones a las necesidades que tienen los territorios en cuanto a estructuración y gestión de proyectos</t>
  </si>
  <si>
    <t>30 de septiembre 2026</t>
  </si>
  <si>
    <t>Crear eventos coordinados con las Gobernaciones de cada Departamento para socializar a los Territorios el Programa de Impulsa Proyecta</t>
  </si>
  <si>
    <t>Retrospectiva de cada actor trabajado en relación a la inyección de capital para fortalecer el programa de impulsa proyecta.</t>
  </si>
  <si>
    <t>02 de febrero de 2026</t>
  </si>
  <si>
    <t>Resultados de la socialización del programa Impulsa Proyecta a cada Territorio (Lista de Participantes, Evaluación de la charla y Encuesta de su interés para trabajar con Enterritorio a través de esta línea de Negocio.</t>
  </si>
  <si>
    <t>30 de septiembre de 2026</t>
  </si>
  <si>
    <t>Diseñar un protocolo de gestión de clientes, así como matriz de escalamiento en cuanto a las diferentes situaciones que se presenten para tener intervención del equipo Directivo oportunamente y no permitir que se vean impactados los ingresos de la organización.</t>
  </si>
  <si>
    <t>Protocolo de gestión de clientes</t>
  </si>
  <si>
    <t>Establecer sinergia con Cámara Colombiana de la Infraestructura (CCI), Cámara Colombiana de la Construcción (CAMACOL), Consejo Gremial Nacional (CGN), Aliadas – Alianza de Asociaciones y Gremios, Pacto Global Red Colombia.</t>
  </si>
  <si>
    <t>01 de abril 2026</t>
  </si>
  <si>
    <t>01 de enero 2026</t>
  </si>
  <si>
    <t>01 de enero de 2026</t>
  </si>
  <si>
    <t>Enterritorio Comunitario</t>
  </si>
  <si>
    <t>* 31 de marzo 2026
* 30 de junio 2026
* 30 septiembre 2026
* 31 diciembre 2026</t>
  </si>
  <si>
    <t>Plataforma Financiera de Proyectos Privados</t>
  </si>
  <si>
    <t>Metodología aprobada y aplicada en proyectos</t>
  </si>
  <si>
    <t>Eficacia</t>
  </si>
  <si>
    <t>Mensual</t>
  </si>
  <si>
    <t>100% Proyectos Estructurados</t>
  </si>
  <si>
    <t>Proyectos con metodología aplicada / 3 Proyectos objetivo × 100</t>
  </si>
  <si>
    <t>3 Convenios</t>
  </si>
  <si>
    <t>Sinergías/alianzas formalizadas</t>
  </si>
  <si>
    <t>Número de convenios (Sinergías) firmadas</t>
  </si>
  <si>
    <t>Diseño de la escuela completado</t>
  </si>
  <si>
    <t>Entregables de diseño aprobados / Entregables planeados × 100</t>
  </si>
  <si>
    <t>Diseño de la Escuela de Formación</t>
  </si>
  <si>
    <t>Metodología de seguimiento aprobada</t>
  </si>
  <si>
    <t>Estado de aprobación (Aprobada=1, No=0)</t>
  </si>
  <si>
    <t>Metodología de Seguimiento</t>
  </si>
  <si>
    <t>Estado de publicación (Publicado=1, No=0)</t>
  </si>
  <si>
    <t>Anexo técnico publicado internamente para revisión</t>
  </si>
  <si>
    <t>Anexo técnico definido para revisión</t>
  </si>
  <si>
    <t>Campañas ejecutadas</t>
  </si>
  <si>
    <t>Campañas realizadas / 4 × 100</t>
  </si>
  <si>
    <t>4 campañas</t>
  </si>
  <si>
    <t>Ficha técnica entregada internamente para revisión</t>
  </si>
  <si>
    <t>Ficha técnica resultado del trabajo de campo realizado</t>
  </si>
  <si>
    <t>1 Ficha técnica</t>
  </si>
  <si>
    <t>Actores abordados</t>
  </si>
  <si>
    <t>Número de reuniones/mes con actores clave</t>
  </si>
  <si>
    <t>Proceso</t>
  </si>
  <si>
    <t>8 Sesiones de trabajo</t>
  </si>
  <si>
    <t>Eventos realizados</t>
  </si>
  <si>
    <t>Eventos realizados / Planeados × 100</t>
  </si>
  <si>
    <t>32 Departamentos</t>
  </si>
  <si>
    <t>Protocolo adoptado</t>
  </si>
  <si>
    <t>Áreas con protocolo adoptado / Áreas objetivo × 100</t>
  </si>
  <si>
    <t>3 áreas objetivo (Subgerencia Estructuración de Proyectos, Subgerencia Desarrollo de Proyectos y Gerencia Comercial).</t>
  </si>
  <si>
    <t>Sinergias formalizadas</t>
  </si>
  <si>
    <t>Número de convenios firmados / Número de convenios gestionados * 100</t>
  </si>
  <si>
    <t>3 Sinergías suscritas</t>
  </si>
  <si>
    <t>Fortalecimiento institucional</t>
  </si>
  <si>
    <t>Fortalecimiento institucional; Superación de privaciones</t>
  </si>
  <si>
    <t>Fortalecimiento institucional; Economía productiva (reindustrialización/bioeconomía)</t>
  </si>
  <si>
    <t>Economía productiva (reindustrialización/bioeconomía)</t>
  </si>
  <si>
    <t>Gestionar sinergias con agremiaciones privadas que apalanquen a Enterritorio  S.A el llegar al sector privado.</t>
  </si>
  <si>
    <t>El Objetivo 16 pretende promover sociedades pacíficas e inclusivas, facilitar el acceso a la justicia para toda la población y crear instituciones eficaces, responsables e inclusivas a todos los niveles.</t>
  </si>
  <si>
    <t>31/12/2026</t>
  </si>
  <si>
    <t xml:space="preserve">Programa estructurado y herramienta de seguimiento para oportunidades de negocio. </t>
  </si>
  <si>
    <t>Gestión Comercial</t>
  </si>
  <si>
    <t>Generar un programa de relacionamiento estructurado para consolidar relaciones estrategicas (programa de comercialización)</t>
  </si>
  <si>
    <t>31/05/2026</t>
  </si>
  <si>
    <t>Una lista priorizada de empresas objetivo, con análisis de oportunidades y territorios donde es viable desarrollar proyectos conjuntos.</t>
  </si>
  <si>
    <t>Detectar empresas privadas con interés, capacidad financiera y presencia territorial que puedan convertirse en aliados para estructurar y ejecutar proyectos.</t>
  </si>
  <si>
    <t>28/02/2026</t>
  </si>
  <si>
    <t>Una matriz de segmentación territorial y sectorial que priorice territorios y aliados para intervención comercial, formación y alianzas. (Plan anual de adquisiciones, Plan Estrategico, PGN, Plan de Desarrollo Territorial, Planes sectoriales)</t>
  </si>
  <si>
    <t xml:space="preserve">Realizar un mapeo nacional de actores (alcaldías, gobernaciones, entidades territoriales, empresas privadas y comunidades) para identificar: Necesidades de los territorios, aliados estratégicos, oportunidades de inversión privada. </t>
  </si>
  <si>
    <t xml:space="preserve">C.2. Impulsar las ofertas compartidas con aliados estratégicos (entidades​
estatales  nacional, regional​
y municipal), multilaterales​
y privados que potencien nuestros servicios </t>
  </si>
  <si>
    <t>ORIENTADORES ESTRATÉGICOS:  ALIANZAS Y COOPERACIÓN  
                                                                 CAPACIDAD TÉCNICA Y TRANSFERENCIA DE CONOCIMIENTO 
                                                                 SOSTENIBILIDAD E INNOVACIÓN</t>
  </si>
  <si>
    <t>Plan de acción institucional 2026</t>
  </si>
  <si>
    <t>Cumplir</t>
  </si>
  <si>
    <t>Anual</t>
  </si>
  <si>
    <t>Cumplimiento</t>
  </si>
  <si>
    <t>Consolidación de activos de información sobre necesidades territoriales y posibles contribuyentes</t>
  </si>
  <si>
    <t>C.1.2. COMPETENCIAS EN EL TERRITORIO</t>
  </si>
  <si>
    <t xml:space="preserve">NOMBRE DEL PROGRAMA: </t>
  </si>
  <si>
    <t>22/12/2025</t>
  </si>
  <si>
    <t>Dos activos de información que reflejen las necesidades de los territorios y los contactos de los posibles contribuyentes</t>
  </si>
  <si>
    <t xml:space="preserve">22/12/2025 </t>
  </si>
  <si>
    <t>C.2.1. PROGRAMA MULTILATERAL.</t>
  </si>
  <si>
    <t>Fortalecimiento de la gestión comercial con entidades multilaterales</t>
  </si>
  <si>
    <t>Incluisión del apartado de negociación con entidades multilaterales en el P-CM-01 para lograr acercamientos con entidades multilaterales</t>
  </si>
  <si>
    <t xml:space="preserve">NOMBRE DEL PLAN: </t>
  </si>
  <si>
    <t>Documento que evidencie los esfuerzos de busqueda del Grupo de Gestión Comercial de negocios con entidades multilaterales.</t>
  </si>
  <si>
    <t>Listado de asistencia, citación o fotos de la capacitación</t>
  </si>
  <si>
    <t>P-CM-01 actualizado</t>
  </si>
  <si>
    <t>C.2.4.PROGRAMA NUEVAS LINEAS DE NEGOCIOS.</t>
  </si>
  <si>
    <t>Efectividad en el cumplimiento de la meta comercial</t>
  </si>
  <si>
    <t>[X: Sumatoria del valor de los negocios suscritos en la vigencia] / [Y: Valor de negocios de meta comercial proyectada para la vigencia]*100%</t>
  </si>
  <si>
    <t>Efectividad</t>
  </si>
  <si>
    <t>Actualización del nuevo manual de líneas de negocio o como se determine su nombre.</t>
  </si>
  <si>
    <t>Manual de líneas de negocio o como se determine su nombre.</t>
  </si>
  <si>
    <t>Implementar campaña de marketing y de lanzamiento del nuevo manual de líneas de negocio o como se determine su nombre.</t>
  </si>
  <si>
    <t>Piezas de comunicación, listados de asistencia, citación a eventos o correos de socialización</t>
  </si>
  <si>
    <t xml:space="preserve"> 22/12/2025 </t>
  </si>
  <si>
    <t>C.3.1. PROGRAMA ENTERRITORIO AL CLIENTE</t>
  </si>
  <si>
    <t>Percepción nivel de servicio prestado</t>
  </si>
  <si>
    <t>((((([(X): Sumatoria de la calificación dada para el factor de Tiempo/oportunidad.])/[(Z): Número total de clientes encuestados])+(([(Y): Sumatoria de la calificación dada para el factor de Servicio/Acompañamiento.])/[(Z): Número total de clientes encuestados]))/2)/5)*100</t>
  </si>
  <si>
    <t>Semestral</t>
  </si>
  <si>
    <t>C.3. Consolidar soluciones integrales, innovadoras y sostenibles apalancadas en la estructuración y ejecución de proyectos</t>
  </si>
  <si>
    <t>Implementar la encuesta de Percepción del Nivel de Servicio Prestado (50% primer semestre y 50% segundo semestre)</t>
  </si>
  <si>
    <t>Archivo de excel con respuestas de la encuesta  de Percepción del nivel de servicio Prestado</t>
  </si>
  <si>
    <t>Análisis de resultados de la encuesta de Percepción del nivel de servicio Prestado (50% primer semestre y 50% segundo semestre)</t>
  </si>
  <si>
    <t>Informe de resutados de la encuesta  de Percepción del nivel de servicio Prestado y la presentación con los resultados desagregados</t>
  </si>
  <si>
    <t>Base de datos actualizada</t>
  </si>
  <si>
    <t>30/06/2026</t>
  </si>
  <si>
    <t>Diseñar el boletín mensual para ser remitido a los clientes vigentes y potenciales aliados por parte de Gestión Comercial.</t>
  </si>
  <si>
    <t>Comunicaciones</t>
  </si>
  <si>
    <t>Diseño del boletín</t>
  </si>
  <si>
    <t>Remitir a los clientes vigentes y potenciales aliados por parte de Gestión Comercial el boletín mensual</t>
  </si>
  <si>
    <t>Boletín mensual con información de interés que destaque los beneficios de contratar con ENTerritorio S.A. (Incluir nota de que si queiren recibir o no el boletín)</t>
  </si>
  <si>
    <t>C.3.2 PROGRAMA ENTERRITORIO PROPONE</t>
  </si>
  <si>
    <t>Porcentaje de información sistematizada y socializada sobre lecciones aprendidas y buenas prácticas</t>
  </si>
  <si>
    <t>Nümero de registros analizados y socializados / Número total de registros recibidos</t>
  </si>
  <si>
    <t>Actualizar y optimizar los formatos F‑DE‑08 (Lecciones Aprendidas) y F‑DE‑04 (Buenas Prácticas), incorporando las siete preguntas de investigación como eje estructurador para fortalecer el análisis, la sistematización y la transferencia de conocimiento</t>
  </si>
  <si>
    <t>Formatos F‑DE‑08 (Lecciones Aprendidas) y F‑DE‑04 (Buenas Prácticas) actualizados</t>
  </si>
  <si>
    <t>Crear espacios estructurados donde se defina un representante por cada proceso para socializar y compartir el nuevo formato</t>
  </si>
  <si>
    <t>Listado de asistencia, grabación, citación a reuniones o actas de reunión</t>
  </si>
  <si>
    <t>31/07/2026</t>
  </si>
  <si>
    <t>Implementar un proceso estructurado para recopilar, consolidar y analizar la información generada por los formatos actualizados de Lecciones Aprendidas y Buenas Prácticas, con el fin de socializar los resultados a través de espacios institucionales y medios internos de comunicación</t>
  </si>
  <si>
    <t>Informe de resultados</t>
  </si>
  <si>
    <t>P.1.1 PROGRAMA DE ALIANZAS PRIORITARIAS</t>
  </si>
  <si>
    <t>Elaboración y validación del informe de necesidades y oferta de valor</t>
  </si>
  <si>
    <t>Contar con un informe que contenga las posibles necesidades que ENTerritorio puede satisfacer a través de las entidades del Grupo Bicentenario</t>
  </si>
  <si>
    <t xml:space="preserve">Generar un informe con las posibles necesidades que ENTerritorio puede satisfacer a través de las entidades del Grupo Bicentenario como también la oferta de valor de Enterritorio para las empresas del GrupoBicentenario. </t>
  </si>
  <si>
    <t>Informe de necesidades Grupo Bicentenario</t>
  </si>
  <si>
    <t>Acta de comité de negocios donde se exponen los principales resultados</t>
  </si>
  <si>
    <t>Programa de Comunicación estratégica ENTerritorio S.A.</t>
  </si>
  <si>
    <t>Plan de Accion Institucional 2026</t>
  </si>
  <si>
    <t xml:space="preserve">C.4. Gestar una imagen corporativa y reputacional </t>
  </si>
  <si>
    <t>Diseñar y ejecutar una campaña sombrilla externa para consolidar la imagen corporativa en el 2026</t>
  </si>
  <si>
    <t xml:space="preserve">Grupo de Comunicaciones </t>
  </si>
  <si>
    <t>Cronograma ejecutado</t>
  </si>
  <si>
    <t xml:space="preserve">Diseño y producción de  1 revista semestral  </t>
  </si>
  <si>
    <t>Grupo de comunicaciones</t>
  </si>
  <si>
    <t xml:space="preserve">Una Revista PDF </t>
  </si>
  <si>
    <t xml:space="preserve"> Producción, edición y publicación  de la capsula "Enterritorio Quiero Saber" mensual</t>
  </si>
  <si>
    <t xml:space="preserve">Matriz de Capsula audiovisual </t>
  </si>
  <si>
    <t xml:space="preserve">Producción, publicación  y envío de Boletines de Prensa </t>
  </si>
  <si>
    <t xml:space="preserve">Matriz de boletines publicados </t>
  </si>
  <si>
    <t>Diseñar y ejecutar una campaña sombrilla interna para consolidar la imagen corporativa 2026</t>
  </si>
  <si>
    <t>Producción, edición y publicación de la capsula "Enterate" quincenal</t>
  </si>
  <si>
    <t xml:space="preserve">Producción, edición y publicación de la capsula "Sabias que…" quincenal </t>
  </si>
  <si>
    <t>Producción, edición y publicación de la capsula "Ping pong" quincenal</t>
  </si>
  <si>
    <t xml:space="preserve">Fortalecer la imagen corporativa en medios de comunicación </t>
  </si>
  <si>
    <t>Informe consolidado</t>
  </si>
  <si>
    <t xml:space="preserve">Reporte y análsis: monitoreo de medios mensual </t>
  </si>
  <si>
    <t>Documento PDF</t>
  </si>
  <si>
    <t>Alcance de las publicaciones realizadas en redes sociales sobre las actividades desarrolladas por la empresa - reporte mensual</t>
  </si>
  <si>
    <t>Cumplimiento Plan de comunicaciones 2026</t>
  </si>
  <si>
    <t>[X: No. Actividades cumplidadas] / [Y: No. Actividades programadas en el plan de comunicaciones]*100%</t>
  </si>
  <si>
    <t xml:space="preserve">Gestión </t>
  </si>
  <si>
    <t>Programa de gobierno coprorativo para la junta directiva y equipo gerencial</t>
  </si>
  <si>
    <t xml:space="preserve">ODS 16: Paz, justicia e instituciones sólidas </t>
  </si>
  <si>
    <t>PARTE GENERAL DEL PLAN NACIONAL DE DESARROLLO: Convergencia Regional</t>
  </si>
  <si>
    <t>P.2. Consolidar el Gobierno Corporativo, la estructura organizacional  y el mapa de procesos para conseguir una organización más ágil y oportuna</t>
  </si>
  <si>
    <t xml:space="preserve">Realizar la actualización del Código de Buen Gobierno Corporativo </t>
  </si>
  <si>
    <t xml:space="preserve">OAJ - PRESIDENCIA </t>
  </si>
  <si>
    <t>Código Buen Gobierno Corporativo</t>
  </si>
  <si>
    <t xml:space="preserve">Elaborar con las áreas competentes el Código de Buen Gobierno Corporativo </t>
  </si>
  <si>
    <t>PRESIDENCIA - OAJ</t>
  </si>
  <si>
    <t xml:space="preserve">Elaborar las Politicas de la Empresa, de acuerdo con lo establecido en los Estatutos Sociales </t>
  </si>
  <si>
    <t xml:space="preserve">GRUPOS DE TRABAJO COMPETENTES DE ACUERDO CON LA POLITICA A ELABORAR - OAJ </t>
  </si>
  <si>
    <t xml:space="preserve">Politicas de la Empresa </t>
  </si>
  <si>
    <t>SUBGERENCIA ADMMINISTRATIVA</t>
  </si>
  <si>
    <t>Política de compensación de la Alta Gerencia</t>
  </si>
  <si>
    <t xml:space="preserve">OAJ - OFICINA DE COMUNICACIONES </t>
  </si>
  <si>
    <t xml:space="preserve"> Política de información y comunicación con los distintos
tipos de accionistas</t>
  </si>
  <si>
    <t xml:space="preserve">OAJ - OFICIAL CUMPLIMIENTO SARLAFT </t>
  </si>
  <si>
    <t>Políticas relacionadas con los sistemas de denuncias
anónimas</t>
  </si>
  <si>
    <t xml:space="preserve">Implementación de herramientas digitales para la busqueda inteligente que consolide y clasifique temativamente la jurisprudencia, normas y conceptos relevantes de ENTerritorio </t>
  </si>
  <si>
    <t>OAJ</t>
  </si>
  <si>
    <t xml:space="preserve">Herramienta Técnologica </t>
  </si>
  <si>
    <t>JUNTA DIRECTIVA</t>
  </si>
  <si>
    <t>Programa de Tesorería 2026</t>
  </si>
  <si>
    <t>Gestionar los recursos según el flujo de caja para maximizar los rendimientos del portafolio de inversiones</t>
  </si>
  <si>
    <t>Incremento de rendimientos del portafolio de inversiones por manejo de tesorería  / Meta de rendimiento proyectado  anual</t>
  </si>
  <si>
    <t>Gestion</t>
  </si>
  <si>
    <t>Revisión y recomendación de los convenios en liquidación, con el fin de maximizar estos recursos</t>
  </si>
  <si>
    <t xml:space="preserve"> Gestión de Tesorería</t>
  </si>
  <si>
    <t>Mesas de trabajo</t>
  </si>
  <si>
    <t>Optimizar  los recursos en cuentas bancarias y negociar mejores tasas en las cuentas de ahorro.</t>
  </si>
  <si>
    <t>Gestión de Pagaduría</t>
  </si>
  <si>
    <t>Seguimiento a las tasas</t>
  </si>
  <si>
    <t xml:space="preserve"> Gestión dePagaduria</t>
  </si>
  <si>
    <t>Definición de atribuciones a funcionarios para el cierre de operaciones de inversión</t>
  </si>
  <si>
    <t>Subgerencia Financiera - Gestión de Tesorería</t>
  </si>
  <si>
    <t>Gestionar la posibilidad de otorgarle al Gerente de Gestion de Tesoreria atribuciones para el cierre de las operaciones de inversion</t>
  </si>
  <si>
    <t xml:space="preserve">Gestionar Reuniones estratégicas con entidades financieras </t>
  </si>
  <si>
    <t>Reuniones</t>
  </si>
  <si>
    <t>Gestionar reuniones que permiten a Enterritorio y a las entidades financieras compartir recursos, servicios y conocimiento para la optimización.</t>
  </si>
  <si>
    <t xml:space="preserve">Evaluar, Gestionar y proponer nuevas alternativas de inversión dentro de las políticas establecidas por la entidad. </t>
  </si>
  <si>
    <t>Programa Costeo Efectivo  -2026</t>
  </si>
  <si>
    <t>Cumplimiento registro de actividades en el Activity Report Vs costeos proyectado</t>
  </si>
  <si>
    <t>Total personas con reportes en el Activity Report/ Total de personas costeadas</t>
  </si>
  <si>
    <t>Gestión</t>
  </si>
  <si>
    <t>100% de registro en el sistema Activity.</t>
  </si>
  <si>
    <t>Cumplimiento del gasto directo mensual</t>
  </si>
  <si>
    <t>Gasto directo Ejecutado mensual  / gasto directo proyectado mensual</t>
  </si>
  <si>
    <t>Financiero</t>
  </si>
  <si>
    <t>100% del gastos directo  proyectado.</t>
  </si>
  <si>
    <t xml:space="preserve">F3. Mejorar la eficiencia en la planificación y Gestión de los programas y proyectos </t>
  </si>
  <si>
    <t>Construcción de un tablero de consulta de  los pyg  en la Intranet</t>
  </si>
  <si>
    <t>Planeación y Control Financiero / Tecnologia</t>
  </si>
  <si>
    <t>Vista en Power Bi de los pyg.</t>
  </si>
  <si>
    <t>febrero 01 de 2026</t>
  </si>
  <si>
    <t>Diciembre 31 de 2026</t>
  </si>
  <si>
    <t>Cargue de información historica</t>
  </si>
  <si>
    <t>Pruebas del sistema cargue de informacion  historica /comparación con excel actual</t>
  </si>
  <si>
    <t>Cargue de información actual</t>
  </si>
  <si>
    <t>Pruebas del sistema cargue de informacion  actual /comparación con excel actual</t>
  </si>
  <si>
    <t>Verificacion presentación Power Bi para convenios de Gerencia</t>
  </si>
  <si>
    <t>Reporte porwer Bi convenios de gerencia</t>
  </si>
  <si>
    <t>Construcción base de datos para consolidacion de información de costeos.</t>
  </si>
  <si>
    <t>Planeación y Control Financiero</t>
  </si>
  <si>
    <t>Base de datos consolidada costeos</t>
  </si>
  <si>
    <t>Abril  01 de 2026</t>
  </si>
  <si>
    <t>Junio 30 de 2026</t>
  </si>
  <si>
    <t>Levantamiento de Historia de usuario consolidación de costeos</t>
  </si>
  <si>
    <t>Historia de usuario</t>
  </si>
  <si>
    <t>Recibimiento de desarrollo</t>
  </si>
  <si>
    <t>Presentación desarrollo</t>
  </si>
  <si>
    <t xml:space="preserve">pruebas funcionales </t>
  </si>
  <si>
    <t>Elaboracion informe de pruebas funcionales</t>
  </si>
  <si>
    <t>Reaizar seguimiento a la ejecución del negocio - informe de gasto directo</t>
  </si>
  <si>
    <t>Informe Seguimiento de gasto directo</t>
  </si>
  <si>
    <t>Envio via correo  del informe de gasto directo a los Gerentes de Unidad de manera mensual</t>
  </si>
  <si>
    <t>Correo electronico</t>
  </si>
  <si>
    <t>Realizar los pyg de los convenios en ejecución</t>
  </si>
  <si>
    <t>PyG de los convenios</t>
  </si>
  <si>
    <t>Envio via correo de los  pyg a los Gerentes de Unidad, de manera mensual</t>
  </si>
  <si>
    <t>Ingresos recaudados en el periódo / Ingresos ´rogramados a recaudar en el periódo * 100</t>
  </si>
  <si>
    <t>Recaudo Ingresos Línea de estructuración</t>
  </si>
  <si>
    <t xml:space="preserve">Recaudo Ingresos Línea de Evaluación </t>
  </si>
  <si>
    <t>100% Ingresos programados a recaudar</t>
  </si>
  <si>
    <t xml:space="preserve"> Desarrollar mesas de trabajo con las diferentes areas de la entidad</t>
  </si>
  <si>
    <t>Desarrollar mesas de trabajo con contrapartes</t>
  </si>
  <si>
    <t>Realizar campañas de socialización de nuestra línea impulsa proyecta a posibles actores financiadores (MinHacienda, DNP y organizaciones Internacionales relacionadas con la generación de valor público en Colombia</t>
  </si>
  <si>
    <t xml:space="preserve">Elaborar un docuemnto donde se evidencie el esfuerzo comercial para la busqueda de oportunidades con entidades multilaterales. </t>
  </si>
  <si>
    <t>Realizar capacitación relacionada con negociación con entidades multilaterales.</t>
  </si>
  <si>
    <t>Incluir apartado de negociación con entidades multilaterales en el P-CM-01</t>
  </si>
  <si>
    <t>Consolidar una base de datos de clientes vigentes y potenciales aliados</t>
  </si>
  <si>
    <t>2. Definir Política de compensación de la Alta Gerencia</t>
  </si>
  <si>
    <t>4. Definir Política de información y comunicación con los distintos
tipos de accionistas</t>
  </si>
  <si>
    <t>5. Definir Políticas relacionadas con los sistemas de denuncias
anónimas</t>
  </si>
  <si>
    <t>&lt;</t>
  </si>
  <si>
    <t>Implementación Plan de Gobierno Corporativo</t>
  </si>
  <si>
    <t>% avance en la implementación de las activiades del programa / % esperado  en el periódo de avance de actividades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</si>
</sst>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0.0%"/>
    <numFmt numFmtId="165" formatCode="_-* #,##0.00\ _€_-;\-* #,##0.00\ _€_-;_-* &quot;-&quot;??\ _€_-;_-@_-"/>
    <numFmt numFmtId="166" formatCode="[$-C0A]d\-mmm\-yy;@"/>
    <numFmt numFmtId="167" formatCode="0.0"/>
    <numFmt numFmtId="168" formatCode="00"/>
    <numFmt numFmtId="169" formatCode="yyyy\-mm\-dd;@"/>
    <numFmt numFmtId="170" formatCode="dd/mm/yyyy;@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sz val="11"/>
      <name val="Calibri Light"/>
      <family val="2"/>
      <scheme val="major"/>
    </font>
    <font>
      <i/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i/>
      <u/>
      <sz val="11"/>
      <name val="Calibri Light"/>
      <family val="2"/>
      <scheme val="major"/>
    </font>
    <font>
      <i/>
      <u/>
      <sz val="11"/>
      <color theme="1"/>
      <name val="Calibri Light"/>
      <family val="2"/>
      <scheme val="major"/>
    </font>
    <font>
      <sz val="11"/>
      <color rgb="FF000000"/>
      <name val="Calibri Light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name val="Calibri Light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</font>
    <font>
      <sz val="11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2"/>
      <color indexed="63"/>
      <name val="Arial"/>
      <family val="2"/>
    </font>
    <font>
      <b/>
      <sz val="12"/>
      <color rgb="FF193C69"/>
      <name val="Arial"/>
      <family val="2"/>
    </font>
    <font>
      <b/>
      <sz val="12"/>
      <color rgb="FF0070C0"/>
      <name val="Arial"/>
      <family val="2"/>
    </font>
    <font>
      <b/>
      <sz val="12"/>
      <color rgb="FF002060"/>
      <name val="Arial"/>
      <family val="2"/>
    </font>
    <font>
      <sz val="12"/>
      <color theme="0" tint="-0.34998626667073579"/>
      <name val="Arial"/>
      <family val="2"/>
    </font>
    <font>
      <b/>
      <sz val="12"/>
      <color theme="3"/>
      <name val="Arial"/>
      <family val="2"/>
    </font>
    <font>
      <sz val="12"/>
      <color theme="3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</font>
    <font>
      <b/>
      <sz val="16"/>
      <color theme="0" tint="-0.34998626667073579"/>
      <name val="Arial"/>
      <family val="2"/>
    </font>
    <font>
      <b/>
      <sz val="12"/>
      <color theme="8" tint="-0.499984740745262"/>
      <name val="Arial"/>
      <family val="2"/>
    </font>
    <font>
      <sz val="12"/>
      <color theme="8" tint="-0.499984740745262"/>
      <name val="Arial"/>
      <family val="2"/>
    </font>
    <font>
      <sz val="12"/>
      <name val="Arial"/>
    </font>
    <font>
      <sz val="12"/>
      <color rgb="FF44546A"/>
      <name val="Arial"/>
      <family val="2"/>
    </font>
    <font>
      <sz val="12"/>
      <color rgb="FF000000"/>
      <name val="Arial"/>
    </font>
    <font>
      <sz val="1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63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193C69"/>
        <bgColor rgb="FF000000"/>
      </patternFill>
    </fill>
    <fill>
      <patternFill patternType="solid">
        <fgColor rgb="FF193C69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1" fillId="0" borderId="0" applyFont="0" applyFill="0" applyBorder="0" applyAlignment="0" applyProtection="0"/>
    <xf numFmtId="0" fontId="14" fillId="0" borderId="0"/>
    <xf numFmtId="165" fontId="16" fillId="0" borderId="0" applyFont="0" applyFill="0" applyBorder="0" applyAlignment="0" applyProtection="0"/>
  </cellStyleXfs>
  <cellXfs count="41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wrapText="1"/>
    </xf>
    <xf numFmtId="9" fontId="10" fillId="0" borderId="1" xfId="0" applyNumberFormat="1" applyFont="1" applyBorder="1" applyAlignment="1">
      <alignment horizontal="center" vertical="center" wrapText="1" readingOrder="1"/>
    </xf>
    <xf numFmtId="0" fontId="1" fillId="3" borderId="4" xfId="0" applyFont="1" applyFill="1" applyBorder="1" applyAlignment="1">
      <alignment horizontal="center" vertical="center" wrapText="1"/>
    </xf>
    <xf numFmtId="9" fontId="1" fillId="3" borderId="4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wrapText="1"/>
    </xf>
    <xf numFmtId="0" fontId="0" fillId="0" borderId="1" xfId="0" applyBorder="1" applyAlignment="1">
      <alignment vertical="center" wrapText="1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readingOrder="1"/>
    </xf>
    <xf numFmtId="14" fontId="3" fillId="0" borderId="1" xfId="0" applyNumberFormat="1" applyFont="1" applyBorder="1" applyAlignment="1">
      <alignment horizontal="center" vertical="center" wrapText="1"/>
    </xf>
    <xf numFmtId="14" fontId="17" fillId="3" borderId="1" xfId="0" applyNumberFormat="1" applyFont="1" applyFill="1" applyBorder="1" applyAlignment="1">
      <alignment horizontal="center" vertical="center" readingOrder="1"/>
    </xf>
    <xf numFmtId="14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1" fillId="0" borderId="0" xfId="0" applyNumberFormat="1" applyFont="1" applyAlignment="1">
      <alignment wrapText="1"/>
    </xf>
    <xf numFmtId="0" fontId="0" fillId="0" borderId="0" xfId="0" applyAlignment="1">
      <alignment vertical="center"/>
    </xf>
    <xf numFmtId="9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9" fontId="12" fillId="0" borderId="1" xfId="1" applyFont="1" applyBorder="1" applyAlignment="1">
      <alignment horizontal="center" vertical="center"/>
    </xf>
    <xf numFmtId="0" fontId="12" fillId="0" borderId="1" xfId="0" applyFont="1" applyBorder="1"/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center" wrapText="1"/>
    </xf>
    <xf numFmtId="164" fontId="12" fillId="3" borderId="1" xfId="1" applyNumberFormat="1" applyFont="1" applyFill="1" applyBorder="1" applyAlignment="1">
      <alignment horizontal="center" vertical="center" wrapText="1"/>
    </xf>
    <xf numFmtId="1" fontId="12" fillId="3" borderId="1" xfId="1" applyNumberFormat="1" applyFont="1" applyFill="1" applyBorder="1" applyAlignment="1">
      <alignment horizontal="center" vertical="center" wrapText="1"/>
    </xf>
    <xf numFmtId="9" fontId="19" fillId="9" borderId="1" xfId="1" applyFont="1" applyFill="1" applyBorder="1" applyAlignment="1">
      <alignment horizontal="center" vertical="center"/>
    </xf>
    <xf numFmtId="164" fontId="13" fillId="3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/>
    <xf numFmtId="166" fontId="18" fillId="11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/>
    <xf numFmtId="167" fontId="12" fillId="3" borderId="1" xfId="1" applyNumberFormat="1" applyFont="1" applyFill="1" applyBorder="1" applyAlignment="1">
      <alignment horizontal="center" vertical="center" wrapText="1"/>
    </xf>
    <xf numFmtId="0" fontId="12" fillId="0" borderId="0" xfId="0" applyFont="1"/>
    <xf numFmtId="0" fontId="0" fillId="0" borderId="1" xfId="0" applyBorder="1" applyAlignment="1">
      <alignment horizontal="left" wrapText="1"/>
    </xf>
    <xf numFmtId="0" fontId="18" fillId="12" borderId="1" xfId="0" applyFont="1" applyFill="1" applyBorder="1" applyAlignment="1">
      <alignment horizontal="center" vertical="center"/>
    </xf>
    <xf numFmtId="0" fontId="18" fillId="12" borderId="1" xfId="0" applyFont="1" applyFill="1" applyBorder="1" applyAlignment="1">
      <alignment horizontal="center" vertical="center" wrapText="1"/>
    </xf>
    <xf numFmtId="164" fontId="18" fillId="12" borderId="1" xfId="1" applyNumberFormat="1" applyFont="1" applyFill="1" applyBorder="1" applyAlignment="1">
      <alignment horizontal="center" vertical="center" wrapText="1"/>
    </xf>
    <xf numFmtId="1" fontId="18" fillId="12" borderId="1" xfId="1" applyNumberFormat="1" applyFont="1" applyFill="1" applyBorder="1" applyAlignment="1">
      <alignment horizontal="center" vertical="center" wrapText="1"/>
    </xf>
    <xf numFmtId="164" fontId="18" fillId="12" borderId="1" xfId="1" applyNumberFormat="1" applyFont="1" applyFill="1" applyBorder="1" applyAlignment="1">
      <alignment horizontal="center"/>
    </xf>
    <xf numFmtId="0" fontId="18" fillId="12" borderId="3" xfId="0" applyFont="1" applyFill="1" applyBorder="1" applyAlignment="1">
      <alignment horizontal="center" vertical="center" wrapText="1"/>
    </xf>
    <xf numFmtId="0" fontId="18" fillId="12" borderId="2" xfId="0" applyFont="1" applyFill="1" applyBorder="1" applyAlignment="1">
      <alignment horizontal="center" vertical="center" wrapText="1"/>
    </xf>
    <xf numFmtId="0" fontId="20" fillId="12" borderId="1" xfId="0" applyFont="1" applyFill="1" applyBorder="1" applyAlignment="1">
      <alignment horizontal="center" vertical="center" wrapText="1" readingOrder="1"/>
    </xf>
    <xf numFmtId="0" fontId="12" fillId="13" borderId="1" xfId="0" applyFont="1" applyFill="1" applyBorder="1"/>
    <xf numFmtId="9" fontId="12" fillId="13" borderId="1" xfId="1" applyFont="1" applyFill="1" applyBorder="1" applyAlignment="1">
      <alignment horizontal="center" vertical="center"/>
    </xf>
    <xf numFmtId="9" fontId="1" fillId="0" borderId="0" xfId="0" applyNumberFormat="1" applyFont="1" applyAlignment="1">
      <alignment wrapText="1"/>
    </xf>
    <xf numFmtId="14" fontId="15" fillId="0" borderId="1" xfId="0" applyNumberFormat="1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left" vertical="center" wrapText="1"/>
    </xf>
    <xf numFmtId="0" fontId="0" fillId="3" borderId="0" xfId="0" applyFill="1"/>
    <xf numFmtId="0" fontId="1" fillId="0" borderId="1" xfId="0" applyFont="1" applyBorder="1" applyAlignment="1">
      <alignment horizontal="left" vertical="top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vertical="center" wrapText="1" readingOrder="1"/>
    </xf>
    <xf numFmtId="0" fontId="17" fillId="3" borderId="10" xfId="0" applyFont="1" applyFill="1" applyBorder="1" applyAlignment="1">
      <alignment vertical="center" wrapText="1" readingOrder="1"/>
    </xf>
    <xf numFmtId="0" fontId="17" fillId="3" borderId="7" xfId="0" applyFont="1" applyFill="1" applyBorder="1" applyAlignment="1">
      <alignment vertical="center" wrapText="1" readingOrder="1"/>
    </xf>
    <xf numFmtId="0" fontId="1" fillId="3" borderId="7" xfId="0" applyFont="1" applyFill="1" applyBorder="1" applyAlignment="1">
      <alignment wrapText="1"/>
    </xf>
    <xf numFmtId="0" fontId="9" fillId="3" borderId="2" xfId="0" applyFont="1" applyFill="1" applyBorder="1" applyAlignment="1">
      <alignment horizontal="center" vertical="center" wrapText="1" readingOrder="1"/>
    </xf>
    <xf numFmtId="14" fontId="3" fillId="3" borderId="2" xfId="0" applyNumberFormat="1" applyFont="1" applyFill="1" applyBorder="1" applyAlignment="1">
      <alignment horizontal="center" vertical="center"/>
    </xf>
    <xf numFmtId="14" fontId="17" fillId="3" borderId="2" xfId="0" applyNumberFormat="1" applyFont="1" applyFill="1" applyBorder="1" applyAlignment="1">
      <alignment horizontal="center" vertical="center" readingOrder="1"/>
    </xf>
    <xf numFmtId="0" fontId="1" fillId="0" borderId="13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3" borderId="10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3" fontId="12" fillId="0" borderId="1" xfId="0" applyNumberFormat="1" applyFont="1" applyBorder="1" applyAlignment="1">
      <alignment horizontal="center" vertical="center"/>
    </xf>
    <xf numFmtId="9" fontId="13" fillId="3" borderId="1" xfId="1" applyFont="1" applyFill="1" applyBorder="1" applyAlignment="1">
      <alignment horizontal="center" vertical="center" wrapText="1"/>
    </xf>
    <xf numFmtId="9" fontId="19" fillId="8" borderId="1" xfId="1" applyFont="1" applyFill="1" applyBorder="1" applyAlignment="1">
      <alignment horizontal="center" vertical="center"/>
    </xf>
    <xf numFmtId="9" fontId="12" fillId="3" borderId="1" xfId="1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vertical="center" wrapText="1"/>
    </xf>
    <xf numFmtId="164" fontId="12" fillId="3" borderId="0" xfId="1" applyNumberFormat="1" applyFont="1" applyFill="1" applyAlignment="1">
      <alignment horizontal="center" vertical="center" wrapText="1"/>
    </xf>
    <xf numFmtId="167" fontId="12" fillId="3" borderId="0" xfId="1" applyNumberFormat="1" applyFont="1" applyFill="1" applyAlignment="1">
      <alignment horizontal="center" vertical="center" wrapText="1"/>
    </xf>
    <xf numFmtId="9" fontId="12" fillId="3" borderId="0" xfId="1" applyFont="1" applyFill="1" applyAlignment="1">
      <alignment horizontal="center" vertical="center"/>
    </xf>
    <xf numFmtId="0" fontId="19" fillId="0" borderId="0" xfId="0" applyFont="1"/>
    <xf numFmtId="0" fontId="0" fillId="0" borderId="1" xfId="0" applyBorder="1" applyAlignment="1">
      <alignment horizontal="left" vertical="center" wrapText="1"/>
    </xf>
    <xf numFmtId="9" fontId="0" fillId="3" borderId="1" xfId="1" applyFon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 wrapText="1" readingOrder="1"/>
    </xf>
    <xf numFmtId="0" fontId="21" fillId="3" borderId="1" xfId="0" applyFont="1" applyFill="1" applyBorder="1" applyAlignment="1">
      <alignment horizontal="left" vertical="center" wrapText="1" readingOrder="1"/>
    </xf>
    <xf numFmtId="0" fontId="21" fillId="3" borderId="1" xfId="0" applyFont="1" applyFill="1" applyBorder="1" applyAlignment="1">
      <alignment horizontal="left" vertical="top" wrapText="1" readingOrder="1"/>
    </xf>
    <xf numFmtId="164" fontId="0" fillId="3" borderId="1" xfId="0" applyNumberFormat="1" applyFill="1" applyBorder="1" applyAlignment="1">
      <alignment horizontal="center" vertical="center"/>
    </xf>
    <xf numFmtId="164" fontId="0" fillId="3" borderId="1" xfId="1" applyNumberFormat="1" applyFont="1" applyFill="1" applyBorder="1" applyAlignment="1">
      <alignment horizontal="center" vertical="center"/>
    </xf>
    <xf numFmtId="9" fontId="0" fillId="13" borderId="1" xfId="0" applyNumberFormat="1" applyFill="1" applyBorder="1" applyAlignment="1">
      <alignment horizontal="center" vertical="center"/>
    </xf>
    <xf numFmtId="9" fontId="0" fillId="13" borderId="1" xfId="1" applyFont="1" applyFill="1" applyBorder="1" applyAlignment="1">
      <alignment horizontal="center" vertical="center"/>
    </xf>
    <xf numFmtId="3" fontId="0" fillId="13" borderId="1" xfId="0" applyNumberFormat="1" applyFill="1" applyBorder="1" applyAlignment="1">
      <alignment horizontal="center" vertical="center"/>
    </xf>
    <xf numFmtId="164" fontId="0" fillId="13" borderId="1" xfId="0" applyNumberFormat="1" applyFill="1" applyBorder="1" applyAlignment="1">
      <alignment horizontal="center" vertical="center"/>
    </xf>
    <xf numFmtId="164" fontId="0" fillId="13" borderId="1" xfId="1" applyNumberFormat="1" applyFont="1" applyFill="1" applyBorder="1" applyAlignment="1">
      <alignment horizontal="center" vertical="center"/>
    </xf>
    <xf numFmtId="0" fontId="12" fillId="3" borderId="0" xfId="0" applyFont="1" applyFill="1"/>
    <xf numFmtId="9" fontId="12" fillId="3" borderId="0" xfId="0" applyNumberFormat="1" applyFont="1" applyFill="1" applyAlignment="1">
      <alignment horizontal="center" vertical="center"/>
    </xf>
    <xf numFmtId="3" fontId="12" fillId="3" borderId="0" xfId="0" applyNumberFormat="1" applyFont="1" applyFill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9" fontId="19" fillId="7" borderId="1" xfId="1" applyFont="1" applyFill="1" applyBorder="1" applyAlignment="1">
      <alignment horizontal="center" vertical="center"/>
    </xf>
    <xf numFmtId="9" fontId="19" fillId="14" borderId="1" xfId="1" applyFont="1" applyFill="1" applyBorder="1" applyAlignment="1">
      <alignment horizontal="center" vertical="center"/>
    </xf>
    <xf numFmtId="9" fontId="15" fillId="3" borderId="1" xfId="1" applyFont="1" applyFill="1" applyBorder="1" applyAlignment="1">
      <alignment horizontal="center" vertical="center"/>
    </xf>
    <xf numFmtId="9" fontId="18" fillId="12" borderId="1" xfId="1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vertical="center" wrapText="1"/>
    </xf>
    <xf numFmtId="164" fontId="12" fillId="10" borderId="1" xfId="1" applyNumberFormat="1" applyFont="1" applyFill="1" applyBorder="1" applyAlignment="1">
      <alignment horizontal="center" vertical="center" wrapText="1"/>
    </xf>
    <xf numFmtId="3" fontId="12" fillId="10" borderId="1" xfId="0" applyNumberFormat="1" applyFont="1" applyFill="1" applyBorder="1" applyAlignment="1">
      <alignment horizontal="center" vertical="center"/>
    </xf>
    <xf numFmtId="1" fontId="12" fillId="10" borderId="1" xfId="1" applyNumberFormat="1" applyFont="1" applyFill="1" applyBorder="1" applyAlignment="1">
      <alignment horizontal="center" vertical="center" wrapText="1"/>
    </xf>
    <xf numFmtId="9" fontId="15" fillId="10" borderId="1" xfId="1" applyFont="1" applyFill="1" applyBorder="1" applyAlignment="1">
      <alignment horizontal="center" vertical="center"/>
    </xf>
    <xf numFmtId="9" fontId="13" fillId="10" borderId="1" xfId="1" applyFont="1" applyFill="1" applyBorder="1" applyAlignment="1">
      <alignment horizontal="center" vertical="center" wrapText="1"/>
    </xf>
    <xf numFmtId="0" fontId="0" fillId="10" borderId="0" xfId="0" applyFill="1"/>
    <xf numFmtId="164" fontId="13" fillId="10" borderId="1" xfId="1" applyNumberFormat="1" applyFont="1" applyFill="1" applyBorder="1" applyAlignment="1">
      <alignment horizontal="center" vertical="center" wrapText="1"/>
    </xf>
    <xf numFmtId="0" fontId="0" fillId="15" borderId="0" xfId="0" applyFill="1"/>
    <xf numFmtId="0" fontId="12" fillId="15" borderId="1" xfId="0" applyFont="1" applyFill="1" applyBorder="1" applyAlignment="1">
      <alignment horizontal="center" vertical="center" wrapText="1"/>
    </xf>
    <xf numFmtId="9" fontId="0" fillId="15" borderId="1" xfId="1" applyFont="1" applyFill="1" applyBorder="1" applyAlignment="1">
      <alignment horizontal="center" vertical="center"/>
    </xf>
    <xf numFmtId="164" fontId="12" fillId="15" borderId="1" xfId="1" applyNumberFormat="1" applyFont="1" applyFill="1" applyBorder="1" applyAlignment="1">
      <alignment horizontal="center"/>
    </xf>
    <xf numFmtId="0" fontId="0" fillId="15" borderId="0" xfId="0" applyFill="1" applyAlignment="1">
      <alignment horizontal="center"/>
    </xf>
    <xf numFmtId="9" fontId="12" fillId="15" borderId="0" xfId="1" applyFont="1" applyFill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9" fontId="18" fillId="12" borderId="1" xfId="1" applyFont="1" applyFill="1" applyBorder="1" applyAlignment="1">
      <alignment horizontal="center"/>
    </xf>
    <xf numFmtId="3" fontId="12" fillId="3" borderId="1" xfId="0" applyNumberFormat="1" applyFont="1" applyFill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 wrapText="1" readingOrder="1"/>
    </xf>
    <xf numFmtId="9" fontId="9" fillId="0" borderId="2" xfId="0" applyNumberFormat="1" applyFont="1" applyBorder="1" applyAlignment="1">
      <alignment horizontal="center" vertical="center" wrapText="1" readingOrder="1"/>
    </xf>
    <xf numFmtId="0" fontId="25" fillId="0" borderId="1" xfId="2" applyFont="1" applyBorder="1" applyAlignment="1">
      <alignment horizontal="center" vertical="center"/>
    </xf>
    <xf numFmtId="0" fontId="24" fillId="3" borderId="0" xfId="0" applyFont="1" applyFill="1"/>
    <xf numFmtId="168" fontId="25" fillId="0" borderId="1" xfId="2" applyNumberFormat="1" applyFont="1" applyBorder="1" applyAlignment="1">
      <alignment horizontal="center" vertical="center"/>
    </xf>
    <xf numFmtId="0" fontId="27" fillId="0" borderId="0" xfId="2" applyFont="1" applyAlignment="1">
      <alignment vertical="center"/>
    </xf>
    <xf numFmtId="0" fontId="27" fillId="17" borderId="1" xfId="0" applyFont="1" applyFill="1" applyBorder="1" applyAlignment="1">
      <alignment horizontal="center" vertical="center" wrapText="1"/>
    </xf>
    <xf numFmtId="0" fontId="28" fillId="6" borderId="0" xfId="0" applyFont="1" applyFill="1" applyAlignment="1">
      <alignment horizontal="center" vertical="center" wrapText="1"/>
    </xf>
    <xf numFmtId="0" fontId="28" fillId="6" borderId="14" xfId="0" applyFont="1" applyFill="1" applyBorder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28" fillId="6" borderId="0" xfId="0" applyFont="1" applyFill="1" applyAlignment="1">
      <alignment vertical="center" wrapText="1"/>
    </xf>
    <xf numFmtId="0" fontId="24" fillId="3" borderId="1" xfId="0" applyFont="1" applyFill="1" applyBorder="1"/>
    <xf numFmtId="0" fontId="32" fillId="3" borderId="1" xfId="0" applyFont="1" applyFill="1" applyBorder="1"/>
    <xf numFmtId="0" fontId="28" fillId="3" borderId="0" xfId="0" applyFont="1" applyFill="1" applyAlignment="1">
      <alignment vertical="center" wrapText="1"/>
    </xf>
    <xf numFmtId="0" fontId="33" fillId="18" borderId="1" xfId="0" applyFont="1" applyFill="1" applyBorder="1" applyAlignment="1">
      <alignment horizontal="left" vertical="center"/>
    </xf>
    <xf numFmtId="0" fontId="33" fillId="18" borderId="1" xfId="0" applyFont="1" applyFill="1" applyBorder="1" applyAlignment="1">
      <alignment vertical="center"/>
    </xf>
    <xf numFmtId="0" fontId="33" fillId="6" borderId="0" xfId="0" applyFont="1" applyFill="1" applyAlignment="1">
      <alignment vertical="center" wrapText="1"/>
    </xf>
    <xf numFmtId="0" fontId="33" fillId="20" borderId="5" xfId="0" applyFont="1" applyFill="1" applyBorder="1" applyAlignment="1">
      <alignment vertical="center"/>
    </xf>
    <xf numFmtId="0" fontId="33" fillId="18" borderId="1" xfId="0" applyFont="1" applyFill="1" applyBorder="1" applyAlignment="1">
      <alignment horizontal="center" vertical="center"/>
    </xf>
    <xf numFmtId="0" fontId="33" fillId="6" borderId="1" xfId="0" applyFont="1" applyFill="1" applyBorder="1" applyAlignment="1">
      <alignment vertical="center" wrapText="1"/>
    </xf>
    <xf numFmtId="0" fontId="33" fillId="3" borderId="0" xfId="0" applyFont="1" applyFill="1" applyAlignment="1">
      <alignment vertical="center" wrapText="1"/>
    </xf>
    <xf numFmtId="0" fontId="33" fillId="18" borderId="2" xfId="0" applyFont="1" applyFill="1" applyBorder="1" applyAlignment="1">
      <alignment vertical="center"/>
    </xf>
    <xf numFmtId="0" fontId="34" fillId="3" borderId="1" xfId="0" applyFont="1" applyFill="1" applyBorder="1"/>
    <xf numFmtId="0" fontId="32" fillId="3" borderId="0" xfId="0" applyFont="1" applyFill="1"/>
    <xf numFmtId="0" fontId="27" fillId="3" borderId="0" xfId="0" applyFont="1" applyFill="1" applyAlignment="1">
      <alignment vertical="center" wrapText="1"/>
    </xf>
    <xf numFmtId="0" fontId="33" fillId="20" borderId="0" xfId="2" applyFont="1" applyFill="1" applyAlignment="1">
      <alignment horizontal="center" vertical="center" wrapText="1"/>
    </xf>
    <xf numFmtId="0" fontId="31" fillId="20" borderId="0" xfId="2" applyFont="1" applyFill="1" applyAlignment="1">
      <alignment horizontal="center" vertical="center" wrapText="1"/>
    </xf>
    <xf numFmtId="0" fontId="29" fillId="19" borderId="1" xfId="2" applyFont="1" applyFill="1" applyBorder="1" applyAlignment="1">
      <alignment horizontal="center" vertical="center" wrapText="1"/>
    </xf>
    <xf numFmtId="0" fontId="33" fillId="19" borderId="1" xfId="2" applyFont="1" applyFill="1" applyBorder="1" applyAlignment="1">
      <alignment horizontal="center" vertical="center" wrapText="1"/>
    </xf>
    <xf numFmtId="0" fontId="31" fillId="19" borderId="1" xfId="2" applyFont="1" applyFill="1" applyBorder="1" applyAlignment="1">
      <alignment horizontal="center" vertical="center" wrapText="1"/>
    </xf>
    <xf numFmtId="0" fontId="26" fillId="0" borderId="1" xfId="2" applyFont="1" applyBorder="1" applyAlignment="1">
      <alignment horizontal="center" vertical="center"/>
    </xf>
    <xf numFmtId="0" fontId="33" fillId="20" borderId="0" xfId="0" applyFont="1" applyFill="1" applyAlignment="1">
      <alignment horizontal="center" vertical="center"/>
    </xf>
    <xf numFmtId="0" fontId="27" fillId="17" borderId="1" xfId="0" applyFont="1" applyFill="1" applyBorder="1" applyAlignment="1">
      <alignment vertical="center" wrapText="1"/>
    </xf>
    <xf numFmtId="169" fontId="25" fillId="0" borderId="1" xfId="2" applyNumberFormat="1" applyFont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 wrapText="1"/>
    </xf>
    <xf numFmtId="0" fontId="34" fillId="20" borderId="5" xfId="0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vertical="center" wrapText="1"/>
    </xf>
    <xf numFmtId="0" fontId="24" fillId="3" borderId="0" xfId="0" applyFont="1" applyFill="1" applyAlignment="1">
      <alignment horizontal="center" vertical="center"/>
    </xf>
    <xf numFmtId="0" fontId="24" fillId="20" borderId="5" xfId="0" applyFont="1" applyFill="1" applyBorder="1" applyAlignment="1">
      <alignment horizontal="center" vertical="center"/>
    </xf>
    <xf numFmtId="0" fontId="34" fillId="6" borderId="1" xfId="0" applyFont="1" applyFill="1" applyBorder="1" applyAlignment="1">
      <alignment vertical="center" wrapText="1"/>
    </xf>
    <xf numFmtId="0" fontId="33" fillId="6" borderId="1" xfId="0" applyFont="1" applyFill="1" applyBorder="1" applyAlignment="1">
      <alignment horizontal="justify" vertical="center" wrapText="1"/>
    </xf>
    <xf numFmtId="0" fontId="33" fillId="20" borderId="5" xfId="0" applyFont="1" applyFill="1" applyBorder="1" applyAlignment="1">
      <alignment horizontal="center" vertical="center"/>
    </xf>
    <xf numFmtId="14" fontId="24" fillId="3" borderId="1" xfId="0" applyNumberFormat="1" applyFont="1" applyFill="1" applyBorder="1"/>
    <xf numFmtId="0" fontId="24" fillId="3" borderId="10" xfId="0" applyFont="1" applyFill="1" applyBorder="1"/>
    <xf numFmtId="0" fontId="24" fillId="3" borderId="5" xfId="0" applyFont="1" applyFill="1" applyBorder="1"/>
    <xf numFmtId="9" fontId="24" fillId="3" borderId="1" xfId="0" applyNumberFormat="1" applyFont="1" applyFill="1" applyBorder="1" applyAlignment="1">
      <alignment horizontal="center" vertical="center" wrapText="1"/>
    </xf>
    <xf numFmtId="0" fontId="29" fillId="19" borderId="2" xfId="2" applyFont="1" applyFill="1" applyBorder="1" applyAlignment="1">
      <alignment horizontal="center" vertical="center" wrapText="1"/>
    </xf>
    <xf numFmtId="0" fontId="34" fillId="20" borderId="5" xfId="0" applyFont="1" applyFill="1" applyBorder="1" applyAlignment="1">
      <alignment vertical="center"/>
    </xf>
    <xf numFmtId="0" fontId="34" fillId="3" borderId="1" xfId="0" applyFont="1" applyFill="1" applyBorder="1" applyAlignment="1">
      <alignment vertical="center"/>
    </xf>
    <xf numFmtId="0" fontId="34" fillId="20" borderId="5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left" vertical="center"/>
    </xf>
    <xf numFmtId="9" fontId="34" fillId="6" borderId="1" xfId="0" applyNumberFormat="1" applyFont="1" applyFill="1" applyBorder="1" applyAlignment="1">
      <alignment horizontal="center" vertical="center" wrapText="1"/>
    </xf>
    <xf numFmtId="0" fontId="33" fillId="18" borderId="1" xfId="0" applyFont="1" applyFill="1" applyBorder="1" applyAlignment="1">
      <alignment horizontal="left" vertical="center" wrapText="1"/>
    </xf>
    <xf numFmtId="0" fontId="25" fillId="3" borderId="0" xfId="0" applyFont="1" applyFill="1" applyAlignment="1">
      <alignment vertical="center" wrapText="1"/>
    </xf>
    <xf numFmtId="0" fontId="33" fillId="18" borderId="1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wrapText="1"/>
    </xf>
    <xf numFmtId="0" fontId="34" fillId="6" borderId="1" xfId="0" applyFont="1" applyFill="1" applyBorder="1" applyAlignment="1">
      <alignment horizontal="center" vertical="center" wrapText="1"/>
    </xf>
    <xf numFmtId="0" fontId="33" fillId="3" borderId="0" xfId="0" applyFont="1" applyFill="1" applyAlignment="1">
      <alignment horizontal="center" vertical="center" wrapText="1"/>
    </xf>
    <xf numFmtId="0" fontId="24" fillId="3" borderId="0" xfId="0" applyFont="1" applyFill="1" applyAlignment="1">
      <alignment horizontal="center" wrapText="1"/>
    </xf>
    <xf numFmtId="15" fontId="24" fillId="3" borderId="1" xfId="0" applyNumberFormat="1" applyFont="1" applyFill="1" applyBorder="1" applyAlignment="1">
      <alignment horizontal="center" vertical="center" wrapText="1"/>
    </xf>
    <xf numFmtId="14" fontId="24" fillId="3" borderId="1" xfId="0" applyNumberFormat="1" applyFont="1" applyFill="1" applyBorder="1" applyAlignment="1">
      <alignment horizontal="center" vertical="center"/>
    </xf>
    <xf numFmtId="0" fontId="24" fillId="3" borderId="0" xfId="0" applyFont="1" applyFill="1" applyAlignment="1">
      <alignment horizontal="center" vertical="center" wrapText="1"/>
    </xf>
    <xf numFmtId="9" fontId="33" fillId="3" borderId="1" xfId="0" applyNumberFormat="1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wrapText="1"/>
    </xf>
    <xf numFmtId="0" fontId="0" fillId="3" borderId="4" xfId="0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9" fontId="1" fillId="3" borderId="2" xfId="0" applyNumberFormat="1" applyFont="1" applyFill="1" applyBorder="1" applyAlignment="1">
      <alignment horizontal="center" vertical="center"/>
    </xf>
    <xf numFmtId="9" fontId="1" fillId="3" borderId="4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 wrapText="1"/>
    </xf>
    <xf numFmtId="9" fontId="3" fillId="0" borderId="7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9" fontId="1" fillId="3" borderId="2" xfId="0" applyNumberFormat="1" applyFont="1" applyFill="1" applyBorder="1" applyAlignment="1">
      <alignment horizontal="center" vertical="center" wrapText="1"/>
    </xf>
    <xf numFmtId="9" fontId="1" fillId="3" borderId="3" xfId="0" applyNumberFormat="1" applyFont="1" applyFill="1" applyBorder="1" applyAlignment="1">
      <alignment horizontal="center" vertical="center" wrapText="1"/>
    </xf>
    <xf numFmtId="9" fontId="1" fillId="3" borderId="4" xfId="0" applyNumberFormat="1" applyFont="1" applyFill="1" applyBorder="1" applyAlignment="1">
      <alignment horizontal="center" vertical="center" wrapText="1"/>
    </xf>
    <xf numFmtId="0" fontId="18" fillId="1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3" fillId="19" borderId="1" xfId="2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4" fillId="3" borderId="10" xfId="0" applyFont="1" applyFill="1" applyBorder="1"/>
    <xf numFmtId="0" fontId="24" fillId="3" borderId="5" xfId="0" applyFont="1" applyFill="1" applyBorder="1"/>
    <xf numFmtId="0" fontId="25" fillId="3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14" fontId="26" fillId="3" borderId="1" xfId="0" applyNumberFormat="1" applyFont="1" applyFill="1" applyBorder="1" applyAlignment="1">
      <alignment horizontal="center" vertical="center" wrapText="1"/>
    </xf>
    <xf numFmtId="0" fontId="27" fillId="17" borderId="1" xfId="0" applyFont="1" applyFill="1" applyBorder="1" applyAlignment="1">
      <alignment horizontal="left" vertical="center" wrapText="1"/>
    </xf>
    <xf numFmtId="0" fontId="33" fillId="19" borderId="10" xfId="2" applyFont="1" applyFill="1" applyBorder="1" applyAlignment="1">
      <alignment horizontal="center" vertical="center" wrapText="1"/>
    </xf>
    <xf numFmtId="0" fontId="33" fillId="19" borderId="5" xfId="2" applyFont="1" applyFill="1" applyBorder="1" applyAlignment="1">
      <alignment horizontal="center" vertical="center" wrapText="1"/>
    </xf>
    <xf numFmtId="0" fontId="33" fillId="6" borderId="8" xfId="0" applyFont="1" applyFill="1" applyBorder="1" applyAlignment="1">
      <alignment horizontal="center" vertical="center" wrapText="1"/>
    </xf>
    <xf numFmtId="0" fontId="33" fillId="6" borderId="0" xfId="0" applyFont="1" applyFill="1" applyAlignment="1">
      <alignment horizontal="center" vertical="center" wrapText="1"/>
    </xf>
    <xf numFmtId="0" fontId="29" fillId="18" borderId="1" xfId="0" applyFont="1" applyFill="1" applyBorder="1" applyAlignment="1">
      <alignment horizontal="left" vertical="center"/>
    </xf>
    <xf numFmtId="0" fontId="25" fillId="22" borderId="10" xfId="0" applyFont="1" applyFill="1" applyBorder="1" applyAlignment="1">
      <alignment horizontal="left" vertical="center" wrapText="1"/>
    </xf>
    <xf numFmtId="0" fontId="25" fillId="22" borderId="14" xfId="0" applyFont="1" applyFill="1" applyBorder="1" applyAlignment="1">
      <alignment horizontal="left" vertical="center" wrapText="1"/>
    </xf>
    <xf numFmtId="0" fontId="25" fillId="22" borderId="5" xfId="0" applyFont="1" applyFill="1" applyBorder="1" applyAlignment="1">
      <alignment horizontal="left" vertical="center" wrapText="1"/>
    </xf>
    <xf numFmtId="0" fontId="30" fillId="3" borderId="1" xfId="0" applyFont="1" applyFill="1" applyBorder="1" applyAlignment="1">
      <alignment vertical="center" wrapText="1"/>
    </xf>
    <xf numFmtId="0" fontId="28" fillId="6" borderId="2" xfId="0" applyFont="1" applyFill="1" applyBorder="1" applyAlignment="1">
      <alignment horizontal="center" vertical="center" wrapText="1"/>
    </xf>
    <xf numFmtId="0" fontId="33" fillId="20" borderId="10" xfId="0" applyFont="1" applyFill="1" applyBorder="1" applyAlignment="1">
      <alignment horizontal="center" vertical="center" wrapText="1"/>
    </xf>
    <xf numFmtId="0" fontId="33" fillId="20" borderId="5" xfId="0" applyFont="1" applyFill="1" applyBorder="1" applyAlignment="1">
      <alignment horizontal="center" vertical="center" wrapText="1"/>
    </xf>
    <xf numFmtId="0" fontId="33" fillId="20" borderId="10" xfId="0" applyFont="1" applyFill="1" applyBorder="1" applyAlignment="1">
      <alignment horizontal="center" vertical="center"/>
    </xf>
    <xf numFmtId="0" fontId="33" fillId="20" borderId="5" xfId="0" applyFont="1" applyFill="1" applyBorder="1" applyAlignment="1">
      <alignment horizontal="center" vertical="center"/>
    </xf>
    <xf numFmtId="14" fontId="24" fillId="3" borderId="1" xfId="0" applyNumberFormat="1" applyFont="1" applyFill="1" applyBorder="1"/>
    <xf numFmtId="0" fontId="28" fillId="6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/>
    </xf>
    <xf numFmtId="0" fontId="22" fillId="0" borderId="7" xfId="2" applyFont="1" applyBorder="1" applyAlignment="1">
      <alignment horizontal="center" vertical="center" wrapText="1"/>
    </xf>
    <xf numFmtId="0" fontId="22" fillId="0" borderId="13" xfId="2" applyFont="1" applyBorder="1" applyAlignment="1">
      <alignment horizontal="center" vertical="center" wrapText="1"/>
    </xf>
    <xf numFmtId="0" fontId="22" fillId="0" borderId="11" xfId="2" applyFont="1" applyBorder="1" applyAlignment="1">
      <alignment horizontal="center" vertical="center" wrapText="1"/>
    </xf>
    <xf numFmtId="0" fontId="22" fillId="0" borderId="8" xfId="2" applyFont="1" applyBorder="1" applyAlignment="1">
      <alignment horizontal="center" vertical="center" wrapText="1"/>
    </xf>
    <xf numFmtId="0" fontId="22" fillId="0" borderId="0" xfId="2" applyFont="1" applyAlignment="1">
      <alignment horizontal="center" vertical="center" wrapText="1"/>
    </xf>
    <xf numFmtId="0" fontId="22" fillId="0" borderId="12" xfId="2" applyFont="1" applyBorder="1" applyAlignment="1">
      <alignment horizontal="center" vertical="center" wrapText="1"/>
    </xf>
    <xf numFmtId="0" fontId="22" fillId="0" borderId="9" xfId="2" applyFont="1" applyBorder="1" applyAlignment="1">
      <alignment horizontal="center" vertical="center" wrapText="1"/>
    </xf>
    <xf numFmtId="0" fontId="22" fillId="0" borderId="6" xfId="2" applyFont="1" applyBorder="1" applyAlignment="1">
      <alignment horizontal="center" vertical="center" wrapText="1"/>
    </xf>
    <xf numFmtId="0" fontId="22" fillId="0" borderId="15" xfId="2" applyFont="1" applyBorder="1" applyAlignment="1">
      <alignment horizontal="center" vertical="center" wrapText="1"/>
    </xf>
    <xf numFmtId="14" fontId="23" fillId="0" borderId="10" xfId="2" applyNumberFormat="1" applyFont="1" applyBorder="1" applyAlignment="1">
      <alignment horizontal="center" vertical="center" wrapText="1"/>
    </xf>
    <xf numFmtId="14" fontId="23" fillId="0" borderId="14" xfId="2" applyNumberFormat="1" applyFont="1" applyBorder="1" applyAlignment="1">
      <alignment horizontal="center" vertical="center" wrapText="1"/>
    </xf>
    <xf numFmtId="14" fontId="23" fillId="0" borderId="5" xfId="2" applyNumberFormat="1" applyFont="1" applyBorder="1" applyAlignment="1">
      <alignment horizontal="center" vertical="center" wrapText="1"/>
    </xf>
    <xf numFmtId="0" fontId="27" fillId="16" borderId="10" xfId="2" applyFont="1" applyFill="1" applyBorder="1" applyAlignment="1">
      <alignment horizontal="left" vertical="center"/>
    </xf>
    <xf numFmtId="0" fontId="27" fillId="16" borderId="14" xfId="2" applyFont="1" applyFill="1" applyBorder="1" applyAlignment="1">
      <alignment horizontal="left" vertical="center"/>
    </xf>
    <xf numFmtId="170" fontId="35" fillId="6" borderId="10" xfId="0" applyNumberFormat="1" applyFont="1" applyFill="1" applyBorder="1" applyAlignment="1">
      <alignment horizontal="center" vertical="center" wrapText="1"/>
    </xf>
    <xf numFmtId="170" fontId="35" fillId="6" borderId="14" xfId="0" applyNumberFormat="1" applyFont="1" applyFill="1" applyBorder="1" applyAlignment="1">
      <alignment horizontal="center" vertical="center" wrapText="1"/>
    </xf>
    <xf numFmtId="170" fontId="35" fillId="6" borderId="5" xfId="0" applyNumberFormat="1" applyFont="1" applyFill="1" applyBorder="1" applyAlignment="1">
      <alignment horizontal="center" vertical="center" wrapText="1"/>
    </xf>
    <xf numFmtId="0" fontId="30" fillId="21" borderId="1" xfId="0" applyFont="1" applyFill="1" applyBorder="1" applyAlignment="1">
      <alignment vertical="center" wrapText="1"/>
    </xf>
    <xf numFmtId="0" fontId="24" fillId="20" borderId="10" xfId="0" applyFont="1" applyFill="1" applyBorder="1" applyAlignment="1">
      <alignment horizontal="center" vertical="center"/>
    </xf>
    <xf numFmtId="0" fontId="24" fillId="20" borderId="5" xfId="0" applyFont="1" applyFill="1" applyBorder="1" applyAlignment="1">
      <alignment horizontal="center" vertical="center"/>
    </xf>
    <xf numFmtId="0" fontId="33" fillId="20" borderId="11" xfId="0" applyFont="1" applyFill="1" applyBorder="1" applyAlignment="1">
      <alignment horizontal="center" vertical="center"/>
    </xf>
    <xf numFmtId="9" fontId="26" fillId="3" borderId="1" xfId="0" applyNumberFormat="1" applyFont="1" applyFill="1" applyBorder="1" applyAlignment="1">
      <alignment horizontal="center" vertical="center" wrapText="1"/>
    </xf>
    <xf numFmtId="170" fontId="37" fillId="6" borderId="10" xfId="0" applyNumberFormat="1" applyFont="1" applyFill="1" applyBorder="1" applyAlignment="1">
      <alignment horizontal="center" vertical="center" wrapText="1"/>
    </xf>
    <xf numFmtId="170" fontId="37" fillId="6" borderId="14" xfId="0" applyNumberFormat="1" applyFont="1" applyFill="1" applyBorder="1" applyAlignment="1">
      <alignment horizontal="center" vertical="center" wrapText="1"/>
    </xf>
    <xf numFmtId="170" fontId="37" fillId="6" borderId="5" xfId="0" applyNumberFormat="1" applyFont="1" applyFill="1" applyBorder="1" applyAlignment="1">
      <alignment horizontal="center" vertical="center" wrapText="1"/>
    </xf>
    <xf numFmtId="0" fontId="24" fillId="3" borderId="1" xfId="0" applyFont="1" applyFill="1" applyBorder="1"/>
    <xf numFmtId="0" fontId="26" fillId="3" borderId="5" xfId="0" applyFont="1" applyFill="1" applyBorder="1" applyAlignment="1">
      <alignment horizontal="center" vertical="center" wrapText="1"/>
    </xf>
    <xf numFmtId="0" fontId="25" fillId="3" borderId="16" xfId="0" applyFont="1" applyFill="1" applyBorder="1" applyAlignment="1">
      <alignment horizontal="center" vertical="center" wrapText="1"/>
    </xf>
    <xf numFmtId="0" fontId="33" fillId="19" borderId="4" xfId="2" applyFont="1" applyFill="1" applyBorder="1" applyAlignment="1">
      <alignment horizontal="left" vertical="center" wrapText="1"/>
    </xf>
    <xf numFmtId="9" fontId="24" fillId="3" borderId="1" xfId="0" applyNumberFormat="1" applyFont="1" applyFill="1" applyBorder="1" applyAlignment="1">
      <alignment horizontal="center" vertical="center" wrapText="1"/>
    </xf>
    <xf numFmtId="0" fontId="34" fillId="20" borderId="10" xfId="0" applyFont="1" applyFill="1" applyBorder="1" applyAlignment="1">
      <alignment horizontal="center" vertical="center" wrapText="1"/>
    </xf>
    <xf numFmtId="0" fontId="34" fillId="20" borderId="5" xfId="0" applyFont="1" applyFill="1" applyBorder="1" applyAlignment="1">
      <alignment horizontal="center" vertical="center" wrapText="1"/>
    </xf>
    <xf numFmtId="0" fontId="33" fillId="20" borderId="1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0" fontId="24" fillId="3" borderId="3" xfId="0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3" xfId="0" applyFont="1" applyFill="1" applyBorder="1" applyAlignment="1">
      <alignment horizontal="center" vertical="center"/>
    </xf>
    <xf numFmtId="0" fontId="36" fillId="3" borderId="4" xfId="0" applyFont="1" applyFill="1" applyBorder="1" applyAlignment="1">
      <alignment horizontal="center" vertical="center"/>
    </xf>
    <xf numFmtId="0" fontId="30" fillId="6" borderId="1" xfId="0" applyFont="1" applyFill="1" applyBorder="1" applyAlignment="1">
      <alignment vertical="center" wrapText="1"/>
    </xf>
    <xf numFmtId="0" fontId="36" fillId="3" borderId="7" xfId="0" applyFont="1" applyFill="1" applyBorder="1" applyAlignment="1">
      <alignment horizontal="center" vertical="center"/>
    </xf>
    <xf numFmtId="0" fontId="36" fillId="3" borderId="11" xfId="0" applyFont="1" applyFill="1" applyBorder="1" applyAlignment="1">
      <alignment horizontal="center" vertical="center"/>
    </xf>
    <xf numFmtId="0" fontId="36" fillId="3" borderId="8" xfId="0" applyFont="1" applyFill="1" applyBorder="1" applyAlignment="1">
      <alignment horizontal="center" vertical="center"/>
    </xf>
    <xf numFmtId="0" fontId="36" fillId="3" borderId="12" xfId="0" applyFont="1" applyFill="1" applyBorder="1" applyAlignment="1">
      <alignment horizontal="center" vertical="center"/>
    </xf>
    <xf numFmtId="0" fontId="36" fillId="3" borderId="9" xfId="0" applyFont="1" applyFill="1" applyBorder="1" applyAlignment="1">
      <alignment horizontal="center" vertical="center"/>
    </xf>
    <xf numFmtId="0" fontId="36" fillId="3" borderId="15" xfId="0" applyFont="1" applyFill="1" applyBorder="1" applyAlignment="1">
      <alignment horizontal="center" vertical="center"/>
    </xf>
    <xf numFmtId="14" fontId="40" fillId="3" borderId="1" xfId="0" applyNumberFormat="1" applyFont="1" applyFill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center" vertical="center" wrapText="1"/>
    </xf>
    <xf numFmtId="0" fontId="25" fillId="3" borderId="10" xfId="0" applyFont="1" applyFill="1" applyBorder="1" applyAlignment="1">
      <alignment horizontal="center" vertical="center" wrapText="1"/>
    </xf>
    <xf numFmtId="0" fontId="39" fillId="6" borderId="2" xfId="0" applyFont="1" applyFill="1" applyBorder="1" applyAlignment="1">
      <alignment horizontal="center" vertical="center" wrapText="1"/>
    </xf>
    <xf numFmtId="0" fontId="39" fillId="22" borderId="10" xfId="0" applyFont="1" applyFill="1" applyBorder="1" applyAlignment="1">
      <alignment horizontal="left" vertical="center"/>
    </xf>
    <xf numFmtId="0" fontId="39" fillId="22" borderId="14" xfId="0" applyFont="1" applyFill="1" applyBorder="1" applyAlignment="1">
      <alignment horizontal="left" vertical="center"/>
    </xf>
    <xf numFmtId="0" fontId="39" fillId="22" borderId="17" xfId="0" applyFont="1" applyFill="1" applyBorder="1" applyAlignment="1">
      <alignment horizontal="left" vertical="center"/>
    </xf>
    <xf numFmtId="0" fontId="38" fillId="6" borderId="1" xfId="0" applyFont="1" applyFill="1" applyBorder="1" applyAlignment="1">
      <alignment horizontal="center" vertical="center" wrapText="1"/>
    </xf>
    <xf numFmtId="0" fontId="34" fillId="20" borderId="10" xfId="0" applyFont="1" applyFill="1" applyBorder="1" applyAlignment="1">
      <alignment horizontal="center" vertical="center"/>
    </xf>
    <xf numFmtId="0" fontId="34" fillId="20" borderId="5" xfId="0" applyFont="1" applyFill="1" applyBorder="1" applyAlignment="1">
      <alignment horizontal="center" vertical="center"/>
    </xf>
    <xf numFmtId="0" fontId="41" fillId="22" borderId="10" xfId="0" applyFont="1" applyFill="1" applyBorder="1" applyAlignment="1">
      <alignment horizontal="left" vertical="center"/>
    </xf>
    <xf numFmtId="0" fontId="41" fillId="22" borderId="14" xfId="0" applyFont="1" applyFill="1" applyBorder="1" applyAlignment="1">
      <alignment horizontal="left" vertical="center"/>
    </xf>
    <xf numFmtId="0" fontId="41" fillId="22" borderId="17" xfId="0" applyFont="1" applyFill="1" applyBorder="1" applyAlignment="1">
      <alignment horizontal="left" vertical="center"/>
    </xf>
    <xf numFmtId="9" fontId="40" fillId="3" borderId="1" xfId="0" applyNumberFormat="1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40" fillId="3" borderId="2" xfId="0" applyFont="1" applyFill="1" applyBorder="1" applyAlignment="1">
      <alignment horizontal="center" vertical="center" wrapText="1"/>
    </xf>
    <xf numFmtId="0" fontId="40" fillId="3" borderId="3" xfId="0" applyFont="1" applyFill="1" applyBorder="1" applyAlignment="1">
      <alignment horizontal="center" vertical="center" wrapText="1"/>
    </xf>
    <xf numFmtId="0" fontId="40" fillId="3" borderId="4" xfId="0" applyFont="1" applyFill="1" applyBorder="1" applyAlignment="1">
      <alignment horizontal="center" vertical="center" wrapText="1"/>
    </xf>
    <xf numFmtId="9" fontId="24" fillId="3" borderId="5" xfId="0" applyNumberFormat="1" applyFont="1" applyFill="1" applyBorder="1" applyAlignment="1">
      <alignment horizontal="center" vertical="center" wrapText="1"/>
    </xf>
    <xf numFmtId="0" fontId="33" fillId="19" borderId="10" xfId="2" applyFont="1" applyFill="1" applyBorder="1" applyAlignment="1">
      <alignment horizontal="left" vertical="center" wrapText="1"/>
    </xf>
    <xf numFmtId="0" fontId="33" fillId="19" borderId="5" xfId="2" applyFont="1" applyFill="1" applyBorder="1" applyAlignment="1">
      <alignment horizontal="left" vertical="center" wrapText="1"/>
    </xf>
    <xf numFmtId="0" fontId="24" fillId="3" borderId="10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9" fontId="25" fillId="3" borderId="1" xfId="0" applyNumberFormat="1" applyFont="1" applyFill="1" applyBorder="1" applyAlignment="1">
      <alignment horizontal="center" vertical="center" wrapText="1"/>
    </xf>
    <xf numFmtId="14" fontId="25" fillId="3" borderId="1" xfId="0" applyNumberFormat="1" applyFont="1" applyFill="1" applyBorder="1" applyAlignment="1">
      <alignment horizontal="center" vertical="center" wrapText="1"/>
    </xf>
    <xf numFmtId="0" fontId="24" fillId="22" borderId="10" xfId="0" applyFont="1" applyFill="1" applyBorder="1" applyAlignment="1">
      <alignment horizontal="left" vertical="center"/>
    </xf>
    <xf numFmtId="0" fontId="24" fillId="22" borderId="14" xfId="0" applyFont="1" applyFill="1" applyBorder="1" applyAlignment="1">
      <alignment horizontal="left" vertical="center"/>
    </xf>
    <xf numFmtId="0" fontId="24" fillId="22" borderId="17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14" fontId="24" fillId="10" borderId="1" xfId="0" applyNumberFormat="1" applyFont="1" applyFill="1" applyBorder="1"/>
    <xf numFmtId="0" fontId="43" fillId="3" borderId="7" xfId="2" applyFont="1" applyFill="1" applyBorder="1" applyAlignment="1">
      <alignment horizontal="center" vertical="center" wrapText="1"/>
    </xf>
    <xf numFmtId="0" fontId="43" fillId="3" borderId="13" xfId="2" applyFont="1" applyFill="1" applyBorder="1" applyAlignment="1">
      <alignment horizontal="center" vertical="center" wrapText="1"/>
    </xf>
    <xf numFmtId="0" fontId="43" fillId="3" borderId="11" xfId="2" applyFont="1" applyFill="1" applyBorder="1" applyAlignment="1">
      <alignment horizontal="center" vertical="center" wrapText="1"/>
    </xf>
    <xf numFmtId="0" fontId="43" fillId="3" borderId="8" xfId="2" applyFont="1" applyFill="1" applyBorder="1" applyAlignment="1">
      <alignment horizontal="center" vertical="center" wrapText="1"/>
    </xf>
    <xf numFmtId="0" fontId="43" fillId="3" borderId="0" xfId="2" applyFont="1" applyFill="1" applyAlignment="1">
      <alignment horizontal="center" vertical="center" wrapText="1"/>
    </xf>
    <xf numFmtId="0" fontId="43" fillId="3" borderId="12" xfId="2" applyFont="1" applyFill="1" applyBorder="1" applyAlignment="1">
      <alignment horizontal="center" vertical="center" wrapText="1"/>
    </xf>
    <xf numFmtId="0" fontId="43" fillId="3" borderId="9" xfId="2" applyFont="1" applyFill="1" applyBorder="1" applyAlignment="1">
      <alignment horizontal="center" vertical="center" wrapText="1"/>
    </xf>
    <xf numFmtId="0" fontId="43" fillId="3" borderId="6" xfId="2" applyFont="1" applyFill="1" applyBorder="1" applyAlignment="1">
      <alignment horizontal="center" vertical="center" wrapText="1"/>
    </xf>
    <xf numFmtId="0" fontId="43" fillId="3" borderId="15" xfId="2" applyFont="1" applyFill="1" applyBorder="1" applyAlignment="1">
      <alignment horizontal="center" vertical="center" wrapText="1"/>
    </xf>
    <xf numFmtId="14" fontId="25" fillId="22" borderId="2" xfId="0" applyNumberFormat="1" applyFont="1" applyFill="1" applyBorder="1" applyAlignment="1">
      <alignment horizontal="center" vertical="center" wrapText="1"/>
    </xf>
    <xf numFmtId="14" fontId="25" fillId="22" borderId="3" xfId="0" applyNumberFormat="1" applyFont="1" applyFill="1" applyBorder="1" applyAlignment="1">
      <alignment horizontal="center" vertical="center" wrapText="1"/>
    </xf>
    <xf numFmtId="14" fontId="25" fillId="22" borderId="4" xfId="0" applyNumberFormat="1" applyFont="1" applyFill="1" applyBorder="1" applyAlignment="1">
      <alignment horizontal="center" vertical="center" wrapText="1"/>
    </xf>
    <xf numFmtId="9" fontId="34" fillId="3" borderId="1" xfId="1" applyFont="1" applyFill="1" applyBorder="1" applyAlignment="1">
      <alignment horizontal="center" vertical="center" wrapText="1"/>
    </xf>
    <xf numFmtId="0" fontId="44" fillId="21" borderId="1" xfId="0" applyFont="1" applyFill="1" applyBorder="1" applyAlignment="1">
      <alignment vertical="center" wrapText="1"/>
    </xf>
    <xf numFmtId="0" fontId="45" fillId="21" borderId="1" xfId="0" applyFont="1" applyFill="1" applyBorder="1" applyAlignment="1">
      <alignment vertical="center" wrapText="1"/>
    </xf>
    <xf numFmtId="0" fontId="46" fillId="3" borderId="2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9" fontId="24" fillId="3" borderId="2" xfId="1" applyFont="1" applyFill="1" applyBorder="1" applyAlignment="1">
      <alignment horizontal="center" vertical="center" wrapText="1"/>
    </xf>
    <xf numFmtId="9" fontId="24" fillId="3" borderId="7" xfId="1" applyFont="1" applyFill="1" applyBorder="1" applyAlignment="1">
      <alignment horizontal="center" vertical="center" wrapText="1"/>
    </xf>
    <xf numFmtId="9" fontId="24" fillId="3" borderId="11" xfId="1" applyFont="1" applyFill="1" applyBorder="1" applyAlignment="1">
      <alignment horizontal="center" vertical="center" wrapText="1"/>
    </xf>
    <xf numFmtId="14" fontId="24" fillId="3" borderId="2" xfId="0" applyNumberFormat="1" applyFont="1" applyFill="1" applyBorder="1" applyAlignment="1">
      <alignment horizontal="center" vertical="center"/>
    </xf>
    <xf numFmtId="0" fontId="46" fillId="3" borderId="3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9" fontId="24" fillId="3" borderId="3" xfId="1" applyFont="1" applyFill="1" applyBorder="1" applyAlignment="1">
      <alignment horizontal="center" vertical="center" wrapText="1"/>
    </xf>
    <xf numFmtId="9" fontId="24" fillId="3" borderId="8" xfId="1" applyFont="1" applyFill="1" applyBorder="1" applyAlignment="1">
      <alignment horizontal="center" vertical="center" wrapText="1"/>
    </xf>
    <xf numFmtId="9" fontId="24" fillId="3" borderId="12" xfId="1" applyFont="1" applyFill="1" applyBorder="1" applyAlignment="1">
      <alignment horizontal="center" vertical="center" wrapText="1"/>
    </xf>
    <xf numFmtId="14" fontId="24" fillId="3" borderId="3" xfId="0" applyNumberFormat="1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 wrapText="1"/>
    </xf>
    <xf numFmtId="9" fontId="24" fillId="3" borderId="4" xfId="1" applyFont="1" applyFill="1" applyBorder="1" applyAlignment="1">
      <alignment horizontal="center" vertical="center" wrapText="1"/>
    </xf>
    <xf numFmtId="9" fontId="24" fillId="3" borderId="9" xfId="1" applyFont="1" applyFill="1" applyBorder="1" applyAlignment="1">
      <alignment horizontal="center" vertical="center" wrapText="1"/>
    </xf>
    <xf numFmtId="9" fontId="24" fillId="3" borderId="15" xfId="1" applyFont="1" applyFill="1" applyBorder="1" applyAlignment="1">
      <alignment horizontal="center" vertical="center" wrapText="1"/>
    </xf>
    <xf numFmtId="14" fontId="24" fillId="3" borderId="4" xfId="0" applyNumberFormat="1" applyFont="1" applyFill="1" applyBorder="1" applyAlignment="1">
      <alignment horizontal="center" vertical="center"/>
    </xf>
    <xf numFmtId="0" fontId="24" fillId="3" borderId="7" xfId="0" applyFont="1" applyFill="1" applyBorder="1" applyAlignment="1">
      <alignment horizontal="center" vertical="center"/>
    </xf>
    <xf numFmtId="0" fontId="24" fillId="3" borderId="11" xfId="0" applyFont="1" applyFill="1" applyBorder="1" applyAlignment="1">
      <alignment horizontal="center" vertical="center"/>
    </xf>
    <xf numFmtId="0" fontId="24" fillId="3" borderId="8" xfId="0" applyFont="1" applyFill="1" applyBorder="1" applyAlignment="1">
      <alignment horizontal="center" vertical="center"/>
    </xf>
    <xf numFmtId="0" fontId="24" fillId="3" borderId="12" xfId="0" applyFont="1" applyFill="1" applyBorder="1" applyAlignment="1">
      <alignment horizontal="center" vertical="center"/>
    </xf>
    <xf numFmtId="0" fontId="24" fillId="3" borderId="9" xfId="0" applyFont="1" applyFill="1" applyBorder="1" applyAlignment="1">
      <alignment horizontal="center" vertical="center"/>
    </xf>
    <xf numFmtId="0" fontId="24" fillId="3" borderId="15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wrapText="1"/>
    </xf>
    <xf numFmtId="0" fontId="24" fillId="3" borderId="7" xfId="0" applyFont="1" applyFill="1" applyBorder="1" applyAlignment="1">
      <alignment horizontal="center" vertical="center" wrapText="1"/>
    </xf>
    <xf numFmtId="0" fontId="24" fillId="3" borderId="11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wrapText="1"/>
    </xf>
    <xf numFmtId="0" fontId="24" fillId="3" borderId="8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9" xfId="0" applyFont="1" applyFill="1" applyBorder="1" applyAlignment="1">
      <alignment horizontal="center" vertical="center" wrapText="1"/>
    </xf>
    <xf numFmtId="0" fontId="24" fillId="3" borderId="15" xfId="0" applyFont="1" applyFill="1" applyBorder="1" applyAlignment="1">
      <alignment horizontal="center" vertical="center" wrapText="1"/>
    </xf>
    <xf numFmtId="0" fontId="46" fillId="3" borderId="4" xfId="0" applyFont="1" applyFill="1" applyBorder="1" applyAlignment="1">
      <alignment horizontal="center" vertical="center" wrapText="1"/>
    </xf>
    <xf numFmtId="9" fontId="33" fillId="6" borderId="1" xfId="0" applyNumberFormat="1" applyFont="1" applyFill="1" applyBorder="1" applyAlignment="1">
      <alignment vertical="center" wrapText="1"/>
    </xf>
    <xf numFmtId="0" fontId="45" fillId="3" borderId="1" xfId="0" applyFont="1" applyFill="1" applyBorder="1" applyAlignment="1">
      <alignment vertical="center" wrapText="1"/>
    </xf>
    <xf numFmtId="0" fontId="47" fillId="3" borderId="1" xfId="0" applyFont="1" applyFill="1" applyBorder="1" applyAlignment="1">
      <alignment horizontal="center" vertical="center" wrapText="1"/>
    </xf>
    <xf numFmtId="0" fontId="47" fillId="3" borderId="2" xfId="0" applyFont="1" applyFill="1" applyBorder="1" applyAlignment="1">
      <alignment horizontal="center" vertical="center" wrapText="1"/>
    </xf>
    <xf numFmtId="9" fontId="32" fillId="3" borderId="1" xfId="0" applyNumberFormat="1" applyFont="1" applyFill="1" applyBorder="1"/>
    <xf numFmtId="0" fontId="47" fillId="3" borderId="3" xfId="0" applyFont="1" applyFill="1" applyBorder="1" applyAlignment="1">
      <alignment horizontal="center" vertical="center" wrapText="1"/>
    </xf>
    <xf numFmtId="9" fontId="24" fillId="3" borderId="1" xfId="0" applyNumberFormat="1" applyFont="1" applyFill="1" applyBorder="1"/>
    <xf numFmtId="0" fontId="33" fillId="20" borderId="10" xfId="0" applyFont="1" applyFill="1" applyBorder="1" applyAlignment="1">
      <alignment horizontal="left" vertical="center"/>
    </xf>
    <xf numFmtId="0" fontId="34" fillId="3" borderId="1" xfId="0" applyFont="1" applyFill="1" applyBorder="1" applyAlignment="1">
      <alignment wrapText="1"/>
    </xf>
    <xf numFmtId="9" fontId="33" fillId="20" borderId="1" xfId="0" applyNumberFormat="1" applyFont="1" applyFill="1" applyBorder="1" applyAlignment="1">
      <alignment horizontal="center" vertical="center"/>
    </xf>
    <xf numFmtId="9" fontId="24" fillId="3" borderId="0" xfId="0" applyNumberFormat="1" applyFont="1" applyFill="1"/>
    <xf numFmtId="9" fontId="33" fillId="20" borderId="7" xfId="0" applyNumberFormat="1" applyFont="1" applyFill="1" applyBorder="1" applyAlignment="1">
      <alignment horizontal="center" vertical="center"/>
    </xf>
    <xf numFmtId="0" fontId="27" fillId="3" borderId="0" xfId="0" applyFont="1" applyFill="1" applyAlignment="1">
      <alignment horizontal="center" vertical="center" wrapText="1"/>
    </xf>
    <xf numFmtId="0" fontId="28" fillId="3" borderId="0" xfId="0" applyFont="1" applyFill="1" applyAlignment="1">
      <alignment horizontal="center" vertical="center" wrapText="1"/>
    </xf>
    <xf numFmtId="9" fontId="26" fillId="3" borderId="1" xfId="1" applyFont="1" applyFill="1" applyBorder="1" applyAlignment="1">
      <alignment horizontal="center" vertical="center" wrapText="1"/>
    </xf>
    <xf numFmtId="9" fontId="25" fillId="3" borderId="1" xfId="1" applyFont="1" applyFill="1" applyBorder="1" applyAlignment="1">
      <alignment horizontal="center" vertical="center" wrapText="1"/>
    </xf>
  </cellXfs>
  <cellStyles count="4">
    <cellStyle name="Millares 2" xfId="3" xr:uid="{00000000-0005-0000-0000-000000000000}"/>
    <cellStyle name="Normal" xfId="0" builtinId="0"/>
    <cellStyle name="Normal 2" xfId="2" xr:uid="{00000000-0005-0000-0000-000002000000}"/>
    <cellStyle name="Porcentaje" xfId="1" builtinId="5"/>
  </cellStyles>
  <dxfs count="4"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theme="0"/>
        </patternFill>
      </fill>
    </dxf>
  </dxfs>
  <tableStyles count="1" defaultTableStyle="TableStyleMedium2" defaultPivotStyle="PivotStyleLight16">
    <tableStyle name="Invisible" pivot="0" table="0" count="0" xr9:uid="{5FED4654-7B7D-41BA-879C-464CFCAF451C}"/>
  </tableStyles>
  <colors>
    <mruColors>
      <color rgb="FF00FFFF"/>
      <color rgb="FFFF9933"/>
      <color rgb="FFFF33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2.xml"/><Relationship Id="rId18" Type="http://schemas.openxmlformats.org/officeDocument/2006/relationships/worksheet" Target="worksheets/sheet17.xml"/><Relationship Id="rId26" Type="http://schemas.openxmlformats.org/officeDocument/2006/relationships/worksheet" Target="worksheets/sheet2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1.xml"/><Relationship Id="rId17" Type="http://schemas.openxmlformats.org/officeDocument/2006/relationships/worksheet" Target="worksheets/sheet16.xml"/><Relationship Id="rId25" Type="http://schemas.openxmlformats.org/officeDocument/2006/relationships/worksheet" Target="worksheets/sheet2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5.xml"/><Relationship Id="rId20" Type="http://schemas.openxmlformats.org/officeDocument/2006/relationships/worksheet" Target="worksheets/sheet19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0.xml"/><Relationship Id="rId24" Type="http://schemas.openxmlformats.org/officeDocument/2006/relationships/worksheet" Target="worksheets/sheet23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4.xml"/><Relationship Id="rId23" Type="http://schemas.openxmlformats.org/officeDocument/2006/relationships/worksheet" Target="worksheets/sheet22.xml"/><Relationship Id="rId28" Type="http://schemas.openxmlformats.org/officeDocument/2006/relationships/externalLink" Target="externalLinks/externalLink1.xml"/><Relationship Id="rId10" Type="http://schemas.openxmlformats.org/officeDocument/2006/relationships/chartsheet" Target="chartsheets/sheet1.xml"/><Relationship Id="rId19" Type="http://schemas.openxmlformats.org/officeDocument/2006/relationships/worksheet" Target="worksheets/sheet18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3.xml"/><Relationship Id="rId22" Type="http://schemas.openxmlformats.org/officeDocument/2006/relationships/worksheet" Target="worksheets/sheet21.xml"/><Relationship Id="rId27" Type="http://schemas.openxmlformats.org/officeDocument/2006/relationships/worksheet" Target="worksheets/sheet26.xml"/><Relationship Id="rId3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Subgerencia de Contratación</a:t>
            </a:r>
          </a:p>
          <a:p>
            <a:pPr>
              <a:defRPr/>
            </a:pPr>
            <a:r>
              <a:rPr lang="en-US" sz="1800" b="1" i="0" baseline="0">
                <a:effectLst/>
              </a:rPr>
              <a:t>Corte a Marzo 31 de 2018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28848369288911097"/>
          <c:y val="6.013073937846121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5000000000000001E-2"/>
          <c:y val="0.25083333333333335"/>
          <c:w val="0.93888888888888888"/>
          <c:h val="0.48500729075532223"/>
        </c:manualLayout>
      </c:layout>
      <c:bar3DChart>
        <c:barDir val="col"/>
        <c:grouping val="clustered"/>
        <c:varyColors val="0"/>
        <c:ser>
          <c:idx val="3"/>
          <c:order val="0"/>
          <c:tx>
            <c:strRef>
              <c:f>'Graficos- MARZO'!$F$33</c:f>
              <c:strCache>
                <c:ptCount val="1"/>
                <c:pt idx="0">
                  <c:v>Cumplimiento de Hitos</c:v>
                </c:pt>
              </c:strCache>
            </c:strRef>
          </c:tx>
          <c:spPr>
            <a:solidFill>
              <a:srgbClr val="FF3300"/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MARZO'!$B$34:$B$36</c:f>
              <c:strCache>
                <c:ptCount val="3"/>
                <c:pt idx="0">
                  <c:v>OPTIMIZACIÓN DE LA LIQUIDACIÓN DE CONVENIOS</c:v>
                </c:pt>
                <c:pt idx="1">
                  <c:v>OPTIMIZACIÓN DE LOS ACUERDOS DE NIVELES DE SERVICIO EN EL PROCESO DE GESTIÓN DE PROVEEDORES</c:v>
                </c:pt>
                <c:pt idx="2">
                  <c:v>GESTIÓN INTEGRAL DE NUEVOS NEGOCIOS</c:v>
                </c:pt>
              </c:strCache>
            </c:strRef>
          </c:cat>
          <c:val>
            <c:numRef>
              <c:f>'Graficos- MARZO'!$F$34:$F$36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E22-402A-B712-050B775AFD15}"/>
            </c:ext>
          </c:extLst>
        </c:ser>
        <c:ser>
          <c:idx val="5"/>
          <c:order val="1"/>
          <c:tx>
            <c:strRef>
              <c:f>'Graficos- MARZO'!$G$33</c:f>
              <c:strCache>
                <c:ptCount val="1"/>
                <c:pt idx="0">
                  <c:v>%  Avance Actual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MARZO'!$B$34:$B$36</c:f>
              <c:strCache>
                <c:ptCount val="3"/>
                <c:pt idx="0">
                  <c:v>OPTIMIZACIÓN DE LA LIQUIDACIÓN DE CONVENIOS</c:v>
                </c:pt>
                <c:pt idx="1">
                  <c:v>OPTIMIZACIÓN DE LOS ACUERDOS DE NIVELES DE SERVICIO EN EL PROCESO DE GESTIÓN DE PROVEEDORES</c:v>
                </c:pt>
                <c:pt idx="2">
                  <c:v>GESTIÓN INTEGRAL DE NUEVOS NEGOCIOS</c:v>
                </c:pt>
              </c:strCache>
            </c:strRef>
          </c:cat>
          <c:val>
            <c:numRef>
              <c:f>'Graficos- MARZO'!$G$34:$G$36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E22-402A-B712-050B775AFD15}"/>
            </c:ext>
          </c:extLst>
        </c:ser>
        <c:ser>
          <c:idx val="6"/>
          <c:order val="2"/>
          <c:tx>
            <c:strRef>
              <c:f>'Graficos- MARZO'!$H$33</c:f>
              <c:strCache>
                <c:ptCount val="1"/>
                <c:pt idx="0">
                  <c:v>% Avance Esperado Temporal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accent1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MARZO'!$B$34:$B$36</c:f>
              <c:strCache>
                <c:ptCount val="3"/>
                <c:pt idx="0">
                  <c:v>OPTIMIZACIÓN DE LA LIQUIDACIÓN DE CONVENIOS</c:v>
                </c:pt>
                <c:pt idx="1">
                  <c:v>OPTIMIZACIÓN DE LOS ACUERDOS DE NIVELES DE SERVICIO EN EL PROCESO DE GESTIÓN DE PROVEEDORES</c:v>
                </c:pt>
                <c:pt idx="2">
                  <c:v>GESTIÓN INTEGRAL DE NUEVOS NEGOCIOS</c:v>
                </c:pt>
              </c:strCache>
            </c:strRef>
          </c:cat>
          <c:val>
            <c:numRef>
              <c:f>'Graficos- MARZO'!$H$34:$H$36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E22-402A-B712-050B775AFD15}"/>
            </c:ext>
          </c:extLst>
        </c:ser>
        <c:ser>
          <c:idx val="7"/>
          <c:order val="3"/>
          <c:tx>
            <c:strRef>
              <c:f>'Graficos- MARZO'!$I$33</c:f>
              <c:strCache>
                <c:ptCount val="1"/>
                <c:pt idx="0">
                  <c:v>Cumplimiento Temporal</c:v>
                </c:pt>
              </c:strCache>
            </c:strRef>
          </c:tx>
          <c:spPr>
            <a:solidFill>
              <a:srgbClr val="002060"/>
            </a:solidFill>
            <a:ln w="9525" cap="flat" cmpd="sng" algn="ctr">
              <a:solidFill>
                <a:schemeClr val="accent2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60000"/>
                  <a:lumMod val="75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 w="9525" cap="flat" cmpd="sng" algn="ctr">
                <a:solidFill>
                  <a:schemeClr val="accent1"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0-BE22-402A-B712-050B775AFD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MARZO'!$B$34:$B$36</c:f>
              <c:strCache>
                <c:ptCount val="3"/>
                <c:pt idx="0">
                  <c:v>OPTIMIZACIÓN DE LA LIQUIDACIÓN DE CONVENIOS</c:v>
                </c:pt>
                <c:pt idx="1">
                  <c:v>OPTIMIZACIÓN DE LOS ACUERDOS DE NIVELES DE SERVICIO EN EL PROCESO DE GESTIÓN DE PROVEEDORES</c:v>
                </c:pt>
                <c:pt idx="2">
                  <c:v>GESTIÓN INTEGRAL DE NUEVOS NEGOCIOS</c:v>
                </c:pt>
              </c:strCache>
            </c:strRef>
          </c:cat>
          <c:val>
            <c:numRef>
              <c:f>'Graficos- MARZO'!$I$34:$I$36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E22-402A-B712-050B775AFD15}"/>
            </c:ext>
          </c:extLst>
        </c:ser>
        <c:ser>
          <c:idx val="4"/>
          <c:order val="4"/>
          <c:tx>
            <c:strRef>
              <c:f>'Graficos- MARZO'!$F$33</c:f>
              <c:strCache>
                <c:ptCount val="1"/>
                <c:pt idx="0">
                  <c:v>Cumplimiento de Hitos</c:v>
                </c:pt>
              </c:strCache>
            </c:strRef>
          </c:tx>
          <c:spPr>
            <a:solidFill>
              <a:srgbClr val="FF3300"/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MARZO'!$B$34:$B$36</c:f>
              <c:strCache>
                <c:ptCount val="3"/>
                <c:pt idx="0">
                  <c:v>OPTIMIZACIÓN DE LA LIQUIDACIÓN DE CONVENIOS</c:v>
                </c:pt>
                <c:pt idx="1">
                  <c:v>OPTIMIZACIÓN DE LOS ACUERDOS DE NIVELES DE SERVICIO EN EL PROCESO DE GESTIÓN DE PROVEEDORES</c:v>
                </c:pt>
                <c:pt idx="2">
                  <c:v>GESTIÓN INTEGRAL DE NUEVOS NEGOCIOS</c:v>
                </c:pt>
              </c:strCache>
            </c:strRef>
          </c:cat>
          <c:val>
            <c:numRef>
              <c:f>'Graficos- MARZO'!$F$34:$F$36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22-402A-B712-050B775AFD15}"/>
            </c:ext>
          </c:extLst>
        </c:ser>
        <c:ser>
          <c:idx val="0"/>
          <c:order val="5"/>
          <c:tx>
            <c:strRef>
              <c:f>'Graficos- MARZO'!$G$33</c:f>
              <c:strCache>
                <c:ptCount val="1"/>
                <c:pt idx="0">
                  <c:v>%  Avance Actual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MARZO'!$B$34:$B$36</c:f>
              <c:strCache>
                <c:ptCount val="3"/>
                <c:pt idx="0">
                  <c:v>OPTIMIZACIÓN DE LA LIQUIDACIÓN DE CONVENIOS</c:v>
                </c:pt>
                <c:pt idx="1">
                  <c:v>OPTIMIZACIÓN DE LOS ACUERDOS DE NIVELES DE SERVICIO EN EL PROCESO DE GESTIÓN DE PROVEEDORES</c:v>
                </c:pt>
                <c:pt idx="2">
                  <c:v>GESTIÓN INTEGRAL DE NUEVOS NEGOCIOS</c:v>
                </c:pt>
              </c:strCache>
              <c:extLst xmlns:c15="http://schemas.microsoft.com/office/drawing/2012/chart"/>
            </c:strRef>
          </c:cat>
          <c:val>
            <c:numRef>
              <c:f>'Graficos- MARZO'!$G$34:$G$36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BE22-402A-B712-050B775AFD15}"/>
            </c:ext>
          </c:extLst>
        </c:ser>
        <c:ser>
          <c:idx val="1"/>
          <c:order val="6"/>
          <c:tx>
            <c:strRef>
              <c:f>'Graficos- MARZO'!$H$33</c:f>
              <c:strCache>
                <c:ptCount val="1"/>
                <c:pt idx="0">
                  <c:v>% Avance Esperado Temporal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MARZO'!$B$34:$B$36</c:f>
              <c:strCache>
                <c:ptCount val="3"/>
                <c:pt idx="0">
                  <c:v>OPTIMIZACIÓN DE LA LIQUIDACIÓN DE CONVENIOS</c:v>
                </c:pt>
                <c:pt idx="1">
                  <c:v>OPTIMIZACIÓN DE LOS ACUERDOS DE NIVELES DE SERVICIO EN EL PROCESO DE GESTIÓN DE PROVEEDORES</c:v>
                </c:pt>
                <c:pt idx="2">
                  <c:v>GESTIÓN INTEGRAL DE NUEVOS NEGOCIOS</c:v>
                </c:pt>
              </c:strCache>
              <c:extLst xmlns:c15="http://schemas.microsoft.com/office/drawing/2012/chart"/>
            </c:strRef>
          </c:cat>
          <c:val>
            <c:numRef>
              <c:f>'Graficos- MARZO'!$H$34:$H$36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BE22-402A-B712-050B775AFD15}"/>
            </c:ext>
          </c:extLst>
        </c:ser>
        <c:ser>
          <c:idx val="2"/>
          <c:order val="7"/>
          <c:tx>
            <c:strRef>
              <c:f>'Graficos- MARZO'!$I$33</c:f>
              <c:strCache>
                <c:ptCount val="1"/>
                <c:pt idx="0">
                  <c:v>Cumplimiento Temporal</c:v>
                </c:pt>
              </c:strCache>
            </c:strRef>
          </c:tx>
          <c:spPr>
            <a:solidFill>
              <a:srgbClr val="002060"/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MARZO'!$B$34:$B$36</c:f>
              <c:strCache>
                <c:ptCount val="3"/>
                <c:pt idx="0">
                  <c:v>OPTIMIZACIÓN DE LA LIQUIDACIÓN DE CONVENIOS</c:v>
                </c:pt>
                <c:pt idx="1">
                  <c:v>OPTIMIZACIÓN DE LOS ACUERDOS DE NIVELES DE SERVICIO EN EL PROCESO DE GESTIÓN DE PROVEEDORES</c:v>
                </c:pt>
                <c:pt idx="2">
                  <c:v>GESTIÓN INTEGRAL DE NUEVOS NEGOCIOS</c:v>
                </c:pt>
              </c:strCache>
            </c:strRef>
          </c:cat>
          <c:val>
            <c:numRef>
              <c:f>'Graficos- MARZO'!$I$34:$I$36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E22-402A-B712-050B775AFD1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84437256"/>
        <c:axId val="186124960"/>
        <c:axId val="0"/>
        <c:extLst/>
      </c:bar3DChart>
      <c:catAx>
        <c:axId val="184437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6124960"/>
        <c:crosses val="autoZero"/>
        <c:auto val="1"/>
        <c:lblAlgn val="ctr"/>
        <c:lblOffset val="100"/>
        <c:noMultiLvlLbl val="0"/>
      </c:catAx>
      <c:valAx>
        <c:axId val="18612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4437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67585802983513"/>
          <c:y val="0.90416627901278579"/>
          <c:w val="0.62370485549860999"/>
          <c:h val="4.4128082560421444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Subgerencia Administrativa</a:t>
            </a:r>
            <a:endParaRPr lang="es-CO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r>
              <a:rPr lang="es-CO" sz="1800" b="1" i="0" baseline="0">
                <a:effectLst/>
              </a:rPr>
              <a:t> </a:t>
            </a:r>
            <a:r>
              <a:rPr lang="en-US" sz="1800" b="1" i="0" baseline="0">
                <a:effectLst/>
              </a:rPr>
              <a:t>Corte a Abril 30 de 2018</a:t>
            </a:r>
            <a:endParaRPr lang="es-CO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endParaRPr lang="es-C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6"/>
          <c:order val="0"/>
          <c:tx>
            <c:strRef>
              <c:f>'Graficos- ABRIL '!$I$47</c:f>
              <c:strCache>
                <c:ptCount val="1"/>
                <c:pt idx="0">
                  <c:v>Cumplimiento Temporal</c:v>
                </c:pt>
              </c:strCache>
            </c:strRef>
          </c:tx>
          <c:spPr>
            <a:solidFill>
              <a:srgbClr val="002060"/>
            </a:solidFill>
            <a:ln w="9525" cap="flat" cmpd="sng" algn="ctr">
              <a:solidFill>
                <a:schemeClr val="accent1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ABRIL '!$B$48:$B$49</c:f>
              <c:strCache>
                <c:ptCount val="2"/>
                <c:pt idx="0">
                  <c:v>OPTIMIZACIÓN  GESTION DE ACTIVOS</c:v>
                </c:pt>
                <c:pt idx="1">
                  <c:v>EVALUACIÓN DE LA ESTRUCTURA ACTUAL DE FONADE VS LA NECESIDAD DE LAS ÁREAS</c:v>
                </c:pt>
              </c:strCache>
            </c:strRef>
          </c:cat>
          <c:val>
            <c:numRef>
              <c:f>'Graficos- ABRIL '!$I$48:$I$49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DD-494B-9085-18A8BBE7F3D0}"/>
            </c:ext>
          </c:extLst>
        </c:ser>
        <c:ser>
          <c:idx val="0"/>
          <c:order val="1"/>
          <c:tx>
            <c:strRef>
              <c:f>'Graficos- ABRIL '!$F$47</c:f>
              <c:strCache>
                <c:ptCount val="1"/>
                <c:pt idx="0">
                  <c:v>Cumplimiento de Hitos</c:v>
                </c:pt>
              </c:strCache>
            </c:strRef>
          </c:tx>
          <c:spPr>
            <a:solidFill>
              <a:srgbClr val="FF3300"/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'Graficos- ABRIL '!$F$48:$F$49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DD-494B-9085-18A8BBE7F3D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552535352"/>
        <c:axId val="552536008"/>
        <c:axId val="0"/>
      </c:bar3DChart>
      <c:catAx>
        <c:axId val="552535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2536008"/>
        <c:crosses val="autoZero"/>
        <c:auto val="1"/>
        <c:lblAlgn val="ctr"/>
        <c:lblOffset val="100"/>
        <c:noMultiLvlLbl val="0"/>
      </c:catAx>
      <c:valAx>
        <c:axId val="552536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2535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Tecnologías de la Información-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r>
              <a:rPr lang="es-CO" sz="1800" b="1" i="0" baseline="0">
                <a:effectLst/>
              </a:rPr>
              <a:t> </a:t>
            </a:r>
            <a:r>
              <a:rPr lang="en-US" sz="1800" b="1" i="0" baseline="0">
                <a:effectLst/>
              </a:rPr>
              <a:t>Corte a Abril 30 de 2018</a:t>
            </a:r>
            <a:endParaRPr lang="es-CO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endParaRPr lang="es-CO">
              <a:effectLst/>
            </a:endParaRPr>
          </a:p>
        </c:rich>
      </c:tx>
      <c:layout>
        <c:manualLayout>
          <c:xMode val="edge"/>
          <c:yMode val="edge"/>
          <c:x val="0.1646163231562062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5451139343250932E-2"/>
          <c:y val="0.19701425405391659"/>
          <c:w val="0.8745191921180826"/>
          <c:h val="0.54866466696674276"/>
        </c:manualLayout>
      </c:layout>
      <c:bar3DChart>
        <c:barDir val="col"/>
        <c:grouping val="clustered"/>
        <c:varyColors val="0"/>
        <c:ser>
          <c:idx val="3"/>
          <c:order val="0"/>
          <c:tx>
            <c:strRef>
              <c:f>'Graficos- ABRIL '!$F$59</c:f>
              <c:strCache>
                <c:ptCount val="1"/>
                <c:pt idx="0">
                  <c:v>Cumplimiento de Hitos</c:v>
                </c:pt>
              </c:strCache>
            </c:strRef>
          </c:tx>
          <c:spPr>
            <a:solidFill>
              <a:srgbClr val="FF3300"/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ABRIL '!$B$60</c:f>
              <c:strCache>
                <c:ptCount val="1"/>
                <c:pt idx="0">
                  <c:v>IMPLEMENTACIÓN ERP</c:v>
                </c:pt>
              </c:strCache>
            </c:strRef>
          </c:cat>
          <c:val>
            <c:numRef>
              <c:f>'Graficos- ABRIL '!$F$60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0B-4EC7-98C4-A00524EEC8D6}"/>
            </c:ext>
          </c:extLst>
        </c:ser>
        <c:ser>
          <c:idx val="6"/>
          <c:order val="1"/>
          <c:tx>
            <c:strRef>
              <c:f>'Graficos- ABRIL '!$I$59</c:f>
              <c:strCache>
                <c:ptCount val="1"/>
                <c:pt idx="0">
                  <c:v>Cumplimiento Temporal</c:v>
                </c:pt>
              </c:strCache>
            </c:strRef>
          </c:tx>
          <c:spPr>
            <a:solidFill>
              <a:srgbClr val="002060"/>
            </a:solidFill>
            <a:ln w="9525" cap="flat" cmpd="sng" algn="ctr">
              <a:solidFill>
                <a:schemeClr val="accent1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ABRIL '!$B$60</c:f>
              <c:strCache>
                <c:ptCount val="1"/>
                <c:pt idx="0">
                  <c:v>IMPLEMENTACIÓN ERP</c:v>
                </c:pt>
              </c:strCache>
            </c:strRef>
          </c:cat>
          <c:val>
            <c:numRef>
              <c:f>'Graficos- ABRIL '!$I$60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0B-4EC7-98C4-A00524EEC8D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413724464"/>
        <c:axId val="413730696"/>
        <c:axId val="0"/>
      </c:bar3DChart>
      <c:catAx>
        <c:axId val="41372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13730696"/>
        <c:crosses val="autoZero"/>
        <c:auto val="1"/>
        <c:lblAlgn val="ctr"/>
        <c:lblOffset val="100"/>
        <c:noMultiLvlLbl val="0"/>
      </c:catAx>
      <c:valAx>
        <c:axId val="413730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13724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Plan Institucional de Gestión y Desempeño</a:t>
            </a:r>
          </a:p>
          <a:p>
            <a:pPr>
              <a:defRPr/>
            </a:pPr>
            <a:r>
              <a:rPr lang="en-US" sz="1800" b="1" i="0" baseline="0">
                <a:effectLst/>
              </a:rPr>
              <a:t>Corte a Abril 30 de 2018</a:t>
            </a:r>
            <a:endParaRPr lang="es-C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3"/>
          <c:order val="3"/>
          <c:tx>
            <c:strRef>
              <c:f>'Graficos- ABRIL '!$F$70</c:f>
              <c:strCache>
                <c:ptCount val="1"/>
                <c:pt idx="0">
                  <c:v>Cumplimiento de Hitos</c:v>
                </c:pt>
              </c:strCache>
            </c:strRef>
          </c:tx>
          <c:spPr>
            <a:solidFill>
              <a:srgbClr val="FF3300"/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ABRIL '!$B$71</c:f>
              <c:strCache>
                <c:ptCount val="1"/>
                <c:pt idx="0">
                  <c:v>PLAN INSTITUCIONAL DE GESTIÓN Y DESEMPEÑO</c:v>
                </c:pt>
              </c:strCache>
            </c:strRef>
          </c:cat>
          <c:val>
            <c:numRef>
              <c:f>'Graficos- ABRIL '!$F$71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3D-4C1E-BB14-1102A9113D84}"/>
            </c:ext>
          </c:extLst>
        </c:ser>
        <c:ser>
          <c:idx val="6"/>
          <c:order val="6"/>
          <c:tx>
            <c:strRef>
              <c:f>'Graficos- ABRIL '!$I$70</c:f>
              <c:strCache>
                <c:ptCount val="1"/>
                <c:pt idx="0">
                  <c:v>Cumplimiento Temporal</c:v>
                </c:pt>
              </c:strCache>
            </c:strRef>
          </c:tx>
          <c:spPr>
            <a:solidFill>
              <a:srgbClr val="002060"/>
            </a:solidFill>
            <a:ln w="9525" cap="flat" cmpd="sng" algn="ctr">
              <a:solidFill>
                <a:schemeClr val="accent1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ABRIL '!$B$71</c:f>
              <c:strCache>
                <c:ptCount val="1"/>
                <c:pt idx="0">
                  <c:v>PLAN INSTITUCIONAL DE GESTIÓN Y DESEMPEÑO</c:v>
                </c:pt>
              </c:strCache>
            </c:strRef>
          </c:cat>
          <c:val>
            <c:numRef>
              <c:f>'Graficos- ABRIL '!$I$71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3D-4C1E-BB14-1102A9113D8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506256624"/>
        <c:axId val="463230928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'Graficos- ABRIL '!$C$70</c15:sqref>
                        </c15:formulaRef>
                      </c:ext>
                    </c:extLst>
                    <c:strCache>
                      <c:ptCount val="1"/>
                      <c:pt idx="0">
                        <c:v>Peso</c:v>
                      </c:pt>
                    </c:strCache>
                  </c:strRef>
                </c:tx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accent1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1"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'Graficos- ABRIL '!$B$71</c15:sqref>
                        </c15:formulaRef>
                      </c:ext>
                    </c:extLst>
                    <c:strCache>
                      <c:ptCount val="1"/>
                      <c:pt idx="0">
                        <c:v>PLAN INSTITUCIONAL DE GESTIÓN Y DESEMPEÑO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'Graficos- ABRIL '!$C$71</c15:sqref>
                        </c15:formulaRef>
                      </c:ext>
                    </c:extLst>
                    <c:numCache>
                      <c:formatCode>0.0%</c:formatCode>
                      <c:ptCount val="1"/>
                      <c:pt idx="0">
                        <c:v>0.12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23D-4C1E-BB14-1102A9113D84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ABRIL '!$D$70</c15:sqref>
                        </c15:formulaRef>
                      </c:ext>
                    </c:extLst>
                    <c:strCache>
                      <c:ptCount val="1"/>
                      <c:pt idx="0">
                        <c:v>Hitos a Cumplir al corte</c:v>
                      </c:pt>
                    </c:strCache>
                  </c:strRef>
                </c:tx>
                <c:spPr>
                  <a:solidFill>
                    <a:schemeClr val="accent2">
                      <a:alpha val="85000"/>
                    </a:schemeClr>
                  </a:solidFill>
                  <a:ln w="9525" cap="flat" cmpd="sng" algn="ctr">
                    <a:solidFill>
                      <a:schemeClr val="accent2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2"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ABRIL '!$B$71</c15:sqref>
                        </c15:formulaRef>
                      </c:ext>
                    </c:extLst>
                    <c:strCache>
                      <c:ptCount val="1"/>
                      <c:pt idx="0">
                        <c:v>PLAN INSTITUCIONAL DE GESTIÓN Y DESEMPEÑO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ABRIL '!$D$71</c15:sqref>
                        </c15:formulaRef>
                      </c:ext>
                    </c:extLst>
                    <c:numCache>
                      <c:formatCode>0.0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A23D-4C1E-BB14-1102A9113D84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ABRIL '!$E$70</c15:sqref>
                        </c15:formulaRef>
                      </c:ext>
                    </c:extLst>
                    <c:strCache>
                      <c:ptCount val="1"/>
                      <c:pt idx="0">
                        <c:v>Hitos Cumplidos</c:v>
                      </c:pt>
                    </c:strCache>
                  </c:strRef>
                </c:tx>
                <c:spPr>
                  <a:solidFill>
                    <a:schemeClr val="accent3">
                      <a:alpha val="85000"/>
                    </a:schemeClr>
                  </a:solidFill>
                  <a:ln w="9525" cap="flat" cmpd="sng" algn="ctr">
                    <a:solidFill>
                      <a:schemeClr val="accent3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3"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ABRIL '!$B$71</c15:sqref>
                        </c15:formulaRef>
                      </c:ext>
                    </c:extLst>
                    <c:strCache>
                      <c:ptCount val="1"/>
                      <c:pt idx="0">
                        <c:v>PLAN INSTITUCIONAL DE GESTIÓN Y DESEMPEÑO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ABRIL '!$E$71</c15:sqref>
                        </c15:formulaRef>
                      </c:ext>
                    </c:extLst>
                    <c:numCache>
                      <c:formatCode>0.0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A23D-4C1E-BB14-1102A9113D84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ABRIL '!$G$70</c15:sqref>
                        </c15:formulaRef>
                      </c:ext>
                    </c:extLst>
                    <c:strCache>
                      <c:ptCount val="1"/>
                      <c:pt idx="0">
                        <c:v>%  Avance Actual</c:v>
                      </c:pt>
                    </c:strCache>
                  </c:strRef>
                </c:tx>
                <c:spPr>
                  <a:solidFill>
                    <a:schemeClr val="accent5">
                      <a:alpha val="85000"/>
                    </a:schemeClr>
                  </a:solidFill>
                  <a:ln w="9525" cap="flat" cmpd="sng" algn="ctr">
                    <a:solidFill>
                      <a:schemeClr val="accent5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5"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ABRIL '!$B$71</c15:sqref>
                        </c15:formulaRef>
                      </c:ext>
                    </c:extLst>
                    <c:strCache>
                      <c:ptCount val="1"/>
                      <c:pt idx="0">
                        <c:v>PLAN INSTITUCIONAL DE GESTIÓN Y DESEMPEÑO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ABRIL '!$G$71</c15:sqref>
                        </c15:formulaRef>
                      </c:ext>
                    </c:extLst>
                    <c:numCache>
                      <c:formatCode>0%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A23D-4C1E-BB14-1102A9113D84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ABRIL '!$H$70</c15:sqref>
                        </c15:formulaRef>
                      </c:ext>
                    </c:extLst>
                    <c:strCache>
                      <c:ptCount val="1"/>
                      <c:pt idx="0">
                        <c:v>% Avance Esperado Temporal</c:v>
                      </c:pt>
                    </c:strCache>
                  </c:strRef>
                </c:tx>
                <c:spPr>
                  <a:solidFill>
                    <a:schemeClr val="accent6">
                      <a:alpha val="85000"/>
                    </a:schemeClr>
                  </a:solidFill>
                  <a:ln w="9525" cap="flat" cmpd="sng" algn="ctr">
                    <a:solidFill>
                      <a:schemeClr val="accent6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6"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ABRIL '!$B$71</c15:sqref>
                        </c15:formulaRef>
                      </c:ext>
                    </c:extLst>
                    <c:strCache>
                      <c:ptCount val="1"/>
                      <c:pt idx="0">
                        <c:v>PLAN INSTITUCIONAL DE GESTIÓN Y DESEMPEÑO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ABRIL '!$H$71</c15:sqref>
                        </c15:formulaRef>
                      </c:ext>
                    </c:extLst>
                    <c:numCache>
                      <c:formatCode>0%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A23D-4C1E-BB14-1102A9113D84}"/>
                  </c:ext>
                </c:extLst>
              </c15:ser>
            </c15:filteredBarSeries>
          </c:ext>
        </c:extLst>
      </c:bar3DChart>
      <c:catAx>
        <c:axId val="50625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3230928"/>
        <c:crosses val="autoZero"/>
        <c:auto val="1"/>
        <c:lblAlgn val="ctr"/>
        <c:lblOffset val="100"/>
        <c:noMultiLvlLbl val="0"/>
      </c:catAx>
      <c:valAx>
        <c:axId val="463230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625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Subgerencia de Contratación</a:t>
            </a:r>
          </a:p>
          <a:p>
            <a:pPr>
              <a:defRPr/>
            </a:pPr>
            <a:r>
              <a:rPr lang="en-US" sz="1800" b="1" i="0" baseline="0">
                <a:effectLst/>
              </a:rPr>
              <a:t>Corte a Mayo 31 de 2018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28848369288911097"/>
          <c:y val="6.013073937846121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5000000000000001E-2"/>
          <c:y val="0.25083333333333335"/>
          <c:w val="0.93888888888888888"/>
          <c:h val="0.48500729075532223"/>
        </c:manualLayout>
      </c:layout>
      <c:bar3DChart>
        <c:barDir val="col"/>
        <c:grouping val="clustered"/>
        <c:varyColors val="0"/>
        <c:ser>
          <c:idx val="3"/>
          <c:order val="0"/>
          <c:tx>
            <c:strRef>
              <c:f>'Graficos- Mayo'!$F$33</c:f>
              <c:strCache>
                <c:ptCount val="1"/>
                <c:pt idx="0">
                  <c:v>Cumplimiento de Hitos</c:v>
                </c:pt>
              </c:strCache>
            </c:strRef>
          </c:tx>
          <c:spPr>
            <a:solidFill>
              <a:srgbClr val="FF3300"/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Mayo'!$B$34:$B$36</c:f>
              <c:strCache>
                <c:ptCount val="3"/>
                <c:pt idx="0">
                  <c:v>OPTIMIZACIÓN DE LA LIQUIDACIÓN DE CONVENIOS</c:v>
                </c:pt>
                <c:pt idx="1">
                  <c:v>OPTIMIZACIÓN DE LOS ACUERDOS DE NIVELES DE SERVICIO EN EL PROCESO DE GESTIÓN DE PROVEEDORES</c:v>
                </c:pt>
                <c:pt idx="2">
                  <c:v>GESTIÓN INTEGRAL DE NUEVOS NEGOCIOS</c:v>
                </c:pt>
              </c:strCache>
            </c:strRef>
          </c:cat>
          <c:val>
            <c:numRef>
              <c:f>'Graficos- Mayo'!$F$34:$F$36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55-4EEE-BA79-844C74A925EF}"/>
            </c:ext>
          </c:extLst>
        </c:ser>
        <c:ser>
          <c:idx val="2"/>
          <c:order val="7"/>
          <c:tx>
            <c:strRef>
              <c:f>'Graficos- Mayo'!$I$33</c:f>
              <c:strCache>
                <c:ptCount val="1"/>
                <c:pt idx="0">
                  <c:v>Cumplimiento Temporal</c:v>
                </c:pt>
              </c:strCache>
            </c:strRef>
          </c:tx>
          <c:spPr>
            <a:solidFill>
              <a:srgbClr val="002060"/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Mayo'!$B$34:$B$36</c:f>
              <c:strCache>
                <c:ptCount val="3"/>
                <c:pt idx="0">
                  <c:v>OPTIMIZACIÓN DE LA LIQUIDACIÓN DE CONVENIOS</c:v>
                </c:pt>
                <c:pt idx="1">
                  <c:v>OPTIMIZACIÓN DE LOS ACUERDOS DE NIVELES DE SERVICIO EN EL PROCESO DE GESTIÓN DE PROVEEDORES</c:v>
                </c:pt>
                <c:pt idx="2">
                  <c:v>GESTIÓN INTEGRAL DE NUEVOS NEGOCIOS</c:v>
                </c:pt>
              </c:strCache>
            </c:strRef>
          </c:cat>
          <c:val>
            <c:numRef>
              <c:f>'Graficos- Mayo'!$I$34:$I$36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A55-4EEE-BA79-844C74A925E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84437256"/>
        <c:axId val="186124960"/>
        <c:axId val="0"/>
        <c:extLst>
          <c:ext xmlns:c15="http://schemas.microsoft.com/office/drawing/2012/chart" uri="{02D57815-91ED-43cb-92C2-25804820EDAC}">
            <c15:filteredBarSeries>
              <c15:ser>
                <c:idx val="5"/>
                <c:order val="1"/>
                <c:tx>
                  <c:strRef>
                    <c:extLst>
                      <c:ext uri="{02D57815-91ED-43cb-92C2-25804820EDAC}">
                        <c15:formulaRef>
                          <c15:sqref>'Graficos- Mayo'!$G$33</c15:sqref>
                        </c15:formulaRef>
                      </c:ext>
                    </c:extLst>
                    <c:strCache>
                      <c:ptCount val="1"/>
                      <c:pt idx="0">
                        <c:v>%  Avance Actual</c:v>
                      </c:pt>
                    </c:strCache>
                  </c:strRef>
                </c:tx>
                <c:spPr>
                  <a:solidFill>
                    <a:schemeClr val="accent6">
                      <a:alpha val="85000"/>
                    </a:schemeClr>
                  </a:solidFill>
                  <a:ln w="9525" cap="flat" cmpd="sng" algn="ctr">
                    <a:solidFill>
                      <a:schemeClr val="accent6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6"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'Graficos- Mayo'!$B$34:$B$36</c15:sqref>
                        </c15:formulaRef>
                      </c:ext>
                    </c:extLst>
                    <c:strCache>
                      <c:ptCount val="3"/>
                      <c:pt idx="0">
                        <c:v>OPTIMIZACIÓN DE LA LIQUIDACIÓN DE CONVENIOS</c:v>
                      </c:pt>
                      <c:pt idx="1">
                        <c:v>OPTIMIZACIÓN DE LOS ACUERDOS DE NIVELES DE SERVICIO EN EL PROCESO DE GESTIÓN DE PROVEEDORES</c:v>
                      </c:pt>
                      <c:pt idx="2">
                        <c:v>GESTIÓN INTEGRAL DE NUEVOS NEGOCIOS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'Graficos- Mayo'!$G$34:$G$36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1A55-4EEE-BA79-844C74A925EF}"/>
                  </c:ext>
                </c:extLst>
              </c15:ser>
            </c15:filteredBarSeries>
            <c15:filteredBarSeries>
              <c15:ser>
                <c:idx val="6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Mayo'!$H$33</c15:sqref>
                        </c15:formulaRef>
                      </c:ext>
                    </c:extLst>
                    <c:strCache>
                      <c:ptCount val="1"/>
                      <c:pt idx="0">
                        <c:v>% Avance Esperado Temporal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  <a:alpha val="85000"/>
                    </a:schemeClr>
                  </a:solidFill>
                  <a:ln w="9525" cap="flat" cmpd="sng" algn="ctr">
                    <a:solidFill>
                      <a:schemeClr val="accent1">
                        <a:lumMod val="60000"/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1">
                        <a:lumMod val="60000"/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Mayo'!$B$34:$B$36</c15:sqref>
                        </c15:formulaRef>
                      </c:ext>
                    </c:extLst>
                    <c:strCache>
                      <c:ptCount val="3"/>
                      <c:pt idx="0">
                        <c:v>OPTIMIZACIÓN DE LA LIQUIDACIÓN DE CONVENIOS</c:v>
                      </c:pt>
                      <c:pt idx="1">
                        <c:v>OPTIMIZACIÓN DE LOS ACUERDOS DE NIVELES DE SERVICIO EN EL PROCESO DE GESTIÓN DE PROVEEDORES</c:v>
                      </c:pt>
                      <c:pt idx="2">
                        <c:v>GESTIÓN INTEGRAL DE NUEVOS NEGOCIOS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Mayo'!$H$34:$H$36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A55-4EEE-BA79-844C74A925EF}"/>
                  </c:ext>
                </c:extLst>
              </c15:ser>
            </c15:filteredBarSeries>
            <c15:filteredBarSeries>
              <c15:ser>
                <c:idx val="7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Mayo'!$I$33</c15:sqref>
                        </c15:formulaRef>
                      </c:ext>
                    </c:extLst>
                    <c:strCache>
                      <c:ptCount val="1"/>
                      <c:pt idx="0">
                        <c:v>Cumplimiento Temporal</c:v>
                      </c:pt>
                    </c:strCache>
                  </c:strRef>
                </c:tx>
                <c:spPr>
                  <a:solidFill>
                    <a:srgbClr val="002060"/>
                  </a:solidFill>
                  <a:ln w="9525" cap="flat" cmpd="sng" algn="ctr">
                    <a:solidFill>
                      <a:schemeClr val="accent2">
                        <a:lumMod val="60000"/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2">
                        <a:lumMod val="60000"/>
                        <a:lumMod val="75000"/>
                      </a:schemeClr>
                    </a:contourClr>
                  </a:sp3d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002060"/>
                    </a:solidFill>
                    <a:ln w="9525" cap="flat" cmpd="sng" algn="ctr">
                      <a:solidFill>
                        <a:schemeClr val="accent1">
                          <a:lumMod val="75000"/>
                        </a:schemeClr>
                      </a:solidFill>
                      <a:round/>
                    </a:ln>
                    <a:effectLst/>
                    <a:sp3d contourW="9525">
                      <a:contourClr>
                        <a:schemeClr val="accent1">
                          <a:lumMod val="75000"/>
                        </a:schemeClr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4-1A55-4EEE-BA79-844C74A925EF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Mayo'!$B$34:$B$36</c15:sqref>
                        </c15:formulaRef>
                      </c:ext>
                    </c:extLst>
                    <c:strCache>
                      <c:ptCount val="3"/>
                      <c:pt idx="0">
                        <c:v>OPTIMIZACIÓN DE LA LIQUIDACIÓN DE CONVENIOS</c:v>
                      </c:pt>
                      <c:pt idx="1">
                        <c:v>OPTIMIZACIÓN DE LOS ACUERDOS DE NIVELES DE SERVICIO EN EL PROCESO DE GESTIÓN DE PROVEEDORES</c:v>
                      </c:pt>
                      <c:pt idx="2">
                        <c:v>GESTIÓN INTEGRAL DE NUEVOS NEGOCIOS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Mayo'!$I$34:$I$36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A55-4EEE-BA79-844C74A925E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Mayo'!$F$33</c15:sqref>
                        </c15:formulaRef>
                      </c:ext>
                    </c:extLst>
                    <c:strCache>
                      <c:ptCount val="1"/>
                      <c:pt idx="0">
                        <c:v>Cumplimiento de Hitos</c:v>
                      </c:pt>
                    </c:strCache>
                  </c:strRef>
                </c:tx>
                <c:spPr>
                  <a:solidFill>
                    <a:srgbClr val="FF3300"/>
                  </a:solidFill>
                  <a:ln w="9525" cap="flat" cmpd="sng" algn="ctr">
                    <a:solidFill>
                      <a:schemeClr val="accent5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5"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100" b="1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Mayo'!$B$34:$B$36</c15:sqref>
                        </c15:formulaRef>
                      </c:ext>
                    </c:extLst>
                    <c:strCache>
                      <c:ptCount val="3"/>
                      <c:pt idx="0">
                        <c:v>OPTIMIZACIÓN DE LA LIQUIDACIÓN DE CONVENIOS</c:v>
                      </c:pt>
                      <c:pt idx="1">
                        <c:v>OPTIMIZACIÓN DE LOS ACUERDOS DE NIVELES DE SERVICIO EN EL PROCESO DE GESTIÓN DE PROVEEDORES</c:v>
                      </c:pt>
                      <c:pt idx="2">
                        <c:v>GESTIÓN INTEGRAL DE NUEVOS NEGOCIOS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Mayo'!$F$34:$F$36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A55-4EEE-BA79-844C74A925EF}"/>
                  </c:ext>
                </c:extLst>
              </c15:ser>
            </c15:filteredBarSeries>
            <c15:filteredBarSeries>
              <c15:ser>
                <c:idx val="0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Mayo'!$G$33</c15:sqref>
                        </c15:formulaRef>
                      </c:ext>
                    </c:extLst>
                    <c:strCache>
                      <c:ptCount val="1"/>
                      <c:pt idx="0">
                        <c:v>%  Avance Actual</c:v>
                      </c:pt>
                    </c:strCache>
                  </c:strRef>
                </c:tx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accent1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1"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Mayo'!$B$34:$B$36</c15:sqref>
                        </c15:formulaRef>
                      </c:ext>
                    </c:extLst>
                    <c:strCache>
                      <c:ptCount val="3"/>
                      <c:pt idx="0">
                        <c:v>OPTIMIZACIÓN DE LA LIQUIDACIÓN DE CONVENIOS</c:v>
                      </c:pt>
                      <c:pt idx="1">
                        <c:v>OPTIMIZACIÓN DE LOS ACUERDOS DE NIVELES DE SERVICIO EN EL PROCESO DE GESTIÓN DE PROVEEDORES</c:v>
                      </c:pt>
                      <c:pt idx="2">
                        <c:v>GESTIÓN INTEGRAL DE NUEVOS NEGOCIOS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Mayo'!$G$34:$G$36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A55-4EEE-BA79-844C74A925EF}"/>
                  </c:ext>
                </c:extLst>
              </c15:ser>
            </c15:filteredBarSeries>
            <c15:filteredBarSeries>
              <c15:ser>
                <c:idx val="1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Mayo'!$H$33</c15:sqref>
                        </c15:formulaRef>
                      </c:ext>
                    </c:extLst>
                    <c:strCache>
                      <c:ptCount val="1"/>
                      <c:pt idx="0">
                        <c:v>% Avance Esperado Temporal</c:v>
                      </c:pt>
                    </c:strCache>
                  </c:strRef>
                </c:tx>
                <c:spPr>
                  <a:solidFill>
                    <a:schemeClr val="accent2">
                      <a:alpha val="85000"/>
                    </a:schemeClr>
                  </a:solidFill>
                  <a:ln w="9525" cap="flat" cmpd="sng" algn="ctr">
                    <a:solidFill>
                      <a:schemeClr val="accent2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2"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Mayo'!$B$34:$B$36</c15:sqref>
                        </c15:formulaRef>
                      </c:ext>
                    </c:extLst>
                    <c:strCache>
                      <c:ptCount val="3"/>
                      <c:pt idx="0">
                        <c:v>OPTIMIZACIÓN DE LA LIQUIDACIÓN DE CONVENIOS</c:v>
                      </c:pt>
                      <c:pt idx="1">
                        <c:v>OPTIMIZACIÓN DE LOS ACUERDOS DE NIVELES DE SERVICIO EN EL PROCESO DE GESTIÓN DE PROVEEDORES</c:v>
                      </c:pt>
                      <c:pt idx="2">
                        <c:v>GESTIÓN INTEGRAL DE NUEVOS NEGOCIOS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Mayo'!$H$34:$H$36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A55-4EEE-BA79-844C74A925EF}"/>
                  </c:ext>
                </c:extLst>
              </c15:ser>
            </c15:filteredBarSeries>
          </c:ext>
        </c:extLst>
      </c:bar3DChart>
      <c:catAx>
        <c:axId val="184437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6124960"/>
        <c:crosses val="autoZero"/>
        <c:auto val="1"/>
        <c:lblAlgn val="ctr"/>
        <c:lblOffset val="100"/>
        <c:noMultiLvlLbl val="0"/>
      </c:catAx>
      <c:valAx>
        <c:axId val="18612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4437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67585802983513"/>
          <c:y val="0.90416627901278579"/>
          <c:w val="0.62370485549860999"/>
          <c:h val="4.4128082560421444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>
                <a:solidFill>
                  <a:sysClr val="windowText" lastClr="000000"/>
                </a:solidFill>
              </a:rPr>
              <a:t>CUMPLIMIENTO</a:t>
            </a:r>
            <a:r>
              <a:rPr lang="es-CO" baseline="0">
                <a:solidFill>
                  <a:sysClr val="windowText" lastClr="000000"/>
                </a:solidFill>
              </a:rPr>
              <a:t> A MAYO 31 DE 2018</a:t>
            </a:r>
            <a:endParaRPr lang="es-CO">
              <a:solidFill>
                <a:sysClr val="windowText" lastClr="000000"/>
              </a:solidFill>
            </a:endParaRPr>
          </a:p>
          <a:p>
            <a:pPr>
              <a:defRPr/>
            </a:pPr>
            <a:endParaRPr lang="es-CO"/>
          </a:p>
        </c:rich>
      </c:tx>
      <c:layout>
        <c:manualLayout>
          <c:xMode val="edge"/>
          <c:yMode val="edge"/>
          <c:x val="9.468749716442694E-2"/>
          <c:y val="2.26229499436059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solidFill>
          <a:schemeClr val="accent6">
            <a:lumMod val="60000"/>
            <a:lumOff val="4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6">
            <a:lumMod val="60000"/>
            <a:lumOff val="4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3187955393033105E-2"/>
          <c:y val="0.1207688477822829"/>
          <c:w val="0.88071696897656226"/>
          <c:h val="0.83648312883116838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'Graficos- Mayo'!$C$15</c:f>
              <c:strCache>
                <c:ptCount val="1"/>
                <c:pt idx="0">
                  <c:v>30-may.-18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solidFill>
                <a:schemeClr val="accent6">
                  <a:lumMod val="50000"/>
                </a:schemeClr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>
              <a:contourClr>
                <a:schemeClr val="accent6">
                  <a:lumMod val="50000"/>
                </a:schemeClr>
              </a:contourClr>
            </a:sp3d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8CB-45A7-B832-D3F2E8558377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68CB-45A7-B832-D3F2E85583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Mayo'!$B$16:$B$17</c:f>
              <c:strCache>
                <c:ptCount val="2"/>
                <c:pt idx="0">
                  <c:v>Cumplimiento de Hitos</c:v>
                </c:pt>
                <c:pt idx="1">
                  <c:v>Cumplimiento Temporal</c:v>
                </c:pt>
              </c:strCache>
            </c:strRef>
          </c:cat>
          <c:val>
            <c:numRef>
              <c:f>'Graficos- Mayo'!$C$16:$C$17</c:f>
              <c:numCache>
                <c:formatCode>0.0%</c:formatCode>
                <c:ptCount val="2"/>
                <c:pt idx="0" formatCode="0%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CB-45A7-B832-D3F2E8558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6126920"/>
        <c:axId val="186127312"/>
        <c:axId val="0"/>
      </c:bar3DChart>
      <c:catAx>
        <c:axId val="186126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186127312"/>
        <c:crosses val="autoZero"/>
        <c:auto val="1"/>
        <c:lblAlgn val="ctr"/>
        <c:lblOffset val="100"/>
        <c:noMultiLvlLbl val="0"/>
      </c:catAx>
      <c:valAx>
        <c:axId val="186127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6126920"/>
        <c:crosses val="autoZero"/>
        <c:crossBetween val="between"/>
      </c:valAx>
      <c:spPr>
        <a:solidFill>
          <a:schemeClr val="tx2">
            <a:lumMod val="40000"/>
            <a:lumOff val="60000"/>
          </a:schemeClr>
        </a:solidFill>
        <a:ln>
          <a:solidFill>
            <a:schemeClr val="accent6"/>
          </a:solidFill>
        </a:ln>
        <a:effectLst/>
      </c:spPr>
    </c:plotArea>
    <c:plotVisOnly val="1"/>
    <c:dispBlanksAs val="gap"/>
    <c:showDLblsOverMax val="0"/>
  </c:chart>
  <c:spPr>
    <a:solidFill>
      <a:schemeClr val="accent6">
        <a:lumMod val="50000"/>
      </a:schemeClr>
    </a:soli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Subgerencia Técnica</a:t>
            </a:r>
          </a:p>
          <a:p>
            <a:pPr>
              <a:defRPr/>
            </a:pPr>
            <a:r>
              <a:rPr lang="en-US"/>
              <a:t>Corte a Mayo 31 de 2018</a:t>
            </a:r>
          </a:p>
        </c:rich>
      </c:tx>
      <c:layout>
        <c:manualLayout>
          <c:xMode val="edge"/>
          <c:yMode val="edge"/>
          <c:x val="0.2990555555555555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435892388451443"/>
          <c:y val="0.22662045298208405"/>
          <c:w val="0.85341885389326333"/>
          <c:h val="0.29455354861240474"/>
        </c:manualLayout>
      </c:layout>
      <c:bar3DChart>
        <c:barDir val="col"/>
        <c:grouping val="clustered"/>
        <c:varyColors val="0"/>
        <c:ser>
          <c:idx val="3"/>
          <c:order val="0"/>
          <c:tx>
            <c:strRef>
              <c:f>'Graficos- Mayo'!$F$26</c:f>
              <c:strCache>
                <c:ptCount val="1"/>
                <c:pt idx="0">
                  <c:v>Cumplimiento de Hitos</c:v>
                </c:pt>
              </c:strCache>
            </c:strRef>
          </c:tx>
          <c:spPr>
            <a:solidFill>
              <a:srgbClr val="FF3300"/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Mayo'!$B$27:$B$28</c:f>
              <c:strCache>
                <c:ptCount val="2"/>
                <c:pt idx="0">
                  <c:v>ACTUALIZACIÓN DE LA  METODOLOGÍA PARA NUEVOS NEGOCIOS </c:v>
                </c:pt>
                <c:pt idx="1">
                  <c:v>OPTIMIZACIÓN DEL  SEGUIMIENTO A LA SUPERVISIÓN DE PROYECTOS</c:v>
                </c:pt>
              </c:strCache>
            </c:strRef>
          </c:cat>
          <c:val>
            <c:numRef>
              <c:f>'Graficos- Mayo'!$F$27:$F$28</c:f>
              <c:numCache>
                <c:formatCode>0%</c:formatCode>
                <c:ptCount val="2"/>
                <c:pt idx="0" formatCode="0.0%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E6-439D-BE9E-2421CE712CDC}"/>
            </c:ext>
          </c:extLst>
        </c:ser>
        <c:ser>
          <c:idx val="6"/>
          <c:order val="1"/>
          <c:tx>
            <c:strRef>
              <c:f>'Graficos- Mayo'!$I$26</c:f>
              <c:strCache>
                <c:ptCount val="1"/>
                <c:pt idx="0">
                  <c:v>Cumplimiento Temporal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accent1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Mayo'!$B$27:$B$28</c:f>
              <c:strCache>
                <c:ptCount val="2"/>
                <c:pt idx="0">
                  <c:v>ACTUALIZACIÓN DE LA  METODOLOGÍA PARA NUEVOS NEGOCIOS </c:v>
                </c:pt>
                <c:pt idx="1">
                  <c:v>OPTIMIZACIÓN DEL  SEGUIMIENTO A LA SUPERVISIÓN DE PROYECTOS</c:v>
                </c:pt>
              </c:strCache>
            </c:strRef>
          </c:cat>
          <c:val>
            <c:numRef>
              <c:f>'Graficos- Mayo'!$I$27:$I$28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E6-439D-BE9E-2421CE712CD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539157736"/>
        <c:axId val="539157408"/>
        <c:axId val="0"/>
      </c:bar3DChart>
      <c:catAx>
        <c:axId val="539157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CO"/>
          </a:p>
        </c:txPr>
        <c:crossAx val="539157408"/>
        <c:crosses val="autoZero"/>
        <c:auto val="1"/>
        <c:lblAlgn val="ctr"/>
        <c:lblOffset val="100"/>
        <c:noMultiLvlLbl val="0"/>
      </c:catAx>
      <c:valAx>
        <c:axId val="539157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39157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Subgerencia Administrativa</a:t>
            </a:r>
            <a:endParaRPr lang="es-CO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r>
              <a:rPr lang="es-CO" sz="1800" b="1" i="0" baseline="0">
                <a:effectLst/>
              </a:rPr>
              <a:t> </a:t>
            </a:r>
            <a:r>
              <a:rPr lang="en-US" sz="1800" b="1" i="0" baseline="0">
                <a:effectLst/>
              </a:rPr>
              <a:t>Corte a Mayo 31 de 2018</a:t>
            </a:r>
            <a:endParaRPr lang="es-CO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endParaRPr lang="es-C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6"/>
          <c:order val="0"/>
          <c:tx>
            <c:strRef>
              <c:f>'Graficos- Mayo'!$I$47</c:f>
              <c:strCache>
                <c:ptCount val="1"/>
                <c:pt idx="0">
                  <c:v>Cumplimiento Temporal</c:v>
                </c:pt>
              </c:strCache>
            </c:strRef>
          </c:tx>
          <c:spPr>
            <a:solidFill>
              <a:srgbClr val="002060"/>
            </a:solidFill>
            <a:ln w="9525" cap="flat" cmpd="sng" algn="ctr">
              <a:solidFill>
                <a:schemeClr val="accent1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Mayo'!$B$48:$B$49</c:f>
              <c:strCache>
                <c:ptCount val="2"/>
                <c:pt idx="0">
                  <c:v>OPTIMIZACIÓN  GESTION DE ACTIVOS</c:v>
                </c:pt>
                <c:pt idx="1">
                  <c:v>EVALUACIÓN DE LA ESTRUCTURA ACTUAL DE FONADE VS LA NECESIDAD DE LAS ÁREAS</c:v>
                </c:pt>
              </c:strCache>
            </c:strRef>
          </c:cat>
          <c:val>
            <c:numRef>
              <c:f>'Graficos- Mayo'!$I$48:$I$49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5D-4A36-861E-AB481AC30180}"/>
            </c:ext>
          </c:extLst>
        </c:ser>
        <c:ser>
          <c:idx val="0"/>
          <c:order val="1"/>
          <c:tx>
            <c:strRef>
              <c:f>'Graficos- Mayo'!$F$47</c:f>
              <c:strCache>
                <c:ptCount val="1"/>
                <c:pt idx="0">
                  <c:v>Cumplimiento de Hitos</c:v>
                </c:pt>
              </c:strCache>
            </c:strRef>
          </c:tx>
          <c:spPr>
            <a:solidFill>
              <a:srgbClr val="FF3300"/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'Graficos- Mayo'!$F$48:$F$49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5D-4A36-861E-AB481AC3018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552535352"/>
        <c:axId val="552536008"/>
        <c:axId val="0"/>
      </c:bar3DChart>
      <c:catAx>
        <c:axId val="552535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2536008"/>
        <c:crosses val="autoZero"/>
        <c:auto val="1"/>
        <c:lblAlgn val="ctr"/>
        <c:lblOffset val="100"/>
        <c:noMultiLvlLbl val="0"/>
      </c:catAx>
      <c:valAx>
        <c:axId val="552536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2535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Tecnologías de la Información-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r>
              <a:rPr lang="es-CO" sz="1800" b="1" i="0" baseline="0">
                <a:effectLst/>
              </a:rPr>
              <a:t> </a:t>
            </a:r>
            <a:r>
              <a:rPr lang="en-US" sz="1800" b="1" i="0" baseline="0">
                <a:effectLst/>
              </a:rPr>
              <a:t>Corte a Mayo 31 de 2018</a:t>
            </a:r>
            <a:endParaRPr lang="es-CO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endParaRPr lang="es-CO">
              <a:effectLst/>
            </a:endParaRPr>
          </a:p>
        </c:rich>
      </c:tx>
      <c:layout>
        <c:manualLayout>
          <c:xMode val="edge"/>
          <c:yMode val="edge"/>
          <c:x val="0.1646163231562062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5451139343250932E-2"/>
          <c:y val="0.19701425405391659"/>
          <c:w val="0.8745191921180826"/>
          <c:h val="0.54866466696674276"/>
        </c:manualLayout>
      </c:layout>
      <c:bar3DChart>
        <c:barDir val="col"/>
        <c:grouping val="clustered"/>
        <c:varyColors val="0"/>
        <c:ser>
          <c:idx val="3"/>
          <c:order val="0"/>
          <c:tx>
            <c:strRef>
              <c:f>'Graficos- Mayo'!$F$59</c:f>
              <c:strCache>
                <c:ptCount val="1"/>
                <c:pt idx="0">
                  <c:v>Cumplimiento de Hitos</c:v>
                </c:pt>
              </c:strCache>
            </c:strRef>
          </c:tx>
          <c:spPr>
            <a:solidFill>
              <a:srgbClr val="FF3300"/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Mayo'!$B$60</c:f>
              <c:strCache>
                <c:ptCount val="1"/>
                <c:pt idx="0">
                  <c:v>IMPLEMENTACIÓN ERP</c:v>
                </c:pt>
              </c:strCache>
            </c:strRef>
          </c:cat>
          <c:val>
            <c:numRef>
              <c:f>'Graficos- Mayo'!$F$60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95-48A6-9E03-E56DF5C346C0}"/>
            </c:ext>
          </c:extLst>
        </c:ser>
        <c:ser>
          <c:idx val="6"/>
          <c:order val="1"/>
          <c:tx>
            <c:strRef>
              <c:f>'Graficos- Mayo'!$I$59</c:f>
              <c:strCache>
                <c:ptCount val="1"/>
                <c:pt idx="0">
                  <c:v>Cumplimiento Temporal</c:v>
                </c:pt>
              </c:strCache>
            </c:strRef>
          </c:tx>
          <c:spPr>
            <a:solidFill>
              <a:srgbClr val="002060"/>
            </a:solidFill>
            <a:ln w="9525" cap="flat" cmpd="sng" algn="ctr">
              <a:solidFill>
                <a:schemeClr val="accent1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Mayo'!$B$60</c:f>
              <c:strCache>
                <c:ptCount val="1"/>
                <c:pt idx="0">
                  <c:v>IMPLEMENTACIÓN ERP</c:v>
                </c:pt>
              </c:strCache>
            </c:strRef>
          </c:cat>
          <c:val>
            <c:numRef>
              <c:f>'Graficos- Mayo'!$I$60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95-48A6-9E03-E56DF5C346C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413724464"/>
        <c:axId val="413730696"/>
        <c:axId val="0"/>
      </c:bar3DChart>
      <c:catAx>
        <c:axId val="41372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13730696"/>
        <c:crosses val="autoZero"/>
        <c:auto val="1"/>
        <c:lblAlgn val="ctr"/>
        <c:lblOffset val="100"/>
        <c:noMultiLvlLbl val="0"/>
      </c:catAx>
      <c:valAx>
        <c:axId val="413730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13724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Plan Institucional de Gestión y Desempeño</a:t>
            </a:r>
          </a:p>
          <a:p>
            <a:pPr>
              <a:defRPr/>
            </a:pPr>
            <a:r>
              <a:rPr lang="en-US" sz="1800" b="1" i="0" baseline="0">
                <a:effectLst/>
              </a:rPr>
              <a:t>Corte a Mayo 31 de 2018</a:t>
            </a:r>
            <a:endParaRPr lang="es-C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3"/>
          <c:order val="3"/>
          <c:tx>
            <c:strRef>
              <c:f>'Graficos- Mayo'!$F$70</c:f>
              <c:strCache>
                <c:ptCount val="1"/>
                <c:pt idx="0">
                  <c:v>Cumplimiento de Hitos</c:v>
                </c:pt>
              </c:strCache>
            </c:strRef>
          </c:tx>
          <c:spPr>
            <a:solidFill>
              <a:srgbClr val="FF3300"/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Mayo'!$B$71</c:f>
              <c:strCache>
                <c:ptCount val="1"/>
                <c:pt idx="0">
                  <c:v>PLAN INSTITUCIONAL DE GESTIÓN Y DESEMPEÑO</c:v>
                </c:pt>
              </c:strCache>
            </c:strRef>
          </c:cat>
          <c:val>
            <c:numRef>
              <c:f>'Graficos- Mayo'!$F$71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5-4013-8EFD-F3840BE88C82}"/>
            </c:ext>
          </c:extLst>
        </c:ser>
        <c:ser>
          <c:idx val="6"/>
          <c:order val="6"/>
          <c:tx>
            <c:strRef>
              <c:f>'Graficos- Mayo'!$I$70</c:f>
              <c:strCache>
                <c:ptCount val="1"/>
                <c:pt idx="0">
                  <c:v>Cumplimiento Temporal</c:v>
                </c:pt>
              </c:strCache>
            </c:strRef>
          </c:tx>
          <c:spPr>
            <a:solidFill>
              <a:srgbClr val="002060"/>
            </a:solidFill>
            <a:ln w="9525" cap="flat" cmpd="sng" algn="ctr">
              <a:solidFill>
                <a:schemeClr val="accent1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Mayo'!$B$71</c:f>
              <c:strCache>
                <c:ptCount val="1"/>
                <c:pt idx="0">
                  <c:v>PLAN INSTITUCIONAL DE GESTIÓN Y DESEMPEÑO</c:v>
                </c:pt>
              </c:strCache>
            </c:strRef>
          </c:cat>
          <c:val>
            <c:numRef>
              <c:f>'Graficos- Mayo'!$I$71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05-4013-8EFD-F3840BE88C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506256624"/>
        <c:axId val="463230928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'Graficos- Mayo'!$C$70</c15:sqref>
                        </c15:formulaRef>
                      </c:ext>
                    </c:extLst>
                    <c:strCache>
                      <c:ptCount val="1"/>
                      <c:pt idx="0">
                        <c:v>Peso</c:v>
                      </c:pt>
                    </c:strCache>
                  </c:strRef>
                </c:tx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accent1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1"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'Graficos- Mayo'!$B$71</c15:sqref>
                        </c15:formulaRef>
                      </c:ext>
                    </c:extLst>
                    <c:strCache>
                      <c:ptCount val="1"/>
                      <c:pt idx="0">
                        <c:v>PLAN INSTITUCIONAL DE GESTIÓN Y DESEMPEÑO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'Graficos- Mayo'!$C$71</c15:sqref>
                        </c15:formulaRef>
                      </c:ext>
                    </c:extLst>
                    <c:numCache>
                      <c:formatCode>0.0%</c:formatCode>
                      <c:ptCount val="1"/>
                      <c:pt idx="0">
                        <c:v>0.12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E05-4013-8EFD-F3840BE88C82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Mayo'!$D$70</c15:sqref>
                        </c15:formulaRef>
                      </c:ext>
                    </c:extLst>
                    <c:strCache>
                      <c:ptCount val="1"/>
                      <c:pt idx="0">
                        <c:v>Hitos a Cumplir al corte</c:v>
                      </c:pt>
                    </c:strCache>
                  </c:strRef>
                </c:tx>
                <c:spPr>
                  <a:solidFill>
                    <a:schemeClr val="accent2">
                      <a:alpha val="85000"/>
                    </a:schemeClr>
                  </a:solidFill>
                  <a:ln w="9525" cap="flat" cmpd="sng" algn="ctr">
                    <a:solidFill>
                      <a:schemeClr val="accent2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2"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Mayo'!$B$71</c15:sqref>
                        </c15:formulaRef>
                      </c:ext>
                    </c:extLst>
                    <c:strCache>
                      <c:ptCount val="1"/>
                      <c:pt idx="0">
                        <c:v>PLAN INSTITUCIONAL DE GESTIÓN Y DESEMPEÑO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Mayo'!$D$71</c15:sqref>
                        </c15:formulaRef>
                      </c:ext>
                    </c:extLst>
                    <c:numCache>
                      <c:formatCode>0.0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E05-4013-8EFD-F3840BE88C82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Mayo'!$E$70</c15:sqref>
                        </c15:formulaRef>
                      </c:ext>
                    </c:extLst>
                    <c:strCache>
                      <c:ptCount val="1"/>
                      <c:pt idx="0">
                        <c:v>Hitos Cumplidos</c:v>
                      </c:pt>
                    </c:strCache>
                  </c:strRef>
                </c:tx>
                <c:spPr>
                  <a:solidFill>
                    <a:schemeClr val="accent3">
                      <a:alpha val="85000"/>
                    </a:schemeClr>
                  </a:solidFill>
                  <a:ln w="9525" cap="flat" cmpd="sng" algn="ctr">
                    <a:solidFill>
                      <a:schemeClr val="accent3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3"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Mayo'!$B$71</c15:sqref>
                        </c15:formulaRef>
                      </c:ext>
                    </c:extLst>
                    <c:strCache>
                      <c:ptCount val="1"/>
                      <c:pt idx="0">
                        <c:v>PLAN INSTITUCIONAL DE GESTIÓN Y DESEMPEÑO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Mayo'!$E$71</c15:sqref>
                        </c15:formulaRef>
                      </c:ext>
                    </c:extLst>
                    <c:numCache>
                      <c:formatCode>0.0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E05-4013-8EFD-F3840BE88C82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Mayo'!$G$70</c15:sqref>
                        </c15:formulaRef>
                      </c:ext>
                    </c:extLst>
                    <c:strCache>
                      <c:ptCount val="1"/>
                      <c:pt idx="0">
                        <c:v>%  Avance Actual</c:v>
                      </c:pt>
                    </c:strCache>
                  </c:strRef>
                </c:tx>
                <c:spPr>
                  <a:solidFill>
                    <a:schemeClr val="accent5">
                      <a:alpha val="85000"/>
                    </a:schemeClr>
                  </a:solidFill>
                  <a:ln w="9525" cap="flat" cmpd="sng" algn="ctr">
                    <a:solidFill>
                      <a:schemeClr val="accent5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5"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Mayo'!$B$71</c15:sqref>
                        </c15:formulaRef>
                      </c:ext>
                    </c:extLst>
                    <c:strCache>
                      <c:ptCount val="1"/>
                      <c:pt idx="0">
                        <c:v>PLAN INSTITUCIONAL DE GESTIÓN Y DESEMPEÑO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Mayo'!$G$71</c15:sqref>
                        </c15:formulaRef>
                      </c:ext>
                    </c:extLst>
                    <c:numCache>
                      <c:formatCode>0%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E05-4013-8EFD-F3840BE88C82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Mayo'!$H$70</c15:sqref>
                        </c15:formulaRef>
                      </c:ext>
                    </c:extLst>
                    <c:strCache>
                      <c:ptCount val="1"/>
                      <c:pt idx="0">
                        <c:v>% Avance Esperado Temporal</c:v>
                      </c:pt>
                    </c:strCache>
                  </c:strRef>
                </c:tx>
                <c:spPr>
                  <a:solidFill>
                    <a:schemeClr val="accent6">
                      <a:alpha val="85000"/>
                    </a:schemeClr>
                  </a:solidFill>
                  <a:ln w="9525" cap="flat" cmpd="sng" algn="ctr">
                    <a:solidFill>
                      <a:schemeClr val="accent6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6"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Mayo'!$B$71</c15:sqref>
                        </c15:formulaRef>
                      </c:ext>
                    </c:extLst>
                    <c:strCache>
                      <c:ptCount val="1"/>
                      <c:pt idx="0">
                        <c:v>PLAN INSTITUCIONAL DE GESTIÓN Y DESEMPEÑO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Mayo'!$H$71</c15:sqref>
                        </c15:formulaRef>
                      </c:ext>
                    </c:extLst>
                    <c:numCache>
                      <c:formatCode>0%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E05-4013-8EFD-F3840BE88C82}"/>
                  </c:ext>
                </c:extLst>
              </c15:ser>
            </c15:filteredBarSeries>
          </c:ext>
        </c:extLst>
      </c:bar3DChart>
      <c:catAx>
        <c:axId val="50625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3230928"/>
        <c:crosses val="autoZero"/>
        <c:auto val="1"/>
        <c:lblAlgn val="ctr"/>
        <c:lblOffset val="100"/>
        <c:noMultiLvlLbl val="0"/>
      </c:catAx>
      <c:valAx>
        <c:axId val="463230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625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Subgerencia de Contratación</a:t>
            </a:r>
          </a:p>
          <a:p>
            <a:pPr>
              <a:defRPr/>
            </a:pPr>
            <a:r>
              <a:rPr lang="en-US" sz="1800" b="1" i="0" baseline="0">
                <a:effectLst/>
              </a:rPr>
              <a:t>Corte a Junio  30 de 2018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28848369288911097"/>
          <c:y val="6.013073937846121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5000000000000001E-2"/>
          <c:y val="0.25083333333333335"/>
          <c:w val="0.93888888888888888"/>
          <c:h val="0.48500729075532223"/>
        </c:manualLayout>
      </c:layout>
      <c:bar3DChart>
        <c:barDir val="col"/>
        <c:grouping val="clustered"/>
        <c:varyColors val="0"/>
        <c:ser>
          <c:idx val="3"/>
          <c:order val="0"/>
          <c:tx>
            <c:strRef>
              <c:f>'Graficos- Junio '!$F$33</c:f>
              <c:strCache>
                <c:ptCount val="1"/>
                <c:pt idx="0">
                  <c:v>Cumplimiento de Hitos</c:v>
                </c:pt>
              </c:strCache>
            </c:strRef>
          </c:tx>
          <c:spPr>
            <a:solidFill>
              <a:srgbClr val="FF3300"/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Junio '!$B$34:$B$36</c:f>
              <c:strCache>
                <c:ptCount val="3"/>
                <c:pt idx="0">
                  <c:v>OPTIMIZACIÓN DE LA LIQUIDACIÓN DE CONVENIOS</c:v>
                </c:pt>
                <c:pt idx="1">
                  <c:v>OPTIMIZACIÓN DE LOS ACUERDOS DE NIVELES DE SERVICIO EN EL PROCESO DE GESTIÓN DE PROVEEDORES</c:v>
                </c:pt>
                <c:pt idx="2">
                  <c:v>GESTIÓN INTEGRAL DE NUEVOS NEGOCIOS</c:v>
                </c:pt>
              </c:strCache>
            </c:strRef>
          </c:cat>
          <c:val>
            <c:numRef>
              <c:f>'Graficos- Junio '!$F$34:$F$36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38-40C3-8076-D8BC35EF3D33}"/>
            </c:ext>
          </c:extLst>
        </c:ser>
        <c:ser>
          <c:idx val="2"/>
          <c:order val="7"/>
          <c:tx>
            <c:strRef>
              <c:f>'Graficos- Junio '!$I$33</c:f>
              <c:strCache>
                <c:ptCount val="1"/>
                <c:pt idx="0">
                  <c:v>Cumplimiento Temporal</c:v>
                </c:pt>
              </c:strCache>
            </c:strRef>
          </c:tx>
          <c:spPr>
            <a:solidFill>
              <a:srgbClr val="002060"/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Junio '!$B$34:$B$36</c:f>
              <c:strCache>
                <c:ptCount val="3"/>
                <c:pt idx="0">
                  <c:v>OPTIMIZACIÓN DE LA LIQUIDACIÓN DE CONVENIOS</c:v>
                </c:pt>
                <c:pt idx="1">
                  <c:v>OPTIMIZACIÓN DE LOS ACUERDOS DE NIVELES DE SERVICIO EN EL PROCESO DE GESTIÓN DE PROVEEDORES</c:v>
                </c:pt>
                <c:pt idx="2">
                  <c:v>GESTIÓN INTEGRAL DE NUEVOS NEGOCIOS</c:v>
                </c:pt>
              </c:strCache>
            </c:strRef>
          </c:cat>
          <c:val>
            <c:numRef>
              <c:f>'Graficos- Junio '!$I$34:$I$36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38-40C3-8076-D8BC35EF3D3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84437256"/>
        <c:axId val="186124960"/>
        <c:axId val="0"/>
        <c:extLst>
          <c:ext xmlns:c15="http://schemas.microsoft.com/office/drawing/2012/chart" uri="{02D57815-91ED-43cb-92C2-25804820EDAC}">
            <c15:filteredBarSeries>
              <c15:ser>
                <c:idx val="5"/>
                <c:order val="1"/>
                <c:tx>
                  <c:strRef>
                    <c:extLst>
                      <c:ext uri="{02D57815-91ED-43cb-92C2-25804820EDAC}">
                        <c15:formulaRef>
                          <c15:sqref>'Graficos- Junio '!$G$33</c15:sqref>
                        </c15:formulaRef>
                      </c:ext>
                    </c:extLst>
                    <c:strCache>
                      <c:ptCount val="1"/>
                      <c:pt idx="0">
                        <c:v>%  Avance Actual</c:v>
                      </c:pt>
                    </c:strCache>
                  </c:strRef>
                </c:tx>
                <c:spPr>
                  <a:solidFill>
                    <a:schemeClr val="accent6">
                      <a:alpha val="85000"/>
                    </a:schemeClr>
                  </a:solidFill>
                  <a:ln w="9525" cap="flat" cmpd="sng" algn="ctr">
                    <a:solidFill>
                      <a:schemeClr val="accent6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6"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'Graficos- Junio '!$B$34:$B$36</c15:sqref>
                        </c15:formulaRef>
                      </c:ext>
                    </c:extLst>
                    <c:strCache>
                      <c:ptCount val="3"/>
                      <c:pt idx="0">
                        <c:v>OPTIMIZACIÓN DE LA LIQUIDACIÓN DE CONVENIOS</c:v>
                      </c:pt>
                      <c:pt idx="1">
                        <c:v>OPTIMIZACIÓN DE LOS ACUERDOS DE NIVELES DE SERVICIO EN EL PROCESO DE GESTIÓN DE PROVEEDORES</c:v>
                      </c:pt>
                      <c:pt idx="2">
                        <c:v>GESTIÓN INTEGRAL DE NUEVOS NEGOCIOS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'Graficos- Junio '!$G$34:$G$36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6038-40C3-8076-D8BC35EF3D33}"/>
                  </c:ext>
                </c:extLst>
              </c15:ser>
            </c15:filteredBarSeries>
            <c15:filteredBarSeries>
              <c15:ser>
                <c:idx val="6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Junio '!$H$33</c15:sqref>
                        </c15:formulaRef>
                      </c:ext>
                    </c:extLst>
                    <c:strCache>
                      <c:ptCount val="1"/>
                      <c:pt idx="0">
                        <c:v>% Avance Esperado Temporal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  <a:alpha val="85000"/>
                    </a:schemeClr>
                  </a:solidFill>
                  <a:ln w="9525" cap="flat" cmpd="sng" algn="ctr">
                    <a:solidFill>
                      <a:schemeClr val="accent1">
                        <a:lumMod val="60000"/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1">
                        <a:lumMod val="60000"/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Junio '!$B$34:$B$36</c15:sqref>
                        </c15:formulaRef>
                      </c:ext>
                    </c:extLst>
                    <c:strCache>
                      <c:ptCount val="3"/>
                      <c:pt idx="0">
                        <c:v>OPTIMIZACIÓN DE LA LIQUIDACIÓN DE CONVENIOS</c:v>
                      </c:pt>
                      <c:pt idx="1">
                        <c:v>OPTIMIZACIÓN DE LOS ACUERDOS DE NIVELES DE SERVICIO EN EL PROCESO DE GESTIÓN DE PROVEEDORES</c:v>
                      </c:pt>
                      <c:pt idx="2">
                        <c:v>GESTIÓN INTEGRAL DE NUEVOS NEGOCIOS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Junio '!$H$34:$H$36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038-40C3-8076-D8BC35EF3D33}"/>
                  </c:ext>
                </c:extLst>
              </c15:ser>
            </c15:filteredBarSeries>
            <c15:filteredBarSeries>
              <c15:ser>
                <c:idx val="7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Junio '!$I$33</c15:sqref>
                        </c15:formulaRef>
                      </c:ext>
                    </c:extLst>
                    <c:strCache>
                      <c:ptCount val="1"/>
                      <c:pt idx="0">
                        <c:v>Cumplimiento Temporal</c:v>
                      </c:pt>
                    </c:strCache>
                  </c:strRef>
                </c:tx>
                <c:spPr>
                  <a:solidFill>
                    <a:srgbClr val="002060"/>
                  </a:solidFill>
                  <a:ln w="9525" cap="flat" cmpd="sng" algn="ctr">
                    <a:solidFill>
                      <a:schemeClr val="accent2">
                        <a:lumMod val="60000"/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2">
                        <a:lumMod val="60000"/>
                        <a:lumMod val="75000"/>
                      </a:schemeClr>
                    </a:contourClr>
                  </a:sp3d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002060"/>
                    </a:solidFill>
                    <a:ln w="9525" cap="flat" cmpd="sng" algn="ctr">
                      <a:solidFill>
                        <a:schemeClr val="accent1">
                          <a:lumMod val="75000"/>
                        </a:schemeClr>
                      </a:solidFill>
                      <a:round/>
                    </a:ln>
                    <a:effectLst/>
                    <a:sp3d contourW="9525">
                      <a:contourClr>
                        <a:schemeClr val="accent1">
                          <a:lumMod val="75000"/>
                        </a:schemeClr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6038-40C3-8076-D8BC35EF3D33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Junio '!$B$34:$B$36</c15:sqref>
                        </c15:formulaRef>
                      </c:ext>
                    </c:extLst>
                    <c:strCache>
                      <c:ptCount val="3"/>
                      <c:pt idx="0">
                        <c:v>OPTIMIZACIÓN DE LA LIQUIDACIÓN DE CONVENIOS</c:v>
                      </c:pt>
                      <c:pt idx="1">
                        <c:v>OPTIMIZACIÓN DE LOS ACUERDOS DE NIVELES DE SERVICIO EN EL PROCESO DE GESTIÓN DE PROVEEDORES</c:v>
                      </c:pt>
                      <c:pt idx="2">
                        <c:v>GESTIÓN INTEGRAL DE NUEVOS NEGOCIOS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Junio '!$I$34:$I$36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6038-40C3-8076-D8BC35EF3D33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Junio '!$F$33</c15:sqref>
                        </c15:formulaRef>
                      </c:ext>
                    </c:extLst>
                    <c:strCache>
                      <c:ptCount val="1"/>
                      <c:pt idx="0">
                        <c:v>Cumplimiento de Hitos</c:v>
                      </c:pt>
                    </c:strCache>
                  </c:strRef>
                </c:tx>
                <c:spPr>
                  <a:solidFill>
                    <a:srgbClr val="FF3300"/>
                  </a:solidFill>
                  <a:ln w="9525" cap="flat" cmpd="sng" algn="ctr">
                    <a:solidFill>
                      <a:schemeClr val="accent5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5"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100" b="1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Junio '!$B$34:$B$36</c15:sqref>
                        </c15:formulaRef>
                      </c:ext>
                    </c:extLst>
                    <c:strCache>
                      <c:ptCount val="3"/>
                      <c:pt idx="0">
                        <c:v>OPTIMIZACIÓN DE LA LIQUIDACIÓN DE CONVENIOS</c:v>
                      </c:pt>
                      <c:pt idx="1">
                        <c:v>OPTIMIZACIÓN DE LOS ACUERDOS DE NIVELES DE SERVICIO EN EL PROCESO DE GESTIÓN DE PROVEEDORES</c:v>
                      </c:pt>
                      <c:pt idx="2">
                        <c:v>GESTIÓN INTEGRAL DE NUEVOS NEGOCIOS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Junio '!$F$34:$F$36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6038-40C3-8076-D8BC35EF3D33}"/>
                  </c:ext>
                </c:extLst>
              </c15:ser>
            </c15:filteredBarSeries>
            <c15:filteredBarSeries>
              <c15:ser>
                <c:idx val="0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Junio '!$G$33</c15:sqref>
                        </c15:formulaRef>
                      </c:ext>
                    </c:extLst>
                    <c:strCache>
                      <c:ptCount val="1"/>
                      <c:pt idx="0">
                        <c:v>%  Avance Actual</c:v>
                      </c:pt>
                    </c:strCache>
                  </c:strRef>
                </c:tx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accent1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1"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Junio '!$B$34:$B$36</c15:sqref>
                        </c15:formulaRef>
                      </c:ext>
                    </c:extLst>
                    <c:strCache>
                      <c:ptCount val="3"/>
                      <c:pt idx="0">
                        <c:v>OPTIMIZACIÓN DE LA LIQUIDACIÓN DE CONVENIOS</c:v>
                      </c:pt>
                      <c:pt idx="1">
                        <c:v>OPTIMIZACIÓN DE LOS ACUERDOS DE NIVELES DE SERVICIO EN EL PROCESO DE GESTIÓN DE PROVEEDORES</c:v>
                      </c:pt>
                      <c:pt idx="2">
                        <c:v>GESTIÓN INTEGRAL DE NUEVOS NEGOCIOS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Junio '!$G$34:$G$36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6038-40C3-8076-D8BC35EF3D33}"/>
                  </c:ext>
                </c:extLst>
              </c15:ser>
            </c15:filteredBarSeries>
            <c15:filteredBarSeries>
              <c15:ser>
                <c:idx val="1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Junio '!$H$33</c15:sqref>
                        </c15:formulaRef>
                      </c:ext>
                    </c:extLst>
                    <c:strCache>
                      <c:ptCount val="1"/>
                      <c:pt idx="0">
                        <c:v>% Avance Esperado Temporal</c:v>
                      </c:pt>
                    </c:strCache>
                  </c:strRef>
                </c:tx>
                <c:spPr>
                  <a:solidFill>
                    <a:schemeClr val="accent2">
                      <a:alpha val="85000"/>
                    </a:schemeClr>
                  </a:solidFill>
                  <a:ln w="9525" cap="flat" cmpd="sng" algn="ctr">
                    <a:solidFill>
                      <a:schemeClr val="accent2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2"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Junio '!$B$34:$B$36</c15:sqref>
                        </c15:formulaRef>
                      </c:ext>
                    </c:extLst>
                    <c:strCache>
                      <c:ptCount val="3"/>
                      <c:pt idx="0">
                        <c:v>OPTIMIZACIÓN DE LA LIQUIDACIÓN DE CONVENIOS</c:v>
                      </c:pt>
                      <c:pt idx="1">
                        <c:v>OPTIMIZACIÓN DE LOS ACUERDOS DE NIVELES DE SERVICIO EN EL PROCESO DE GESTIÓN DE PROVEEDORES</c:v>
                      </c:pt>
                      <c:pt idx="2">
                        <c:v>GESTIÓN INTEGRAL DE NUEVOS NEGOCIOS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Junio '!$H$34:$H$36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6038-40C3-8076-D8BC35EF3D33}"/>
                  </c:ext>
                </c:extLst>
              </c15:ser>
            </c15:filteredBarSeries>
          </c:ext>
        </c:extLst>
      </c:bar3DChart>
      <c:catAx>
        <c:axId val="184437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6124960"/>
        <c:crosses val="autoZero"/>
        <c:auto val="1"/>
        <c:lblAlgn val="ctr"/>
        <c:lblOffset val="100"/>
        <c:noMultiLvlLbl val="0"/>
      </c:catAx>
      <c:valAx>
        <c:axId val="18612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4437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67585802983513"/>
          <c:y val="0.90416627901278579"/>
          <c:w val="0.62370485549860999"/>
          <c:h val="4.4128082560421444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31-Marzo</a:t>
            </a:r>
            <a:r>
              <a:rPr lang="es-CO" baseline="0"/>
              <a:t> </a:t>
            </a:r>
            <a:r>
              <a:rPr lang="es-CO"/>
              <a:t>-18</a:t>
            </a:r>
          </a:p>
          <a:p>
            <a:pPr>
              <a:defRPr/>
            </a:pP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'Graficos- MARZO'!$C$15</c:f>
              <c:strCache>
                <c:ptCount val="1"/>
                <c:pt idx="0">
                  <c:v>31-mar.-18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A19-43EA-945B-0AB009031A35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A19-43EA-945B-0AB009031A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MARZO'!$B$16:$B$17</c:f>
              <c:strCache>
                <c:ptCount val="2"/>
                <c:pt idx="0">
                  <c:v>Cumplimiento de Hitos</c:v>
                </c:pt>
                <c:pt idx="1">
                  <c:v>Cumplimiento Temporal</c:v>
                </c:pt>
              </c:strCache>
            </c:strRef>
          </c:cat>
          <c:val>
            <c:numRef>
              <c:f>'Graficos- MARZO'!$C$16:$C$17</c:f>
              <c:numCache>
                <c:formatCode>0.0%</c:formatCode>
                <c:ptCount val="2"/>
                <c:pt idx="0" formatCode="0%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C9-47D0-9087-E38284A2A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6126920"/>
        <c:axId val="186127312"/>
        <c:axId val="0"/>
      </c:bar3DChart>
      <c:catAx>
        <c:axId val="186126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186127312"/>
        <c:crosses val="autoZero"/>
        <c:auto val="1"/>
        <c:lblAlgn val="ctr"/>
        <c:lblOffset val="100"/>
        <c:noMultiLvlLbl val="0"/>
      </c:catAx>
      <c:valAx>
        <c:axId val="186127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6126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>
                <a:solidFill>
                  <a:sysClr val="windowText" lastClr="000000"/>
                </a:solidFill>
                <a:latin typeface="Arial Black" panose="020B0A04020102020204" pitchFamily="34" charset="0"/>
              </a:rPr>
              <a:t>CUMPLIMIENTO</a:t>
            </a:r>
            <a:r>
              <a:rPr lang="es-CO" baseline="0">
                <a:solidFill>
                  <a:sysClr val="windowText" lastClr="000000"/>
                </a:solidFill>
                <a:latin typeface="Arial Black" panose="020B0A04020102020204" pitchFamily="34" charset="0"/>
              </a:rPr>
              <a:t> A JUNIO 30 DE 2018</a:t>
            </a:r>
            <a:endParaRPr lang="es-CO">
              <a:solidFill>
                <a:sysClr val="windowText" lastClr="000000"/>
              </a:solidFill>
              <a:latin typeface="Arial Black" panose="020B0A04020102020204" pitchFamily="34" charset="0"/>
            </a:endParaRPr>
          </a:p>
          <a:p>
            <a:pPr>
              <a:defRPr/>
            </a:pPr>
            <a:endParaRPr lang="es-CO"/>
          </a:p>
        </c:rich>
      </c:tx>
      <c:layout>
        <c:manualLayout>
          <c:xMode val="edge"/>
          <c:yMode val="edge"/>
          <c:x val="0.10044938161822752"/>
          <c:y val="2.07377041149720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solidFill>
          <a:schemeClr val="accent6">
            <a:lumMod val="60000"/>
            <a:lumOff val="4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6">
            <a:lumMod val="60000"/>
            <a:lumOff val="4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3187955393033105E-2"/>
          <c:y val="0.1207688477822829"/>
          <c:w val="0.88071696897656226"/>
          <c:h val="0.83648312883116838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'Graficos- Junio '!$C$15</c:f>
              <c:strCache>
                <c:ptCount val="1"/>
                <c:pt idx="0">
                  <c:v>30-jun.-18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solidFill>
                <a:schemeClr val="accent6">
                  <a:lumMod val="50000"/>
                </a:schemeClr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>
              <a:contourClr>
                <a:schemeClr val="accent6">
                  <a:lumMod val="50000"/>
                </a:schemeClr>
              </a:contourClr>
            </a:sp3d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69F-405F-A56D-105EAD4EB79D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969F-405F-A56D-105EAD4EB7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Junio '!$B$16:$B$17</c:f>
              <c:strCache>
                <c:ptCount val="2"/>
                <c:pt idx="0">
                  <c:v>Cumplimiento de Hitos</c:v>
                </c:pt>
                <c:pt idx="1">
                  <c:v>Cumplimiento Temporal</c:v>
                </c:pt>
              </c:strCache>
            </c:strRef>
          </c:cat>
          <c:val>
            <c:numRef>
              <c:f>'Graficos- Junio '!$C$16:$C$17</c:f>
              <c:numCache>
                <c:formatCode>0.0%</c:formatCode>
                <c:ptCount val="2"/>
                <c:pt idx="0" formatCode="0%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9F-405F-A56D-105EAD4EB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6126920"/>
        <c:axId val="186127312"/>
        <c:axId val="0"/>
      </c:bar3DChart>
      <c:catAx>
        <c:axId val="186126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186127312"/>
        <c:crosses val="autoZero"/>
        <c:auto val="1"/>
        <c:lblAlgn val="ctr"/>
        <c:lblOffset val="100"/>
        <c:noMultiLvlLbl val="0"/>
      </c:catAx>
      <c:valAx>
        <c:axId val="186127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6126920"/>
        <c:crosses val="autoZero"/>
        <c:crossBetween val="between"/>
      </c:valAx>
      <c:spPr>
        <a:solidFill>
          <a:schemeClr val="tx2">
            <a:lumMod val="40000"/>
            <a:lumOff val="60000"/>
          </a:schemeClr>
        </a:solidFill>
        <a:ln>
          <a:solidFill>
            <a:schemeClr val="accent6"/>
          </a:solidFill>
        </a:ln>
        <a:effectLst/>
      </c:spPr>
    </c:plotArea>
    <c:plotVisOnly val="1"/>
    <c:dispBlanksAs val="gap"/>
    <c:showDLblsOverMax val="0"/>
  </c:chart>
  <c:spPr>
    <a:solidFill>
      <a:schemeClr val="accent6">
        <a:lumMod val="75000"/>
      </a:schemeClr>
    </a:soli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Subgerencia Técnica</a:t>
            </a:r>
          </a:p>
          <a:p>
            <a:pPr>
              <a:defRPr/>
            </a:pPr>
            <a:r>
              <a:rPr lang="en-US"/>
              <a:t>Corte a Junio 30 de 2018</a:t>
            </a:r>
          </a:p>
        </c:rich>
      </c:tx>
      <c:layout>
        <c:manualLayout>
          <c:xMode val="edge"/>
          <c:yMode val="edge"/>
          <c:x val="0.2990555555555555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435892388451443"/>
          <c:y val="0.22662045298208405"/>
          <c:w val="0.85341885389326333"/>
          <c:h val="0.29455354861240474"/>
        </c:manualLayout>
      </c:layout>
      <c:bar3DChart>
        <c:barDir val="col"/>
        <c:grouping val="clustered"/>
        <c:varyColors val="0"/>
        <c:ser>
          <c:idx val="3"/>
          <c:order val="0"/>
          <c:tx>
            <c:strRef>
              <c:f>'Graficos- Junio '!$F$26</c:f>
              <c:strCache>
                <c:ptCount val="1"/>
                <c:pt idx="0">
                  <c:v>Cumplimiento de Hitos</c:v>
                </c:pt>
              </c:strCache>
            </c:strRef>
          </c:tx>
          <c:spPr>
            <a:solidFill>
              <a:srgbClr val="FF3300"/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Junio '!$B$27:$B$28</c:f>
              <c:strCache>
                <c:ptCount val="2"/>
                <c:pt idx="0">
                  <c:v>ACTUALIZACIÓN DE LA  METODOLOGÍA PARA NUEVOS NEGOCIOS </c:v>
                </c:pt>
                <c:pt idx="1">
                  <c:v>OPTIMIZACIÓN DEL  SEGUIMIENTO A LA SUPERVISIÓN DE PROYECTOS</c:v>
                </c:pt>
              </c:strCache>
            </c:strRef>
          </c:cat>
          <c:val>
            <c:numRef>
              <c:f>'Graficos- Junio '!$F$27:$F$28</c:f>
              <c:numCache>
                <c:formatCode>0%</c:formatCode>
                <c:ptCount val="2"/>
                <c:pt idx="0" formatCode="0.0%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29-482F-8884-1019902AF67E}"/>
            </c:ext>
          </c:extLst>
        </c:ser>
        <c:ser>
          <c:idx val="6"/>
          <c:order val="1"/>
          <c:tx>
            <c:strRef>
              <c:f>'Graficos- Junio '!$I$26</c:f>
              <c:strCache>
                <c:ptCount val="1"/>
                <c:pt idx="0">
                  <c:v>Cumplimiento Temporal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accent1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Junio '!$B$27:$B$28</c:f>
              <c:strCache>
                <c:ptCount val="2"/>
                <c:pt idx="0">
                  <c:v>ACTUALIZACIÓN DE LA  METODOLOGÍA PARA NUEVOS NEGOCIOS </c:v>
                </c:pt>
                <c:pt idx="1">
                  <c:v>OPTIMIZACIÓN DEL  SEGUIMIENTO A LA SUPERVISIÓN DE PROYECTOS</c:v>
                </c:pt>
              </c:strCache>
            </c:strRef>
          </c:cat>
          <c:val>
            <c:numRef>
              <c:f>'Graficos- Junio '!$I$27:$I$28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29-482F-8884-1019902AF67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539157736"/>
        <c:axId val="539157408"/>
        <c:axId val="0"/>
      </c:bar3DChart>
      <c:catAx>
        <c:axId val="539157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CO"/>
          </a:p>
        </c:txPr>
        <c:crossAx val="539157408"/>
        <c:crosses val="autoZero"/>
        <c:auto val="1"/>
        <c:lblAlgn val="ctr"/>
        <c:lblOffset val="100"/>
        <c:noMultiLvlLbl val="0"/>
      </c:catAx>
      <c:valAx>
        <c:axId val="539157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39157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Subgerencia Administrativa</a:t>
            </a:r>
            <a:endParaRPr lang="es-CO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r>
              <a:rPr lang="es-CO" sz="1800" b="1" i="0" baseline="0">
                <a:effectLst/>
              </a:rPr>
              <a:t> </a:t>
            </a:r>
            <a:r>
              <a:rPr lang="en-US" sz="1800" b="1" i="0" baseline="0">
                <a:effectLst/>
              </a:rPr>
              <a:t>Corte a Junio 30 de 2018</a:t>
            </a:r>
            <a:endParaRPr lang="es-CO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endParaRPr lang="es-C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6"/>
          <c:order val="0"/>
          <c:tx>
            <c:strRef>
              <c:f>'Graficos- Junio '!$I$47</c:f>
              <c:strCache>
                <c:ptCount val="1"/>
                <c:pt idx="0">
                  <c:v>Cumplimiento Temporal</c:v>
                </c:pt>
              </c:strCache>
            </c:strRef>
          </c:tx>
          <c:spPr>
            <a:solidFill>
              <a:srgbClr val="002060"/>
            </a:solidFill>
            <a:ln w="9525" cap="flat" cmpd="sng" algn="ctr">
              <a:solidFill>
                <a:schemeClr val="accent1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Junio '!$B$48:$B$49</c:f>
              <c:strCache>
                <c:ptCount val="2"/>
                <c:pt idx="0">
                  <c:v>OPTIMIZACIÓN  GESTION DE ACTIVOS</c:v>
                </c:pt>
                <c:pt idx="1">
                  <c:v>EVALUACIÓN DE LA ESTRUCTURA ACTUAL DE FONADE VS LA NECESIDAD DE LAS ÁREAS</c:v>
                </c:pt>
              </c:strCache>
            </c:strRef>
          </c:cat>
          <c:val>
            <c:numRef>
              <c:f>'Graficos- Junio '!$I$48:$I$49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60-412F-B2EC-7BE6B558E26C}"/>
            </c:ext>
          </c:extLst>
        </c:ser>
        <c:ser>
          <c:idx val="0"/>
          <c:order val="1"/>
          <c:tx>
            <c:strRef>
              <c:f>'Graficos- Junio '!$F$47</c:f>
              <c:strCache>
                <c:ptCount val="1"/>
                <c:pt idx="0">
                  <c:v>Cumplimiento de Hitos</c:v>
                </c:pt>
              </c:strCache>
            </c:strRef>
          </c:tx>
          <c:spPr>
            <a:solidFill>
              <a:srgbClr val="FF3300"/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'Graficos- Junio '!$F$48:$F$49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60-412F-B2EC-7BE6B558E26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552535352"/>
        <c:axId val="552536008"/>
        <c:axId val="0"/>
      </c:bar3DChart>
      <c:catAx>
        <c:axId val="552535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2536008"/>
        <c:crosses val="autoZero"/>
        <c:auto val="1"/>
        <c:lblAlgn val="ctr"/>
        <c:lblOffset val="100"/>
        <c:noMultiLvlLbl val="0"/>
      </c:catAx>
      <c:valAx>
        <c:axId val="552536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2535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Tecnologías de la Información-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r>
              <a:rPr lang="es-CO" sz="1800" b="1" i="0" baseline="0">
                <a:effectLst/>
              </a:rPr>
              <a:t> </a:t>
            </a:r>
            <a:r>
              <a:rPr lang="en-US" sz="1800" b="1" i="0" baseline="0">
                <a:effectLst/>
              </a:rPr>
              <a:t>Corte a Junio 30de 201 8</a:t>
            </a:r>
            <a:endParaRPr lang="es-CO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endParaRPr lang="es-CO">
              <a:effectLst/>
            </a:endParaRPr>
          </a:p>
        </c:rich>
      </c:tx>
      <c:layout>
        <c:manualLayout>
          <c:xMode val="edge"/>
          <c:yMode val="edge"/>
          <c:x val="0.1646163231562062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5451139343250932E-2"/>
          <c:y val="0.19701425405391659"/>
          <c:w val="0.8745191921180826"/>
          <c:h val="0.54866466696674276"/>
        </c:manualLayout>
      </c:layout>
      <c:bar3DChart>
        <c:barDir val="col"/>
        <c:grouping val="clustered"/>
        <c:varyColors val="0"/>
        <c:ser>
          <c:idx val="3"/>
          <c:order val="0"/>
          <c:tx>
            <c:strRef>
              <c:f>'Graficos- Junio '!$F$59</c:f>
              <c:strCache>
                <c:ptCount val="1"/>
                <c:pt idx="0">
                  <c:v>Cumplimiento de Hitos</c:v>
                </c:pt>
              </c:strCache>
            </c:strRef>
          </c:tx>
          <c:spPr>
            <a:solidFill>
              <a:srgbClr val="FF3300"/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Junio '!$B$60</c:f>
              <c:strCache>
                <c:ptCount val="1"/>
                <c:pt idx="0">
                  <c:v>IMPLEMENTACIÓN ERP</c:v>
                </c:pt>
              </c:strCache>
            </c:strRef>
          </c:cat>
          <c:val>
            <c:numRef>
              <c:f>'Graficos- Junio '!$F$60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1-4C47-BF74-24A3F3B62923}"/>
            </c:ext>
          </c:extLst>
        </c:ser>
        <c:ser>
          <c:idx val="6"/>
          <c:order val="1"/>
          <c:tx>
            <c:strRef>
              <c:f>'Graficos- Junio '!$I$59</c:f>
              <c:strCache>
                <c:ptCount val="1"/>
                <c:pt idx="0">
                  <c:v>Cumplimiento Temporal</c:v>
                </c:pt>
              </c:strCache>
            </c:strRef>
          </c:tx>
          <c:spPr>
            <a:solidFill>
              <a:srgbClr val="002060"/>
            </a:solidFill>
            <a:ln w="9525" cap="flat" cmpd="sng" algn="ctr">
              <a:solidFill>
                <a:schemeClr val="accent1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Junio '!$B$60</c:f>
              <c:strCache>
                <c:ptCount val="1"/>
                <c:pt idx="0">
                  <c:v>IMPLEMENTACIÓN ERP</c:v>
                </c:pt>
              </c:strCache>
            </c:strRef>
          </c:cat>
          <c:val>
            <c:numRef>
              <c:f>'Graficos- Junio '!$I$60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C1-4C47-BF74-24A3F3B6292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413724464"/>
        <c:axId val="413730696"/>
        <c:axId val="0"/>
      </c:bar3DChart>
      <c:catAx>
        <c:axId val="41372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13730696"/>
        <c:crosses val="autoZero"/>
        <c:auto val="1"/>
        <c:lblAlgn val="ctr"/>
        <c:lblOffset val="100"/>
        <c:noMultiLvlLbl val="0"/>
      </c:catAx>
      <c:valAx>
        <c:axId val="413730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13724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Plan Institucional de Gestión y Desempeño</a:t>
            </a:r>
          </a:p>
          <a:p>
            <a:pPr>
              <a:defRPr/>
            </a:pPr>
            <a:r>
              <a:rPr lang="en-US" sz="1800" b="1" i="0" baseline="0">
                <a:effectLst/>
              </a:rPr>
              <a:t>Corte a  Junio30 de 2018</a:t>
            </a:r>
            <a:endParaRPr lang="es-C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3"/>
          <c:order val="3"/>
          <c:tx>
            <c:strRef>
              <c:f>'Graficos- Junio '!$F$70</c:f>
              <c:strCache>
                <c:ptCount val="1"/>
                <c:pt idx="0">
                  <c:v>Cumplimiento de Hitos</c:v>
                </c:pt>
              </c:strCache>
            </c:strRef>
          </c:tx>
          <c:spPr>
            <a:solidFill>
              <a:srgbClr val="FF3300"/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Junio '!$B$71</c:f>
              <c:strCache>
                <c:ptCount val="1"/>
                <c:pt idx="0">
                  <c:v>PLAN INSTITUCIONAL DE GESTIÓN Y DESEMPEÑO</c:v>
                </c:pt>
              </c:strCache>
            </c:strRef>
          </c:cat>
          <c:val>
            <c:numRef>
              <c:f>'Graficos- Junio '!$F$71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01-47D7-B958-79611681B206}"/>
            </c:ext>
          </c:extLst>
        </c:ser>
        <c:ser>
          <c:idx val="6"/>
          <c:order val="6"/>
          <c:tx>
            <c:strRef>
              <c:f>'Graficos- Junio '!$I$70</c:f>
              <c:strCache>
                <c:ptCount val="1"/>
                <c:pt idx="0">
                  <c:v>Cumplimiento Temporal</c:v>
                </c:pt>
              </c:strCache>
            </c:strRef>
          </c:tx>
          <c:spPr>
            <a:solidFill>
              <a:srgbClr val="002060"/>
            </a:solidFill>
            <a:ln w="9525" cap="flat" cmpd="sng" algn="ctr">
              <a:solidFill>
                <a:schemeClr val="accent1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Junio '!$B$71</c:f>
              <c:strCache>
                <c:ptCount val="1"/>
                <c:pt idx="0">
                  <c:v>PLAN INSTITUCIONAL DE GESTIÓN Y DESEMPEÑO</c:v>
                </c:pt>
              </c:strCache>
            </c:strRef>
          </c:cat>
          <c:val>
            <c:numRef>
              <c:f>'Graficos- Junio '!$I$71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01-47D7-B958-79611681B20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506256624"/>
        <c:axId val="463230928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'Graficos- Junio '!$C$70</c15:sqref>
                        </c15:formulaRef>
                      </c:ext>
                    </c:extLst>
                    <c:strCache>
                      <c:ptCount val="1"/>
                      <c:pt idx="0">
                        <c:v>Peso</c:v>
                      </c:pt>
                    </c:strCache>
                  </c:strRef>
                </c:tx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accent1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1"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'Graficos- Junio '!$B$71</c15:sqref>
                        </c15:formulaRef>
                      </c:ext>
                    </c:extLst>
                    <c:strCache>
                      <c:ptCount val="1"/>
                      <c:pt idx="0">
                        <c:v>PLAN INSTITUCIONAL DE GESTIÓN Y DESEMPEÑO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'Graficos- Junio '!$C$71</c15:sqref>
                        </c15:formulaRef>
                      </c:ext>
                    </c:extLst>
                    <c:numCache>
                      <c:formatCode>0.0%</c:formatCode>
                      <c:ptCount val="1"/>
                      <c:pt idx="0">
                        <c:v>0.12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F101-47D7-B958-79611681B206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Junio '!$D$70</c15:sqref>
                        </c15:formulaRef>
                      </c:ext>
                    </c:extLst>
                    <c:strCache>
                      <c:ptCount val="1"/>
                      <c:pt idx="0">
                        <c:v>Hitos a Cumplir al corte</c:v>
                      </c:pt>
                    </c:strCache>
                  </c:strRef>
                </c:tx>
                <c:spPr>
                  <a:solidFill>
                    <a:schemeClr val="accent2">
                      <a:alpha val="85000"/>
                    </a:schemeClr>
                  </a:solidFill>
                  <a:ln w="9525" cap="flat" cmpd="sng" algn="ctr">
                    <a:solidFill>
                      <a:schemeClr val="accent2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2"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Junio '!$B$71</c15:sqref>
                        </c15:formulaRef>
                      </c:ext>
                    </c:extLst>
                    <c:strCache>
                      <c:ptCount val="1"/>
                      <c:pt idx="0">
                        <c:v>PLAN INSTITUCIONAL DE GESTIÓN Y DESEMPEÑO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Junio '!$D$71</c15:sqref>
                        </c15:formulaRef>
                      </c:ext>
                    </c:extLst>
                    <c:numCache>
                      <c:formatCode>0.0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101-47D7-B958-79611681B20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Junio '!$E$70</c15:sqref>
                        </c15:formulaRef>
                      </c:ext>
                    </c:extLst>
                    <c:strCache>
                      <c:ptCount val="1"/>
                      <c:pt idx="0">
                        <c:v>Hitos Cumplidos</c:v>
                      </c:pt>
                    </c:strCache>
                  </c:strRef>
                </c:tx>
                <c:spPr>
                  <a:solidFill>
                    <a:schemeClr val="accent3">
                      <a:alpha val="85000"/>
                    </a:schemeClr>
                  </a:solidFill>
                  <a:ln w="9525" cap="flat" cmpd="sng" algn="ctr">
                    <a:solidFill>
                      <a:schemeClr val="accent3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3"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Junio '!$B$71</c15:sqref>
                        </c15:formulaRef>
                      </c:ext>
                    </c:extLst>
                    <c:strCache>
                      <c:ptCount val="1"/>
                      <c:pt idx="0">
                        <c:v>PLAN INSTITUCIONAL DE GESTIÓN Y DESEMPEÑO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Junio '!$E$71</c15:sqref>
                        </c15:formulaRef>
                      </c:ext>
                    </c:extLst>
                    <c:numCache>
                      <c:formatCode>0.0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F101-47D7-B958-79611681B206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Junio '!$G$70</c15:sqref>
                        </c15:formulaRef>
                      </c:ext>
                    </c:extLst>
                    <c:strCache>
                      <c:ptCount val="1"/>
                      <c:pt idx="0">
                        <c:v>%  Avance Actual</c:v>
                      </c:pt>
                    </c:strCache>
                  </c:strRef>
                </c:tx>
                <c:spPr>
                  <a:solidFill>
                    <a:schemeClr val="accent5">
                      <a:alpha val="85000"/>
                    </a:schemeClr>
                  </a:solidFill>
                  <a:ln w="9525" cap="flat" cmpd="sng" algn="ctr">
                    <a:solidFill>
                      <a:schemeClr val="accent5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5"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Junio '!$B$71</c15:sqref>
                        </c15:formulaRef>
                      </c:ext>
                    </c:extLst>
                    <c:strCache>
                      <c:ptCount val="1"/>
                      <c:pt idx="0">
                        <c:v>PLAN INSTITUCIONAL DE GESTIÓN Y DESEMPEÑO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Junio '!$G$71</c15:sqref>
                        </c15:formulaRef>
                      </c:ext>
                    </c:extLst>
                    <c:numCache>
                      <c:formatCode>0%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101-47D7-B958-79611681B206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Junio '!$H$70</c15:sqref>
                        </c15:formulaRef>
                      </c:ext>
                    </c:extLst>
                    <c:strCache>
                      <c:ptCount val="1"/>
                      <c:pt idx="0">
                        <c:v>% Avance Esperado Temporal</c:v>
                      </c:pt>
                    </c:strCache>
                  </c:strRef>
                </c:tx>
                <c:spPr>
                  <a:solidFill>
                    <a:schemeClr val="accent6">
                      <a:alpha val="85000"/>
                    </a:schemeClr>
                  </a:solidFill>
                  <a:ln w="9525" cap="flat" cmpd="sng" algn="ctr">
                    <a:solidFill>
                      <a:schemeClr val="accent6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6"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Junio '!$B$71</c15:sqref>
                        </c15:formulaRef>
                      </c:ext>
                    </c:extLst>
                    <c:strCache>
                      <c:ptCount val="1"/>
                      <c:pt idx="0">
                        <c:v>PLAN INSTITUCIONAL DE GESTIÓN Y DESEMPEÑO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Junio '!$H$71</c15:sqref>
                        </c15:formulaRef>
                      </c:ext>
                    </c:extLst>
                    <c:numCache>
                      <c:formatCode>0%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F101-47D7-B958-79611681B206}"/>
                  </c:ext>
                </c:extLst>
              </c15:ser>
            </c15:filteredBarSeries>
          </c:ext>
        </c:extLst>
      </c:bar3DChart>
      <c:catAx>
        <c:axId val="50625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3230928"/>
        <c:crosses val="autoZero"/>
        <c:auto val="1"/>
        <c:lblAlgn val="ctr"/>
        <c:lblOffset val="100"/>
        <c:noMultiLvlLbl val="0"/>
      </c:catAx>
      <c:valAx>
        <c:axId val="463230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625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Subgerencia de Contratación</a:t>
            </a:r>
          </a:p>
          <a:p>
            <a:pPr>
              <a:defRPr/>
            </a:pPr>
            <a:r>
              <a:rPr lang="en-US" sz="1800" b="1" i="0" baseline="0">
                <a:effectLst/>
              </a:rPr>
              <a:t>Corte a Julio  31 de 2018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28848369288911097"/>
          <c:y val="6.013073937846121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5000000000000001E-2"/>
          <c:y val="0.25083333333333335"/>
          <c:w val="0.93888888888888888"/>
          <c:h val="0.48500729075532223"/>
        </c:manualLayout>
      </c:layout>
      <c:bar3DChart>
        <c:barDir val="col"/>
        <c:grouping val="clustered"/>
        <c:varyColors val="0"/>
        <c:ser>
          <c:idx val="3"/>
          <c:order val="0"/>
          <c:tx>
            <c:strRef>
              <c:f>'Graficos- Julio '!$F$33</c:f>
              <c:strCache>
                <c:ptCount val="1"/>
                <c:pt idx="0">
                  <c:v>Cumplimiento de Hitos</c:v>
                </c:pt>
              </c:strCache>
            </c:strRef>
          </c:tx>
          <c:spPr>
            <a:solidFill>
              <a:srgbClr val="FF3300"/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Julio '!$B$34:$B$36</c:f>
              <c:strCache>
                <c:ptCount val="3"/>
                <c:pt idx="0">
                  <c:v>OPTIMIZACIÓN DE LA LIQUIDACIÓN DE CONVENIOS</c:v>
                </c:pt>
                <c:pt idx="1">
                  <c:v>OPTIMIZACIÓN DE LOS ACUERDOS DE NIVELES DE SERVICIO EN EL PROCESO DE GESTIÓN DE PROVEEDORES</c:v>
                </c:pt>
                <c:pt idx="2">
                  <c:v>GESTIÓN INTEGRAL DE NUEVOS NEGOCIOS</c:v>
                </c:pt>
              </c:strCache>
            </c:strRef>
          </c:cat>
          <c:val>
            <c:numRef>
              <c:f>'Graficos- Julio '!$F$34:$F$36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45-41B8-AA74-7E7BFAA26092}"/>
            </c:ext>
          </c:extLst>
        </c:ser>
        <c:ser>
          <c:idx val="2"/>
          <c:order val="7"/>
          <c:tx>
            <c:strRef>
              <c:f>'Graficos- Julio '!$I$33</c:f>
              <c:strCache>
                <c:ptCount val="1"/>
                <c:pt idx="0">
                  <c:v>Cumplimiento Temporal</c:v>
                </c:pt>
              </c:strCache>
            </c:strRef>
          </c:tx>
          <c:spPr>
            <a:solidFill>
              <a:srgbClr val="002060"/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Julio '!$B$34:$B$36</c:f>
              <c:strCache>
                <c:ptCount val="3"/>
                <c:pt idx="0">
                  <c:v>OPTIMIZACIÓN DE LA LIQUIDACIÓN DE CONVENIOS</c:v>
                </c:pt>
                <c:pt idx="1">
                  <c:v>OPTIMIZACIÓN DE LOS ACUERDOS DE NIVELES DE SERVICIO EN EL PROCESO DE GESTIÓN DE PROVEEDORES</c:v>
                </c:pt>
                <c:pt idx="2">
                  <c:v>GESTIÓN INTEGRAL DE NUEVOS NEGOCIOS</c:v>
                </c:pt>
              </c:strCache>
            </c:strRef>
          </c:cat>
          <c:val>
            <c:numRef>
              <c:f>'Graficos- Julio '!$I$34:$I$36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45-41B8-AA74-7E7BFAA2609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84437256"/>
        <c:axId val="186124960"/>
        <c:axId val="0"/>
        <c:extLst>
          <c:ext xmlns:c15="http://schemas.microsoft.com/office/drawing/2012/chart" uri="{02D57815-91ED-43cb-92C2-25804820EDAC}">
            <c15:filteredBarSeries>
              <c15:ser>
                <c:idx val="5"/>
                <c:order val="1"/>
                <c:tx>
                  <c:strRef>
                    <c:extLst>
                      <c:ext uri="{02D57815-91ED-43cb-92C2-25804820EDAC}">
                        <c15:formulaRef>
                          <c15:sqref>'Graficos- Julio '!$G$33</c15:sqref>
                        </c15:formulaRef>
                      </c:ext>
                    </c:extLst>
                    <c:strCache>
                      <c:ptCount val="1"/>
                      <c:pt idx="0">
                        <c:v>%  Avance Actual</c:v>
                      </c:pt>
                    </c:strCache>
                  </c:strRef>
                </c:tx>
                <c:spPr>
                  <a:solidFill>
                    <a:schemeClr val="accent6">
                      <a:alpha val="85000"/>
                    </a:schemeClr>
                  </a:solidFill>
                  <a:ln w="9525" cap="flat" cmpd="sng" algn="ctr">
                    <a:solidFill>
                      <a:schemeClr val="accent6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6"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'Graficos- Julio '!$B$34:$B$36</c15:sqref>
                        </c15:formulaRef>
                      </c:ext>
                    </c:extLst>
                    <c:strCache>
                      <c:ptCount val="3"/>
                      <c:pt idx="0">
                        <c:v>OPTIMIZACIÓN DE LA LIQUIDACIÓN DE CONVENIOS</c:v>
                      </c:pt>
                      <c:pt idx="1">
                        <c:v>OPTIMIZACIÓN DE LOS ACUERDOS DE NIVELES DE SERVICIO EN EL PROCESO DE GESTIÓN DE PROVEEDORES</c:v>
                      </c:pt>
                      <c:pt idx="2">
                        <c:v>GESTIÓN INTEGRAL DE NUEVOS NEGOCIOS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'Graficos- Julio '!$G$34:$G$36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D645-41B8-AA74-7E7BFAA26092}"/>
                  </c:ext>
                </c:extLst>
              </c15:ser>
            </c15:filteredBarSeries>
            <c15:filteredBarSeries>
              <c15:ser>
                <c:idx val="6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Julio '!$H$33</c15:sqref>
                        </c15:formulaRef>
                      </c:ext>
                    </c:extLst>
                    <c:strCache>
                      <c:ptCount val="1"/>
                      <c:pt idx="0">
                        <c:v>% Avance Esperado Temporal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  <a:alpha val="85000"/>
                    </a:schemeClr>
                  </a:solidFill>
                  <a:ln w="9525" cap="flat" cmpd="sng" algn="ctr">
                    <a:solidFill>
                      <a:schemeClr val="accent1">
                        <a:lumMod val="60000"/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1">
                        <a:lumMod val="60000"/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Julio '!$B$34:$B$36</c15:sqref>
                        </c15:formulaRef>
                      </c:ext>
                    </c:extLst>
                    <c:strCache>
                      <c:ptCount val="3"/>
                      <c:pt idx="0">
                        <c:v>OPTIMIZACIÓN DE LA LIQUIDACIÓN DE CONVENIOS</c:v>
                      </c:pt>
                      <c:pt idx="1">
                        <c:v>OPTIMIZACIÓN DE LOS ACUERDOS DE NIVELES DE SERVICIO EN EL PROCESO DE GESTIÓN DE PROVEEDORES</c:v>
                      </c:pt>
                      <c:pt idx="2">
                        <c:v>GESTIÓN INTEGRAL DE NUEVOS NEGOCIOS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Julio '!$H$34:$H$36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645-41B8-AA74-7E7BFAA26092}"/>
                  </c:ext>
                </c:extLst>
              </c15:ser>
            </c15:filteredBarSeries>
            <c15:filteredBarSeries>
              <c15:ser>
                <c:idx val="7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Julio '!$I$33</c15:sqref>
                        </c15:formulaRef>
                      </c:ext>
                    </c:extLst>
                    <c:strCache>
                      <c:ptCount val="1"/>
                      <c:pt idx="0">
                        <c:v>Cumplimiento Temporal</c:v>
                      </c:pt>
                    </c:strCache>
                  </c:strRef>
                </c:tx>
                <c:spPr>
                  <a:solidFill>
                    <a:srgbClr val="002060"/>
                  </a:solidFill>
                  <a:ln w="9525" cap="flat" cmpd="sng" algn="ctr">
                    <a:solidFill>
                      <a:schemeClr val="accent2">
                        <a:lumMod val="60000"/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2">
                        <a:lumMod val="60000"/>
                        <a:lumMod val="75000"/>
                      </a:schemeClr>
                    </a:contourClr>
                  </a:sp3d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002060"/>
                    </a:solidFill>
                    <a:ln w="9525" cap="flat" cmpd="sng" algn="ctr">
                      <a:solidFill>
                        <a:schemeClr val="accent1">
                          <a:lumMod val="75000"/>
                        </a:schemeClr>
                      </a:solidFill>
                      <a:round/>
                    </a:ln>
                    <a:effectLst/>
                    <a:sp3d contourW="9525">
                      <a:contourClr>
                        <a:schemeClr val="accent1">
                          <a:lumMod val="75000"/>
                        </a:schemeClr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D645-41B8-AA74-7E7BFAA26092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Julio '!$B$34:$B$36</c15:sqref>
                        </c15:formulaRef>
                      </c:ext>
                    </c:extLst>
                    <c:strCache>
                      <c:ptCount val="3"/>
                      <c:pt idx="0">
                        <c:v>OPTIMIZACIÓN DE LA LIQUIDACIÓN DE CONVENIOS</c:v>
                      </c:pt>
                      <c:pt idx="1">
                        <c:v>OPTIMIZACIÓN DE LOS ACUERDOS DE NIVELES DE SERVICIO EN EL PROCESO DE GESTIÓN DE PROVEEDORES</c:v>
                      </c:pt>
                      <c:pt idx="2">
                        <c:v>GESTIÓN INTEGRAL DE NUEVOS NEGOCIOS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Julio '!$I$34:$I$36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D645-41B8-AA74-7E7BFAA26092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Julio '!$F$33</c15:sqref>
                        </c15:formulaRef>
                      </c:ext>
                    </c:extLst>
                    <c:strCache>
                      <c:ptCount val="1"/>
                      <c:pt idx="0">
                        <c:v>Cumplimiento de Hitos</c:v>
                      </c:pt>
                    </c:strCache>
                  </c:strRef>
                </c:tx>
                <c:spPr>
                  <a:solidFill>
                    <a:srgbClr val="FF3300"/>
                  </a:solidFill>
                  <a:ln w="9525" cap="flat" cmpd="sng" algn="ctr">
                    <a:solidFill>
                      <a:schemeClr val="accent5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5"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100" b="1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Julio '!$B$34:$B$36</c15:sqref>
                        </c15:formulaRef>
                      </c:ext>
                    </c:extLst>
                    <c:strCache>
                      <c:ptCount val="3"/>
                      <c:pt idx="0">
                        <c:v>OPTIMIZACIÓN DE LA LIQUIDACIÓN DE CONVENIOS</c:v>
                      </c:pt>
                      <c:pt idx="1">
                        <c:v>OPTIMIZACIÓN DE LOS ACUERDOS DE NIVELES DE SERVICIO EN EL PROCESO DE GESTIÓN DE PROVEEDORES</c:v>
                      </c:pt>
                      <c:pt idx="2">
                        <c:v>GESTIÓN INTEGRAL DE NUEVOS NEGOCIOS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Julio '!$F$34:$F$36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645-41B8-AA74-7E7BFAA26092}"/>
                  </c:ext>
                </c:extLst>
              </c15:ser>
            </c15:filteredBarSeries>
            <c15:filteredBarSeries>
              <c15:ser>
                <c:idx val="0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Julio '!$G$33</c15:sqref>
                        </c15:formulaRef>
                      </c:ext>
                    </c:extLst>
                    <c:strCache>
                      <c:ptCount val="1"/>
                      <c:pt idx="0">
                        <c:v>%  Avance Actual</c:v>
                      </c:pt>
                    </c:strCache>
                  </c:strRef>
                </c:tx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accent1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1"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Julio '!$B$34:$B$36</c15:sqref>
                        </c15:formulaRef>
                      </c:ext>
                    </c:extLst>
                    <c:strCache>
                      <c:ptCount val="3"/>
                      <c:pt idx="0">
                        <c:v>OPTIMIZACIÓN DE LA LIQUIDACIÓN DE CONVENIOS</c:v>
                      </c:pt>
                      <c:pt idx="1">
                        <c:v>OPTIMIZACIÓN DE LOS ACUERDOS DE NIVELES DE SERVICIO EN EL PROCESO DE GESTIÓN DE PROVEEDORES</c:v>
                      </c:pt>
                      <c:pt idx="2">
                        <c:v>GESTIÓN INTEGRAL DE NUEVOS NEGOCIOS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Julio '!$G$34:$G$36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D645-41B8-AA74-7E7BFAA26092}"/>
                  </c:ext>
                </c:extLst>
              </c15:ser>
            </c15:filteredBarSeries>
            <c15:filteredBarSeries>
              <c15:ser>
                <c:idx val="1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Julio '!$H$33</c15:sqref>
                        </c15:formulaRef>
                      </c:ext>
                    </c:extLst>
                    <c:strCache>
                      <c:ptCount val="1"/>
                      <c:pt idx="0">
                        <c:v>% Avance Esperado Temporal</c:v>
                      </c:pt>
                    </c:strCache>
                  </c:strRef>
                </c:tx>
                <c:spPr>
                  <a:solidFill>
                    <a:schemeClr val="accent2">
                      <a:alpha val="85000"/>
                    </a:schemeClr>
                  </a:solidFill>
                  <a:ln w="9525" cap="flat" cmpd="sng" algn="ctr">
                    <a:solidFill>
                      <a:schemeClr val="accent2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2"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Julio '!$B$34:$B$36</c15:sqref>
                        </c15:formulaRef>
                      </c:ext>
                    </c:extLst>
                    <c:strCache>
                      <c:ptCount val="3"/>
                      <c:pt idx="0">
                        <c:v>OPTIMIZACIÓN DE LA LIQUIDACIÓN DE CONVENIOS</c:v>
                      </c:pt>
                      <c:pt idx="1">
                        <c:v>OPTIMIZACIÓN DE LOS ACUERDOS DE NIVELES DE SERVICIO EN EL PROCESO DE GESTIÓN DE PROVEEDORES</c:v>
                      </c:pt>
                      <c:pt idx="2">
                        <c:v>GESTIÓN INTEGRAL DE NUEVOS NEGOCIOS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Julio '!$H$34:$H$36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D645-41B8-AA74-7E7BFAA26092}"/>
                  </c:ext>
                </c:extLst>
              </c15:ser>
            </c15:filteredBarSeries>
          </c:ext>
        </c:extLst>
      </c:bar3DChart>
      <c:catAx>
        <c:axId val="184437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6124960"/>
        <c:crosses val="autoZero"/>
        <c:auto val="1"/>
        <c:lblAlgn val="ctr"/>
        <c:lblOffset val="100"/>
        <c:noMultiLvlLbl val="0"/>
      </c:catAx>
      <c:valAx>
        <c:axId val="18612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4437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67585802983513"/>
          <c:y val="0.90416627901278579"/>
          <c:w val="0.62370485549860999"/>
          <c:h val="4.4128082560421444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>
                <a:solidFill>
                  <a:sysClr val="windowText" lastClr="000000"/>
                </a:solidFill>
                <a:latin typeface="Arial Black" panose="020B0A04020102020204" pitchFamily="34" charset="0"/>
              </a:rPr>
              <a:t>CUMPLIMIENTO</a:t>
            </a:r>
            <a:r>
              <a:rPr lang="es-CO" baseline="0">
                <a:solidFill>
                  <a:sysClr val="windowText" lastClr="000000"/>
                </a:solidFill>
                <a:latin typeface="Arial Black" panose="020B0A04020102020204" pitchFamily="34" charset="0"/>
              </a:rPr>
              <a:t> A JULIO 31 DE 2018</a:t>
            </a:r>
            <a:endParaRPr lang="es-CO">
              <a:solidFill>
                <a:sysClr val="windowText" lastClr="000000"/>
              </a:solidFill>
              <a:latin typeface="Arial Black" panose="020B0A04020102020204" pitchFamily="34" charset="0"/>
            </a:endParaRPr>
          </a:p>
          <a:p>
            <a:pPr>
              <a:defRPr/>
            </a:pPr>
            <a:endParaRPr lang="es-CO"/>
          </a:p>
        </c:rich>
      </c:tx>
      <c:layout>
        <c:manualLayout>
          <c:xMode val="edge"/>
          <c:yMode val="edge"/>
          <c:x val="0.10621126607202808"/>
          <c:y val="1.13114749718029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solidFill>
          <a:schemeClr val="accent6">
            <a:lumMod val="60000"/>
            <a:lumOff val="4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6">
            <a:lumMod val="60000"/>
            <a:lumOff val="4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3187955393033105E-2"/>
          <c:y val="0.1207688477822829"/>
          <c:w val="0.88071696897656226"/>
          <c:h val="0.83648312883116838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'Graficos- Julio '!$C$15</c:f>
              <c:strCache>
                <c:ptCount val="1"/>
                <c:pt idx="0">
                  <c:v>31-jul.-18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solidFill>
                <a:schemeClr val="accent6">
                  <a:lumMod val="50000"/>
                </a:schemeClr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>
              <a:contourClr>
                <a:schemeClr val="accent6">
                  <a:lumMod val="50000"/>
                </a:schemeClr>
              </a:contourClr>
            </a:sp3d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1DE-4705-8733-FCCCD6265C7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B1DE-4705-8733-FCCCD6265C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Julio '!$B$16:$B$17</c:f>
              <c:strCache>
                <c:ptCount val="2"/>
                <c:pt idx="0">
                  <c:v>Cumplimiento de Hitos</c:v>
                </c:pt>
                <c:pt idx="1">
                  <c:v>Cumplimiento Temporal</c:v>
                </c:pt>
              </c:strCache>
            </c:strRef>
          </c:cat>
          <c:val>
            <c:numRef>
              <c:f>'Graficos- Julio '!$C$16:$C$17</c:f>
              <c:numCache>
                <c:formatCode>0.0%</c:formatCode>
                <c:ptCount val="2"/>
                <c:pt idx="0" formatCode="0%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DE-4705-8733-FCCCD6265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6126920"/>
        <c:axId val="186127312"/>
        <c:axId val="0"/>
      </c:bar3DChart>
      <c:catAx>
        <c:axId val="186126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186127312"/>
        <c:crosses val="autoZero"/>
        <c:auto val="1"/>
        <c:lblAlgn val="ctr"/>
        <c:lblOffset val="100"/>
        <c:noMultiLvlLbl val="0"/>
      </c:catAx>
      <c:valAx>
        <c:axId val="186127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6126920"/>
        <c:crosses val="autoZero"/>
        <c:crossBetween val="between"/>
      </c:valAx>
      <c:spPr>
        <a:solidFill>
          <a:schemeClr val="tx2">
            <a:lumMod val="40000"/>
            <a:lumOff val="60000"/>
          </a:schemeClr>
        </a:solidFill>
        <a:ln>
          <a:solidFill>
            <a:schemeClr val="accent6"/>
          </a:solidFill>
        </a:ln>
        <a:effectLst/>
      </c:spPr>
    </c:plotArea>
    <c:plotVisOnly val="1"/>
    <c:dispBlanksAs val="gap"/>
    <c:showDLblsOverMax val="0"/>
  </c:chart>
  <c:spPr>
    <a:solidFill>
      <a:schemeClr val="accent6">
        <a:lumMod val="75000"/>
      </a:schemeClr>
    </a:soli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Subgerencia Técnica</a:t>
            </a:r>
          </a:p>
          <a:p>
            <a:pPr>
              <a:defRPr/>
            </a:pPr>
            <a:r>
              <a:rPr lang="en-US"/>
              <a:t>Corte a Julio 31</a:t>
            </a:r>
            <a:r>
              <a:rPr lang="en-US" baseline="0"/>
              <a:t> </a:t>
            </a:r>
            <a:r>
              <a:rPr lang="en-US"/>
              <a:t>de 2018</a:t>
            </a:r>
          </a:p>
        </c:rich>
      </c:tx>
      <c:layout>
        <c:manualLayout>
          <c:xMode val="edge"/>
          <c:yMode val="edge"/>
          <c:x val="0.2990555555555555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435892388451443"/>
          <c:y val="0.22662045298208405"/>
          <c:w val="0.85341885389326333"/>
          <c:h val="0.29455354861240474"/>
        </c:manualLayout>
      </c:layout>
      <c:bar3DChart>
        <c:barDir val="col"/>
        <c:grouping val="clustered"/>
        <c:varyColors val="0"/>
        <c:ser>
          <c:idx val="3"/>
          <c:order val="0"/>
          <c:tx>
            <c:strRef>
              <c:f>'Graficos- Julio '!$F$26</c:f>
              <c:strCache>
                <c:ptCount val="1"/>
                <c:pt idx="0">
                  <c:v>Cumplimiento de Hitos</c:v>
                </c:pt>
              </c:strCache>
            </c:strRef>
          </c:tx>
          <c:spPr>
            <a:solidFill>
              <a:srgbClr val="FF3300"/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Julio '!$B$27:$B$28</c:f>
              <c:strCache>
                <c:ptCount val="2"/>
                <c:pt idx="0">
                  <c:v>ACTUALIZACIÓN DE LA  METODOLOGÍA PARA NUEVOS NEGOCIOS </c:v>
                </c:pt>
                <c:pt idx="1">
                  <c:v>OPTIMIZACIÓN DEL  SEGUIMIENTO A LA SUPERVISIÓN DE PROYECTOS</c:v>
                </c:pt>
              </c:strCache>
            </c:strRef>
          </c:cat>
          <c:val>
            <c:numRef>
              <c:f>'Graficos- Julio '!$F$27:$F$28</c:f>
              <c:numCache>
                <c:formatCode>0%</c:formatCode>
                <c:ptCount val="2"/>
                <c:pt idx="0" formatCode="0.0%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DF-4099-95D8-701EE83DDF63}"/>
            </c:ext>
          </c:extLst>
        </c:ser>
        <c:ser>
          <c:idx val="6"/>
          <c:order val="1"/>
          <c:tx>
            <c:strRef>
              <c:f>'Graficos- Julio '!$I$26</c:f>
              <c:strCache>
                <c:ptCount val="1"/>
                <c:pt idx="0">
                  <c:v>Cumplimiento Temporal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accent1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Julio '!$B$27:$B$28</c:f>
              <c:strCache>
                <c:ptCount val="2"/>
                <c:pt idx="0">
                  <c:v>ACTUALIZACIÓN DE LA  METODOLOGÍA PARA NUEVOS NEGOCIOS </c:v>
                </c:pt>
                <c:pt idx="1">
                  <c:v>OPTIMIZACIÓN DEL  SEGUIMIENTO A LA SUPERVISIÓN DE PROYECTOS</c:v>
                </c:pt>
              </c:strCache>
            </c:strRef>
          </c:cat>
          <c:val>
            <c:numRef>
              <c:f>'Graficos- Julio '!$I$27:$I$28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DF-4099-95D8-701EE83DDF6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539157736"/>
        <c:axId val="539157408"/>
        <c:axId val="0"/>
      </c:bar3DChart>
      <c:catAx>
        <c:axId val="539157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CO"/>
          </a:p>
        </c:txPr>
        <c:crossAx val="539157408"/>
        <c:crosses val="autoZero"/>
        <c:auto val="1"/>
        <c:lblAlgn val="ctr"/>
        <c:lblOffset val="100"/>
        <c:noMultiLvlLbl val="0"/>
      </c:catAx>
      <c:valAx>
        <c:axId val="539157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39157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Subgerencia Administrativa</a:t>
            </a:r>
            <a:endParaRPr lang="es-CO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r>
              <a:rPr lang="es-CO" sz="1800" b="1" i="0" baseline="0">
                <a:effectLst/>
              </a:rPr>
              <a:t> </a:t>
            </a:r>
            <a:r>
              <a:rPr lang="en-US" sz="1800" b="1" i="0" baseline="0">
                <a:effectLst/>
              </a:rPr>
              <a:t>Corte a Julio 31 de 2018</a:t>
            </a:r>
            <a:endParaRPr lang="es-CO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endParaRPr lang="es-C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6"/>
          <c:order val="0"/>
          <c:tx>
            <c:strRef>
              <c:f>'Graficos- Julio '!$I$47</c:f>
              <c:strCache>
                <c:ptCount val="1"/>
                <c:pt idx="0">
                  <c:v>Cumplimiento Temporal</c:v>
                </c:pt>
              </c:strCache>
            </c:strRef>
          </c:tx>
          <c:spPr>
            <a:solidFill>
              <a:srgbClr val="002060"/>
            </a:solidFill>
            <a:ln w="9525" cap="flat" cmpd="sng" algn="ctr">
              <a:solidFill>
                <a:schemeClr val="accent1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Julio '!$B$48:$B$49</c:f>
              <c:strCache>
                <c:ptCount val="2"/>
                <c:pt idx="0">
                  <c:v>OPTIMIZACIÓN  GESTION DE ACTIVOS</c:v>
                </c:pt>
                <c:pt idx="1">
                  <c:v>EVALUACIÓN DE LA ESTRUCTURA ACTUAL DE FONADE VS LA NECESIDAD DE LAS ÁREAS</c:v>
                </c:pt>
              </c:strCache>
            </c:strRef>
          </c:cat>
          <c:val>
            <c:numRef>
              <c:f>'Graficos- Julio '!$I$48:$I$49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A3-4821-A958-A166E56EF1DC}"/>
            </c:ext>
          </c:extLst>
        </c:ser>
        <c:ser>
          <c:idx val="0"/>
          <c:order val="1"/>
          <c:tx>
            <c:strRef>
              <c:f>'Graficos- Julio '!$F$47</c:f>
              <c:strCache>
                <c:ptCount val="1"/>
                <c:pt idx="0">
                  <c:v>Cumplimiento de Hitos</c:v>
                </c:pt>
              </c:strCache>
            </c:strRef>
          </c:tx>
          <c:spPr>
            <a:solidFill>
              <a:srgbClr val="FF3300"/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'Graficos- Julio '!$F$48:$F$49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A3-4821-A958-A166E56EF1D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552535352"/>
        <c:axId val="552536008"/>
        <c:axId val="0"/>
      </c:bar3DChart>
      <c:catAx>
        <c:axId val="552535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2536008"/>
        <c:crosses val="autoZero"/>
        <c:auto val="1"/>
        <c:lblAlgn val="ctr"/>
        <c:lblOffset val="100"/>
        <c:noMultiLvlLbl val="0"/>
      </c:catAx>
      <c:valAx>
        <c:axId val="552536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2535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Tecnologías de la Información-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r>
              <a:rPr lang="es-CO" sz="1800" b="1" i="0" baseline="0">
                <a:effectLst/>
              </a:rPr>
              <a:t> </a:t>
            </a:r>
            <a:r>
              <a:rPr lang="en-US" sz="1800" b="1" i="0" baseline="0">
                <a:effectLst/>
              </a:rPr>
              <a:t>Corte a Julio 31 de 201 8</a:t>
            </a:r>
            <a:endParaRPr lang="es-CO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endParaRPr lang="es-CO">
              <a:effectLst/>
            </a:endParaRPr>
          </a:p>
        </c:rich>
      </c:tx>
      <c:layout>
        <c:manualLayout>
          <c:xMode val="edge"/>
          <c:yMode val="edge"/>
          <c:x val="0.1646163231562062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5451139343250932E-2"/>
          <c:y val="0.19701425405391659"/>
          <c:w val="0.8745191921180826"/>
          <c:h val="0.54866466696674276"/>
        </c:manualLayout>
      </c:layout>
      <c:bar3DChart>
        <c:barDir val="col"/>
        <c:grouping val="clustered"/>
        <c:varyColors val="0"/>
        <c:ser>
          <c:idx val="3"/>
          <c:order val="0"/>
          <c:tx>
            <c:strRef>
              <c:f>'Graficos- Julio '!$F$59</c:f>
              <c:strCache>
                <c:ptCount val="1"/>
                <c:pt idx="0">
                  <c:v>Cumplimiento de Hitos</c:v>
                </c:pt>
              </c:strCache>
            </c:strRef>
          </c:tx>
          <c:spPr>
            <a:solidFill>
              <a:srgbClr val="FF3300"/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Julio '!$B$60</c:f>
              <c:strCache>
                <c:ptCount val="1"/>
                <c:pt idx="0">
                  <c:v>IMPLEMENTACIÓN ERP</c:v>
                </c:pt>
              </c:strCache>
            </c:strRef>
          </c:cat>
          <c:val>
            <c:numRef>
              <c:f>'Graficos- Julio '!$F$60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5A-4CB0-BA99-DBF3FEA2E405}"/>
            </c:ext>
          </c:extLst>
        </c:ser>
        <c:ser>
          <c:idx val="6"/>
          <c:order val="1"/>
          <c:tx>
            <c:strRef>
              <c:f>'Graficos- Julio '!$I$59</c:f>
              <c:strCache>
                <c:ptCount val="1"/>
                <c:pt idx="0">
                  <c:v>Cumplimiento Temporal</c:v>
                </c:pt>
              </c:strCache>
            </c:strRef>
          </c:tx>
          <c:spPr>
            <a:solidFill>
              <a:srgbClr val="002060"/>
            </a:solidFill>
            <a:ln w="9525" cap="flat" cmpd="sng" algn="ctr">
              <a:solidFill>
                <a:schemeClr val="accent1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Julio '!$B$60</c:f>
              <c:strCache>
                <c:ptCount val="1"/>
                <c:pt idx="0">
                  <c:v>IMPLEMENTACIÓN ERP</c:v>
                </c:pt>
              </c:strCache>
            </c:strRef>
          </c:cat>
          <c:val>
            <c:numRef>
              <c:f>'Graficos- Julio '!$I$60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5A-4CB0-BA99-DBF3FEA2E40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413724464"/>
        <c:axId val="413730696"/>
        <c:axId val="0"/>
      </c:bar3DChart>
      <c:catAx>
        <c:axId val="41372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13730696"/>
        <c:crosses val="autoZero"/>
        <c:auto val="1"/>
        <c:lblAlgn val="ctr"/>
        <c:lblOffset val="100"/>
        <c:noMultiLvlLbl val="0"/>
      </c:catAx>
      <c:valAx>
        <c:axId val="413730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13724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Subgerencia Técnica</a:t>
            </a:r>
          </a:p>
          <a:p>
            <a:pPr>
              <a:defRPr/>
            </a:pPr>
            <a:r>
              <a:rPr lang="en-US"/>
              <a:t>Corte a Marzo 31 de 2018</a:t>
            </a:r>
          </a:p>
        </c:rich>
      </c:tx>
      <c:layout>
        <c:manualLayout>
          <c:xMode val="edge"/>
          <c:yMode val="edge"/>
          <c:x val="0.2879444444444444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435892388451443"/>
          <c:y val="0.22662045298208405"/>
          <c:w val="0.85341885389326333"/>
          <c:h val="0.29455354861240474"/>
        </c:manualLayout>
      </c:layout>
      <c:bar3DChart>
        <c:barDir val="col"/>
        <c:grouping val="clustered"/>
        <c:varyColors val="0"/>
        <c:ser>
          <c:idx val="3"/>
          <c:order val="0"/>
          <c:tx>
            <c:strRef>
              <c:f>'Graficos- MARZO'!$F$26</c:f>
              <c:strCache>
                <c:ptCount val="1"/>
                <c:pt idx="0">
                  <c:v>Cumplimiento de Hitos</c:v>
                </c:pt>
              </c:strCache>
            </c:strRef>
          </c:tx>
          <c:spPr>
            <a:solidFill>
              <a:srgbClr val="FF3300"/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MARZO'!$B$27:$B$28</c:f>
              <c:strCache>
                <c:ptCount val="2"/>
                <c:pt idx="0">
                  <c:v>ACTUALIZACIÓN DE LA  METODOLOGÍA PARA NUEVOS NEGOCIOS </c:v>
                </c:pt>
                <c:pt idx="1">
                  <c:v>OPTIMIZACIÓN DEL  SEGUIMIENTO A LA SUPERVISIÓN DE PROYECTOS</c:v>
                </c:pt>
              </c:strCache>
            </c:strRef>
          </c:cat>
          <c:val>
            <c:numRef>
              <c:f>'Graficos- MARZO'!$F$27:$F$28</c:f>
              <c:numCache>
                <c:formatCode>0%</c:formatCode>
                <c:ptCount val="2"/>
                <c:pt idx="0" formatCode="0.0%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8E-4B7C-A123-7BC7600D5886}"/>
            </c:ext>
          </c:extLst>
        </c:ser>
        <c:ser>
          <c:idx val="6"/>
          <c:order val="1"/>
          <c:tx>
            <c:strRef>
              <c:f>'Graficos- MARZO'!$I$26</c:f>
              <c:strCache>
                <c:ptCount val="1"/>
                <c:pt idx="0">
                  <c:v>Cumplimiento Temporal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accent1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MARZO'!$B$27:$B$28</c:f>
              <c:strCache>
                <c:ptCount val="2"/>
                <c:pt idx="0">
                  <c:v>ACTUALIZACIÓN DE LA  METODOLOGÍA PARA NUEVOS NEGOCIOS </c:v>
                </c:pt>
                <c:pt idx="1">
                  <c:v>OPTIMIZACIÓN DEL  SEGUIMIENTO A LA SUPERVISIÓN DE PROYECTOS</c:v>
                </c:pt>
              </c:strCache>
            </c:strRef>
          </c:cat>
          <c:val>
            <c:numRef>
              <c:f>'Graficos- MARZO'!$I$27:$I$28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8E-4B7C-A123-7BC7600D588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539157736"/>
        <c:axId val="539157408"/>
        <c:axId val="0"/>
      </c:bar3DChart>
      <c:catAx>
        <c:axId val="539157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CO"/>
          </a:p>
        </c:txPr>
        <c:crossAx val="539157408"/>
        <c:crosses val="autoZero"/>
        <c:auto val="1"/>
        <c:lblAlgn val="ctr"/>
        <c:lblOffset val="100"/>
        <c:noMultiLvlLbl val="0"/>
      </c:catAx>
      <c:valAx>
        <c:axId val="539157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39157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Plan Institucional de Gestión y Desempeño</a:t>
            </a:r>
          </a:p>
          <a:p>
            <a:pPr>
              <a:defRPr/>
            </a:pPr>
            <a:r>
              <a:rPr lang="en-US" sz="1800" b="1" i="0" baseline="0">
                <a:effectLst/>
              </a:rPr>
              <a:t>Corte a  Julio 31 de 2018</a:t>
            </a:r>
            <a:endParaRPr lang="es-C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3"/>
          <c:order val="3"/>
          <c:tx>
            <c:strRef>
              <c:f>'Graficos- Julio '!$F$70</c:f>
              <c:strCache>
                <c:ptCount val="1"/>
                <c:pt idx="0">
                  <c:v>Cumplimiento de Hitos</c:v>
                </c:pt>
              </c:strCache>
            </c:strRef>
          </c:tx>
          <c:spPr>
            <a:solidFill>
              <a:srgbClr val="FF3300"/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Julio '!$B$71</c:f>
              <c:strCache>
                <c:ptCount val="1"/>
                <c:pt idx="0">
                  <c:v>PLAN INSTITUCIONAL DE GESTIÓN Y DESEMPEÑO</c:v>
                </c:pt>
              </c:strCache>
            </c:strRef>
          </c:cat>
          <c:val>
            <c:numRef>
              <c:f>'Graficos- Julio '!$F$71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BE-4755-AC38-9A04A88EFA02}"/>
            </c:ext>
          </c:extLst>
        </c:ser>
        <c:ser>
          <c:idx val="6"/>
          <c:order val="6"/>
          <c:tx>
            <c:strRef>
              <c:f>'Graficos- Julio '!$I$70</c:f>
              <c:strCache>
                <c:ptCount val="1"/>
                <c:pt idx="0">
                  <c:v>Cumplimiento Temporal</c:v>
                </c:pt>
              </c:strCache>
            </c:strRef>
          </c:tx>
          <c:spPr>
            <a:solidFill>
              <a:srgbClr val="002060"/>
            </a:solidFill>
            <a:ln w="9525" cap="flat" cmpd="sng" algn="ctr">
              <a:solidFill>
                <a:schemeClr val="accent1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Julio '!$B$71</c:f>
              <c:strCache>
                <c:ptCount val="1"/>
                <c:pt idx="0">
                  <c:v>PLAN INSTITUCIONAL DE GESTIÓN Y DESEMPEÑO</c:v>
                </c:pt>
              </c:strCache>
            </c:strRef>
          </c:cat>
          <c:val>
            <c:numRef>
              <c:f>'Graficos- Julio '!$I$71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BE-4755-AC38-9A04A88EFA0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506256624"/>
        <c:axId val="463230928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'Graficos- Julio '!$C$70</c15:sqref>
                        </c15:formulaRef>
                      </c:ext>
                    </c:extLst>
                    <c:strCache>
                      <c:ptCount val="1"/>
                      <c:pt idx="0">
                        <c:v>Peso</c:v>
                      </c:pt>
                    </c:strCache>
                  </c:strRef>
                </c:tx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accent1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1"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'Graficos- Julio '!$B$71</c15:sqref>
                        </c15:formulaRef>
                      </c:ext>
                    </c:extLst>
                    <c:strCache>
                      <c:ptCount val="1"/>
                      <c:pt idx="0">
                        <c:v>PLAN INSTITUCIONAL DE GESTIÓN Y DESEMPEÑO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'Graficos- Julio '!$C$71</c15:sqref>
                        </c15:formulaRef>
                      </c:ext>
                    </c:extLst>
                    <c:numCache>
                      <c:formatCode>0.0%</c:formatCode>
                      <c:ptCount val="1"/>
                      <c:pt idx="0">
                        <c:v>0.12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D9BE-4755-AC38-9A04A88EFA02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Julio '!$D$70</c15:sqref>
                        </c15:formulaRef>
                      </c:ext>
                    </c:extLst>
                    <c:strCache>
                      <c:ptCount val="1"/>
                      <c:pt idx="0">
                        <c:v>Hitos a Cumplir al corte</c:v>
                      </c:pt>
                    </c:strCache>
                  </c:strRef>
                </c:tx>
                <c:spPr>
                  <a:solidFill>
                    <a:schemeClr val="accent2">
                      <a:alpha val="85000"/>
                    </a:schemeClr>
                  </a:solidFill>
                  <a:ln w="9525" cap="flat" cmpd="sng" algn="ctr">
                    <a:solidFill>
                      <a:schemeClr val="accent2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2"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Julio '!$B$71</c15:sqref>
                        </c15:formulaRef>
                      </c:ext>
                    </c:extLst>
                    <c:strCache>
                      <c:ptCount val="1"/>
                      <c:pt idx="0">
                        <c:v>PLAN INSTITUCIONAL DE GESTIÓN Y DESEMPEÑO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Julio '!$D$71</c15:sqref>
                        </c15:formulaRef>
                      </c:ext>
                    </c:extLst>
                    <c:numCache>
                      <c:formatCode>0.0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9BE-4755-AC38-9A04A88EFA02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Julio '!$E$70</c15:sqref>
                        </c15:formulaRef>
                      </c:ext>
                    </c:extLst>
                    <c:strCache>
                      <c:ptCount val="1"/>
                      <c:pt idx="0">
                        <c:v>Hitos Cumplidos</c:v>
                      </c:pt>
                    </c:strCache>
                  </c:strRef>
                </c:tx>
                <c:spPr>
                  <a:solidFill>
                    <a:schemeClr val="accent3">
                      <a:alpha val="85000"/>
                    </a:schemeClr>
                  </a:solidFill>
                  <a:ln w="9525" cap="flat" cmpd="sng" algn="ctr">
                    <a:solidFill>
                      <a:schemeClr val="accent3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3"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Julio '!$B$71</c15:sqref>
                        </c15:formulaRef>
                      </c:ext>
                    </c:extLst>
                    <c:strCache>
                      <c:ptCount val="1"/>
                      <c:pt idx="0">
                        <c:v>PLAN INSTITUCIONAL DE GESTIÓN Y DESEMPEÑO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Julio '!$E$71</c15:sqref>
                        </c15:formulaRef>
                      </c:ext>
                    </c:extLst>
                    <c:numCache>
                      <c:formatCode>0.0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9BE-4755-AC38-9A04A88EFA02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Julio '!$G$70</c15:sqref>
                        </c15:formulaRef>
                      </c:ext>
                    </c:extLst>
                    <c:strCache>
                      <c:ptCount val="1"/>
                      <c:pt idx="0">
                        <c:v>%  Avance Actual</c:v>
                      </c:pt>
                    </c:strCache>
                  </c:strRef>
                </c:tx>
                <c:spPr>
                  <a:solidFill>
                    <a:schemeClr val="accent5">
                      <a:alpha val="85000"/>
                    </a:schemeClr>
                  </a:solidFill>
                  <a:ln w="9525" cap="flat" cmpd="sng" algn="ctr">
                    <a:solidFill>
                      <a:schemeClr val="accent5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5"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Julio '!$B$71</c15:sqref>
                        </c15:formulaRef>
                      </c:ext>
                    </c:extLst>
                    <c:strCache>
                      <c:ptCount val="1"/>
                      <c:pt idx="0">
                        <c:v>PLAN INSTITUCIONAL DE GESTIÓN Y DESEMPEÑO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Julio '!$G$71</c15:sqref>
                        </c15:formulaRef>
                      </c:ext>
                    </c:extLst>
                    <c:numCache>
                      <c:formatCode>0%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9BE-4755-AC38-9A04A88EFA02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Julio '!$H$70</c15:sqref>
                        </c15:formulaRef>
                      </c:ext>
                    </c:extLst>
                    <c:strCache>
                      <c:ptCount val="1"/>
                      <c:pt idx="0">
                        <c:v>% Avance Esperado Temporal</c:v>
                      </c:pt>
                    </c:strCache>
                  </c:strRef>
                </c:tx>
                <c:spPr>
                  <a:solidFill>
                    <a:schemeClr val="accent6">
                      <a:alpha val="85000"/>
                    </a:schemeClr>
                  </a:solidFill>
                  <a:ln w="9525" cap="flat" cmpd="sng" algn="ctr">
                    <a:solidFill>
                      <a:schemeClr val="accent6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6"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Julio '!$B$71</c15:sqref>
                        </c15:formulaRef>
                      </c:ext>
                    </c:extLst>
                    <c:strCache>
                      <c:ptCount val="1"/>
                      <c:pt idx="0">
                        <c:v>PLAN INSTITUCIONAL DE GESTIÓN Y DESEMPEÑO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Julio '!$H$71</c15:sqref>
                        </c15:formulaRef>
                      </c:ext>
                    </c:extLst>
                    <c:numCache>
                      <c:formatCode>0%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9BE-4755-AC38-9A04A88EFA02}"/>
                  </c:ext>
                </c:extLst>
              </c15:ser>
            </c15:filteredBarSeries>
          </c:ext>
        </c:extLst>
      </c:bar3DChart>
      <c:catAx>
        <c:axId val="50625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3230928"/>
        <c:crosses val="autoZero"/>
        <c:auto val="1"/>
        <c:lblAlgn val="ctr"/>
        <c:lblOffset val="100"/>
        <c:noMultiLvlLbl val="0"/>
      </c:catAx>
      <c:valAx>
        <c:axId val="463230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625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Subgerencia de Contratación</a:t>
            </a:r>
          </a:p>
          <a:p>
            <a:pPr>
              <a:defRPr/>
            </a:pPr>
            <a:r>
              <a:rPr lang="en-US" sz="1800" b="1" i="0" baseline="0">
                <a:effectLst/>
              </a:rPr>
              <a:t>Corte a Agosto  31 de 2018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28848369288911097"/>
          <c:y val="6.013073937846121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7236676741846815E-2"/>
          <c:y val="0.19522884584001687"/>
          <c:w val="0.93888888888888888"/>
          <c:h val="0.48500729075532223"/>
        </c:manualLayout>
      </c:layout>
      <c:bar3DChart>
        <c:barDir val="col"/>
        <c:grouping val="clustered"/>
        <c:varyColors val="0"/>
        <c:ser>
          <c:idx val="3"/>
          <c:order val="0"/>
          <c:tx>
            <c:strRef>
              <c:f>'Graficos- Agosto '!$F$33</c:f>
              <c:strCache>
                <c:ptCount val="1"/>
                <c:pt idx="0">
                  <c:v>Cumplimiento de Hitos</c:v>
                </c:pt>
              </c:strCache>
            </c:strRef>
          </c:tx>
          <c:spPr>
            <a:solidFill>
              <a:srgbClr val="FF3300"/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Agosto '!$B$34:$B$36</c:f>
              <c:strCache>
                <c:ptCount val="3"/>
                <c:pt idx="0">
                  <c:v>OPTIMIZACIÓN DE LA LIQUIDACIÓN DE CONVENIOS</c:v>
                </c:pt>
                <c:pt idx="1">
                  <c:v>OPTIMIZACIÓN DE LOS ACUERDOS DE NIVELES DE SERVICIO EN EL PROCESO DE GESTIÓN DE PROVEEDORES</c:v>
                </c:pt>
                <c:pt idx="2">
                  <c:v>GESTIÓN INTEGRAL DE NUEVOS NEGOCIOS</c:v>
                </c:pt>
              </c:strCache>
            </c:strRef>
          </c:cat>
          <c:val>
            <c:numRef>
              <c:f>'Graficos- Agosto '!$F$34:$F$36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4D-4DB6-A82B-121BD45B6E06}"/>
            </c:ext>
          </c:extLst>
        </c:ser>
        <c:ser>
          <c:idx val="7"/>
          <c:order val="3"/>
          <c:tx>
            <c:strRef>
              <c:f>'Graficos- Agosto '!$I$33</c:f>
              <c:strCache>
                <c:ptCount val="1"/>
                <c:pt idx="0">
                  <c:v>Cumplimiento Temporal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9525" cap="flat" cmpd="sng" algn="ctr">
              <a:solidFill>
                <a:schemeClr val="accent2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Agosto '!$B$34:$B$36</c:f>
              <c:strCache>
                <c:ptCount val="3"/>
                <c:pt idx="0">
                  <c:v>OPTIMIZACIÓN DE LA LIQUIDACIÓN DE CONVENIOS</c:v>
                </c:pt>
                <c:pt idx="1">
                  <c:v>OPTIMIZACIÓN DE LOS ACUERDOS DE NIVELES DE SERVICIO EN EL PROCESO DE GESTIÓN DE PROVEEDORES</c:v>
                </c:pt>
                <c:pt idx="2">
                  <c:v>GESTIÓN INTEGRAL DE NUEVOS NEGOCIOS</c:v>
                </c:pt>
              </c:strCache>
            </c:strRef>
          </c:cat>
          <c:val>
            <c:numRef>
              <c:f>'Graficos- Agosto '!$I$34:$I$36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B34D-4DB6-A82B-121BD45B6E0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84437256"/>
        <c:axId val="186124960"/>
        <c:axId val="0"/>
        <c:extLst>
          <c:ext xmlns:c15="http://schemas.microsoft.com/office/drawing/2012/chart" uri="{02D57815-91ED-43cb-92C2-25804820EDAC}">
            <c15:filteredBarSeries>
              <c15:ser>
                <c:idx val="5"/>
                <c:order val="1"/>
                <c:tx>
                  <c:strRef>
                    <c:extLst>
                      <c:ext uri="{02D57815-91ED-43cb-92C2-25804820EDAC}">
                        <c15:formulaRef>
                          <c15:sqref>'Graficos- Agosto '!$G$33</c15:sqref>
                        </c15:formulaRef>
                      </c:ext>
                    </c:extLst>
                    <c:strCache>
                      <c:ptCount val="1"/>
                      <c:pt idx="0">
                        <c:v>%  Avance Actual</c:v>
                      </c:pt>
                    </c:strCache>
                  </c:strRef>
                </c:tx>
                <c:spPr>
                  <a:solidFill>
                    <a:schemeClr val="accent6">
                      <a:alpha val="85000"/>
                    </a:schemeClr>
                  </a:solidFill>
                  <a:ln w="9525" cap="flat" cmpd="sng" algn="ctr">
                    <a:solidFill>
                      <a:schemeClr val="accent6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6"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'Graficos- Agosto '!$B$34:$B$36</c15:sqref>
                        </c15:formulaRef>
                      </c:ext>
                    </c:extLst>
                    <c:strCache>
                      <c:ptCount val="3"/>
                      <c:pt idx="0">
                        <c:v>OPTIMIZACIÓN DE LA LIQUIDACIÓN DE CONVENIOS</c:v>
                      </c:pt>
                      <c:pt idx="1">
                        <c:v>OPTIMIZACIÓN DE LOS ACUERDOS DE NIVELES DE SERVICIO EN EL PROCESO DE GESTIÓN DE PROVEEDORES</c:v>
                      </c:pt>
                      <c:pt idx="2">
                        <c:v>GESTIÓN INTEGRAL DE NUEVOS NEGOCIOS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'Graficos- Agosto '!$G$34:$G$36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B34D-4DB6-A82B-121BD45B6E06}"/>
                  </c:ext>
                </c:extLst>
              </c15:ser>
            </c15:filteredBarSeries>
            <c15:filteredBarSeries>
              <c15:ser>
                <c:idx val="6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Agosto '!$H$33</c15:sqref>
                        </c15:formulaRef>
                      </c:ext>
                    </c:extLst>
                    <c:strCache>
                      <c:ptCount val="1"/>
                      <c:pt idx="0">
                        <c:v>% Avance Esperado Temporal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  <a:alpha val="85000"/>
                    </a:schemeClr>
                  </a:solidFill>
                  <a:ln w="9525" cap="flat" cmpd="sng" algn="ctr">
                    <a:solidFill>
                      <a:schemeClr val="accent1">
                        <a:lumMod val="60000"/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1">
                        <a:lumMod val="60000"/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Agosto '!$B$34:$B$36</c15:sqref>
                        </c15:formulaRef>
                      </c:ext>
                    </c:extLst>
                    <c:strCache>
                      <c:ptCount val="3"/>
                      <c:pt idx="0">
                        <c:v>OPTIMIZACIÓN DE LA LIQUIDACIÓN DE CONVENIOS</c:v>
                      </c:pt>
                      <c:pt idx="1">
                        <c:v>OPTIMIZACIÓN DE LOS ACUERDOS DE NIVELES DE SERVICIO EN EL PROCESO DE GESTIÓN DE PROVEEDORES</c:v>
                      </c:pt>
                      <c:pt idx="2">
                        <c:v>GESTIÓN INTEGRAL DE NUEVOS NEGOCIOS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Agosto '!$H$34:$H$36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34D-4DB6-A82B-121BD45B6E06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Agosto '!$F$33</c15:sqref>
                        </c15:formulaRef>
                      </c:ext>
                    </c:extLst>
                    <c:strCache>
                      <c:ptCount val="1"/>
                      <c:pt idx="0">
                        <c:v>Cumplimiento de Hitos</c:v>
                      </c:pt>
                    </c:strCache>
                  </c:strRef>
                </c:tx>
                <c:spPr>
                  <a:solidFill>
                    <a:srgbClr val="FF3300"/>
                  </a:solidFill>
                  <a:ln w="9525" cap="flat" cmpd="sng" algn="ctr">
                    <a:solidFill>
                      <a:schemeClr val="accent5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5"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100" b="1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Agosto '!$B$34:$B$36</c15:sqref>
                        </c15:formulaRef>
                      </c:ext>
                    </c:extLst>
                    <c:strCache>
                      <c:ptCount val="3"/>
                      <c:pt idx="0">
                        <c:v>OPTIMIZACIÓN DE LA LIQUIDACIÓN DE CONVENIOS</c:v>
                      </c:pt>
                      <c:pt idx="1">
                        <c:v>OPTIMIZACIÓN DE LOS ACUERDOS DE NIVELES DE SERVICIO EN EL PROCESO DE GESTIÓN DE PROVEEDORES</c:v>
                      </c:pt>
                      <c:pt idx="2">
                        <c:v>GESTIÓN INTEGRAL DE NUEVOS NEGOCIOS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Agosto '!$F$34:$F$36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B34D-4DB6-A82B-121BD45B6E06}"/>
                  </c:ext>
                </c:extLst>
              </c15:ser>
            </c15:filteredBarSeries>
            <c15:filteredBarSeries>
              <c15:ser>
                <c:idx val="0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Agosto '!$G$33</c15:sqref>
                        </c15:formulaRef>
                      </c:ext>
                    </c:extLst>
                    <c:strCache>
                      <c:ptCount val="1"/>
                      <c:pt idx="0">
                        <c:v>%  Avance Actual</c:v>
                      </c:pt>
                    </c:strCache>
                  </c:strRef>
                </c:tx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accent1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1"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Agosto '!$B$34:$B$36</c15:sqref>
                        </c15:formulaRef>
                      </c:ext>
                    </c:extLst>
                    <c:strCache>
                      <c:ptCount val="3"/>
                      <c:pt idx="0">
                        <c:v>OPTIMIZACIÓN DE LA LIQUIDACIÓN DE CONVENIOS</c:v>
                      </c:pt>
                      <c:pt idx="1">
                        <c:v>OPTIMIZACIÓN DE LOS ACUERDOS DE NIVELES DE SERVICIO EN EL PROCESO DE GESTIÓN DE PROVEEDORES</c:v>
                      </c:pt>
                      <c:pt idx="2">
                        <c:v>GESTIÓN INTEGRAL DE NUEVOS NEGOCIOS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Agosto '!$G$34:$G$36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B34D-4DB6-A82B-121BD45B6E06}"/>
                  </c:ext>
                </c:extLst>
              </c15:ser>
            </c15:filteredBarSeries>
            <c15:filteredBarSeries>
              <c15:ser>
                <c:idx val="1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Agosto '!$H$33</c15:sqref>
                        </c15:formulaRef>
                      </c:ext>
                    </c:extLst>
                    <c:strCache>
                      <c:ptCount val="1"/>
                      <c:pt idx="0">
                        <c:v>% Avance Esperado Temporal</c:v>
                      </c:pt>
                    </c:strCache>
                  </c:strRef>
                </c:tx>
                <c:spPr>
                  <a:solidFill>
                    <a:schemeClr val="accent2">
                      <a:alpha val="85000"/>
                    </a:schemeClr>
                  </a:solidFill>
                  <a:ln w="9525" cap="flat" cmpd="sng" algn="ctr">
                    <a:solidFill>
                      <a:schemeClr val="accent2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2"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Agosto '!$B$34:$B$36</c15:sqref>
                        </c15:formulaRef>
                      </c:ext>
                    </c:extLst>
                    <c:strCache>
                      <c:ptCount val="3"/>
                      <c:pt idx="0">
                        <c:v>OPTIMIZACIÓN DE LA LIQUIDACIÓN DE CONVENIOS</c:v>
                      </c:pt>
                      <c:pt idx="1">
                        <c:v>OPTIMIZACIÓN DE LOS ACUERDOS DE NIVELES DE SERVICIO EN EL PROCESO DE GESTIÓN DE PROVEEDORES</c:v>
                      </c:pt>
                      <c:pt idx="2">
                        <c:v>GESTIÓN INTEGRAL DE NUEVOS NEGOCIOS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Agosto '!$H$34:$H$36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B34D-4DB6-A82B-121BD45B6E06}"/>
                  </c:ext>
                </c:extLst>
              </c15:ser>
            </c15:filteredBarSeries>
            <c15:filteredBarSeries>
              <c15:ser>
                <c:idx val="2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Agosto '!$I$33</c15:sqref>
                        </c15:formulaRef>
                      </c:ext>
                    </c:extLst>
                    <c:strCache>
                      <c:ptCount val="1"/>
                      <c:pt idx="0">
                        <c:v>Cumplimiento Temporal</c:v>
                      </c:pt>
                    </c:strCache>
                  </c:strRef>
                </c:tx>
                <c:spPr>
                  <a:solidFill>
                    <a:schemeClr val="accent3">
                      <a:alpha val="85000"/>
                    </a:schemeClr>
                  </a:solidFill>
                  <a:ln w="9525" cap="flat" cmpd="sng" algn="ctr">
                    <a:solidFill>
                      <a:schemeClr val="accent3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3"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Agosto '!$B$34:$B$36</c15:sqref>
                        </c15:formulaRef>
                      </c:ext>
                    </c:extLst>
                    <c:strCache>
                      <c:ptCount val="3"/>
                      <c:pt idx="0">
                        <c:v>OPTIMIZACIÓN DE LA LIQUIDACIÓN DE CONVENIOS</c:v>
                      </c:pt>
                      <c:pt idx="1">
                        <c:v>OPTIMIZACIÓN DE LOS ACUERDOS DE NIVELES DE SERVICIO EN EL PROCESO DE GESTIÓN DE PROVEEDORES</c:v>
                      </c:pt>
                      <c:pt idx="2">
                        <c:v>GESTIÓN INTEGRAL DE NUEVOS NEGOCIOS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Agosto '!$I$34:$I$36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34D-4DB6-A82B-121BD45B6E06}"/>
                  </c:ext>
                </c:extLst>
              </c15:ser>
            </c15:filteredBarSeries>
          </c:ext>
        </c:extLst>
      </c:bar3DChart>
      <c:catAx>
        <c:axId val="184437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6124960"/>
        <c:crosses val="autoZero"/>
        <c:auto val="1"/>
        <c:lblAlgn val="ctr"/>
        <c:lblOffset val="100"/>
        <c:noMultiLvlLbl val="0"/>
      </c:catAx>
      <c:valAx>
        <c:axId val="18612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4437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100096864063433"/>
          <c:y val="0.94460593299607143"/>
          <c:w val="0.62370485549860999"/>
          <c:h val="4.4128082560421444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>
                <a:solidFill>
                  <a:sysClr val="windowText" lastClr="000000"/>
                </a:solidFill>
                <a:latin typeface="Arial Black" panose="020B0A04020102020204" pitchFamily="34" charset="0"/>
              </a:rPr>
              <a:t>CUMPLIMIENTO</a:t>
            </a:r>
            <a:r>
              <a:rPr lang="es-CO" baseline="0">
                <a:solidFill>
                  <a:sysClr val="windowText" lastClr="000000"/>
                </a:solidFill>
                <a:latin typeface="Arial Black" panose="020B0A04020102020204" pitchFamily="34" charset="0"/>
              </a:rPr>
              <a:t> A AGOSTO 31 DE 2018</a:t>
            </a:r>
            <a:endParaRPr lang="es-CO">
              <a:solidFill>
                <a:sysClr val="windowText" lastClr="000000"/>
              </a:solidFill>
              <a:latin typeface="Arial Black" panose="020B0A04020102020204" pitchFamily="34" charset="0"/>
            </a:endParaRPr>
          </a:p>
          <a:p>
            <a:pPr>
              <a:defRPr/>
            </a:pPr>
            <a:endParaRPr lang="es-CO"/>
          </a:p>
        </c:rich>
      </c:tx>
      <c:layout>
        <c:manualLayout>
          <c:xMode val="edge"/>
          <c:yMode val="edge"/>
          <c:x val="0.10621126607202808"/>
          <c:y val="1.13114749718029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solidFill>
          <a:schemeClr val="accent6">
            <a:lumMod val="60000"/>
            <a:lumOff val="4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6">
            <a:lumMod val="60000"/>
            <a:lumOff val="4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3187955393033105E-2"/>
          <c:y val="0.1207688477822829"/>
          <c:w val="0.88071696897656226"/>
          <c:h val="0.83648312883116838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'Graficos- Agosto '!$C$15</c:f>
              <c:strCache>
                <c:ptCount val="1"/>
                <c:pt idx="0">
                  <c:v>31-ago.-18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solidFill>
                <a:schemeClr val="accent6">
                  <a:lumMod val="50000"/>
                </a:schemeClr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>
              <a:contourClr>
                <a:schemeClr val="accent6">
                  <a:lumMod val="50000"/>
                </a:schemeClr>
              </a:contourClr>
            </a:sp3d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1FA-4925-BD81-099D916C6695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F1FA-4925-BD81-099D916C66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Agosto '!$B$16:$B$17</c:f>
              <c:strCache>
                <c:ptCount val="2"/>
                <c:pt idx="0">
                  <c:v>Cumplimiento de Hitos</c:v>
                </c:pt>
                <c:pt idx="1">
                  <c:v>Cumplimiento Temporal</c:v>
                </c:pt>
              </c:strCache>
            </c:strRef>
          </c:cat>
          <c:val>
            <c:numRef>
              <c:f>'Graficos- Agosto '!$C$16:$C$17</c:f>
              <c:numCache>
                <c:formatCode>0.0%</c:formatCode>
                <c:ptCount val="2"/>
                <c:pt idx="0" formatCode="0%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FA-4925-BD81-099D916C6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6126920"/>
        <c:axId val="186127312"/>
        <c:axId val="0"/>
      </c:bar3DChart>
      <c:catAx>
        <c:axId val="186126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186127312"/>
        <c:crosses val="autoZero"/>
        <c:auto val="1"/>
        <c:lblAlgn val="ctr"/>
        <c:lblOffset val="100"/>
        <c:noMultiLvlLbl val="0"/>
      </c:catAx>
      <c:valAx>
        <c:axId val="186127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6126920"/>
        <c:crosses val="autoZero"/>
        <c:crossBetween val="between"/>
      </c:valAx>
      <c:spPr>
        <a:solidFill>
          <a:schemeClr val="tx2">
            <a:lumMod val="40000"/>
            <a:lumOff val="60000"/>
          </a:schemeClr>
        </a:solidFill>
        <a:ln>
          <a:solidFill>
            <a:schemeClr val="accent6"/>
          </a:solidFill>
        </a:ln>
        <a:effectLst/>
      </c:spPr>
    </c:plotArea>
    <c:plotVisOnly val="1"/>
    <c:dispBlanksAs val="gap"/>
    <c:showDLblsOverMax val="0"/>
  </c:chart>
  <c:spPr>
    <a:solidFill>
      <a:schemeClr val="accent6">
        <a:lumMod val="75000"/>
      </a:schemeClr>
    </a:solidFill>
    <a:ln>
      <a:noFill/>
    </a:ln>
    <a:effectLst/>
    <a:scene3d>
      <a:camera prst="orthographicFront"/>
      <a:lightRig rig="threePt" dir="t"/>
    </a:scene3d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Subgerencia Técnica</a:t>
            </a:r>
          </a:p>
          <a:p>
            <a:pPr>
              <a:defRPr/>
            </a:pPr>
            <a:r>
              <a:rPr lang="en-US"/>
              <a:t>Corte a Agosto 31</a:t>
            </a:r>
            <a:r>
              <a:rPr lang="en-US" baseline="0"/>
              <a:t> </a:t>
            </a:r>
            <a:r>
              <a:rPr lang="en-US"/>
              <a:t>de 2018</a:t>
            </a:r>
          </a:p>
        </c:rich>
      </c:tx>
      <c:layout>
        <c:manualLayout>
          <c:xMode val="edge"/>
          <c:yMode val="edge"/>
          <c:x val="0.2990555555555555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435892388451443"/>
          <c:y val="0.22662045298208405"/>
          <c:w val="0.85341885389326333"/>
          <c:h val="0.29455354861240474"/>
        </c:manualLayout>
      </c:layout>
      <c:bar3DChart>
        <c:barDir val="col"/>
        <c:grouping val="clustered"/>
        <c:varyColors val="0"/>
        <c:ser>
          <c:idx val="3"/>
          <c:order val="0"/>
          <c:tx>
            <c:strRef>
              <c:f>'Graficos- Agosto '!$F$26</c:f>
              <c:strCache>
                <c:ptCount val="1"/>
                <c:pt idx="0">
                  <c:v>Cumplimiento de Hitos</c:v>
                </c:pt>
              </c:strCache>
            </c:strRef>
          </c:tx>
          <c:spPr>
            <a:solidFill>
              <a:srgbClr val="FF3300"/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Agosto '!$B$27:$B$28</c:f>
              <c:strCache>
                <c:ptCount val="2"/>
                <c:pt idx="0">
                  <c:v>ACTUALIZACIÓN DE LA  METODOLOGÍA PARA NUEVOS NEGOCIOS </c:v>
                </c:pt>
                <c:pt idx="1">
                  <c:v>OPTIMIZACIÓN DEL  SEGUIMIENTO A LA SUPERVISIÓN DE PROYECTOS</c:v>
                </c:pt>
              </c:strCache>
            </c:strRef>
          </c:cat>
          <c:val>
            <c:numRef>
              <c:f>'Graficos- Agosto '!$F$27:$F$28</c:f>
              <c:numCache>
                <c:formatCode>0%</c:formatCode>
                <c:ptCount val="2"/>
                <c:pt idx="0" formatCode="0.0%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78-477F-8E09-C677E445D3E1}"/>
            </c:ext>
          </c:extLst>
        </c:ser>
        <c:ser>
          <c:idx val="6"/>
          <c:order val="1"/>
          <c:tx>
            <c:strRef>
              <c:f>'Graficos- Agosto '!$I$26</c:f>
              <c:strCache>
                <c:ptCount val="1"/>
                <c:pt idx="0">
                  <c:v>Cumplimiento Temporal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accent1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Agosto '!$B$27:$B$28</c:f>
              <c:strCache>
                <c:ptCount val="2"/>
                <c:pt idx="0">
                  <c:v>ACTUALIZACIÓN DE LA  METODOLOGÍA PARA NUEVOS NEGOCIOS </c:v>
                </c:pt>
                <c:pt idx="1">
                  <c:v>OPTIMIZACIÓN DEL  SEGUIMIENTO A LA SUPERVISIÓN DE PROYECTOS</c:v>
                </c:pt>
              </c:strCache>
            </c:strRef>
          </c:cat>
          <c:val>
            <c:numRef>
              <c:f>'Graficos- Agosto '!$I$27:$I$28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78-477F-8E09-C677E445D3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539157736"/>
        <c:axId val="539157408"/>
        <c:axId val="0"/>
      </c:bar3DChart>
      <c:catAx>
        <c:axId val="539157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CO"/>
          </a:p>
        </c:txPr>
        <c:crossAx val="539157408"/>
        <c:crosses val="autoZero"/>
        <c:auto val="1"/>
        <c:lblAlgn val="ctr"/>
        <c:lblOffset val="100"/>
        <c:noMultiLvlLbl val="0"/>
      </c:catAx>
      <c:valAx>
        <c:axId val="539157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39157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Subgerencia Administrativa</a:t>
            </a:r>
            <a:endParaRPr lang="es-CO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r>
              <a:rPr lang="es-CO" sz="1800" b="1" i="0" baseline="0">
                <a:effectLst/>
              </a:rPr>
              <a:t> </a:t>
            </a:r>
            <a:r>
              <a:rPr lang="en-US" sz="1800" b="1" i="0" baseline="0">
                <a:effectLst/>
              </a:rPr>
              <a:t>Corte a Agosto 31 de 2018</a:t>
            </a:r>
            <a:endParaRPr lang="es-CO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endParaRPr lang="es-C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6"/>
          <c:order val="0"/>
          <c:tx>
            <c:strRef>
              <c:f>'Graficos- Agosto '!$I$47</c:f>
              <c:strCache>
                <c:ptCount val="1"/>
                <c:pt idx="0">
                  <c:v>Cumplimiento Temporal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accent1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Agosto '!$B$48:$B$49</c:f>
              <c:strCache>
                <c:ptCount val="2"/>
                <c:pt idx="0">
                  <c:v>OPTIMIZACIÓN  GESTION DE ACTIVOS</c:v>
                </c:pt>
                <c:pt idx="1">
                  <c:v>EVALUACIÓN DE LA ESTRUCTURA ACTUAL DE FONADE VS LA NECESIDAD DE LAS ÁREAS</c:v>
                </c:pt>
              </c:strCache>
            </c:strRef>
          </c:cat>
          <c:val>
            <c:numRef>
              <c:f>'Graficos- Agosto '!$I$48:$I$49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44-4586-A6B9-01FF12BA5FD9}"/>
            </c:ext>
          </c:extLst>
        </c:ser>
        <c:ser>
          <c:idx val="0"/>
          <c:order val="1"/>
          <c:tx>
            <c:strRef>
              <c:f>'Graficos- Agosto '!$F$47</c:f>
              <c:strCache>
                <c:ptCount val="1"/>
                <c:pt idx="0">
                  <c:v>Cumplimiento de Hitos</c:v>
                </c:pt>
              </c:strCache>
            </c:strRef>
          </c:tx>
          <c:spPr>
            <a:solidFill>
              <a:srgbClr val="FF3300"/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'Graficos- Agosto '!$F$48:$F$49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44-4586-A6B9-01FF12BA5FD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552535352"/>
        <c:axId val="552536008"/>
        <c:axId val="0"/>
      </c:bar3DChart>
      <c:catAx>
        <c:axId val="552535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2536008"/>
        <c:crosses val="autoZero"/>
        <c:auto val="1"/>
        <c:lblAlgn val="ctr"/>
        <c:lblOffset val="100"/>
        <c:noMultiLvlLbl val="0"/>
      </c:catAx>
      <c:valAx>
        <c:axId val="5525360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2535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Tecnologías de la Información-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r>
              <a:rPr lang="es-CO" sz="1800" b="1" i="0" baseline="0">
                <a:effectLst/>
              </a:rPr>
              <a:t> </a:t>
            </a:r>
            <a:r>
              <a:rPr lang="en-US" sz="1800" b="1" i="0" baseline="0">
                <a:effectLst/>
              </a:rPr>
              <a:t>Corte a Agosto 31 de 201 8</a:t>
            </a:r>
            <a:endParaRPr lang="es-CO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endParaRPr lang="es-CO">
              <a:effectLst/>
            </a:endParaRPr>
          </a:p>
        </c:rich>
      </c:tx>
      <c:layout>
        <c:manualLayout>
          <c:xMode val="edge"/>
          <c:yMode val="edge"/>
          <c:x val="0.1646163231562062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5451139343250932E-2"/>
          <c:y val="0.19701425405391659"/>
          <c:w val="0.8745191921180826"/>
          <c:h val="0.54866466696674276"/>
        </c:manualLayout>
      </c:layout>
      <c:bar3DChart>
        <c:barDir val="col"/>
        <c:grouping val="clustered"/>
        <c:varyColors val="0"/>
        <c:ser>
          <c:idx val="3"/>
          <c:order val="0"/>
          <c:tx>
            <c:strRef>
              <c:f>'Graficos- Agosto '!$F$59</c:f>
              <c:strCache>
                <c:ptCount val="1"/>
                <c:pt idx="0">
                  <c:v>Cumplimiento de Hitos</c:v>
                </c:pt>
              </c:strCache>
            </c:strRef>
          </c:tx>
          <c:spPr>
            <a:solidFill>
              <a:srgbClr val="FF3300"/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Agosto '!$B$60</c:f>
              <c:strCache>
                <c:ptCount val="1"/>
                <c:pt idx="0">
                  <c:v>IMPLEMENTACIÓN ERP</c:v>
                </c:pt>
              </c:strCache>
            </c:strRef>
          </c:cat>
          <c:val>
            <c:numRef>
              <c:f>'Graficos- Agosto '!$F$60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85-44C4-BD8F-351D5DAF9782}"/>
            </c:ext>
          </c:extLst>
        </c:ser>
        <c:ser>
          <c:idx val="6"/>
          <c:order val="1"/>
          <c:tx>
            <c:strRef>
              <c:f>'Graficos- Agosto '!$I$59</c:f>
              <c:strCache>
                <c:ptCount val="1"/>
                <c:pt idx="0">
                  <c:v>Cumplimiento Temporal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accent1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Agosto '!$B$60</c:f>
              <c:strCache>
                <c:ptCount val="1"/>
                <c:pt idx="0">
                  <c:v>IMPLEMENTACIÓN ERP</c:v>
                </c:pt>
              </c:strCache>
            </c:strRef>
          </c:cat>
          <c:val>
            <c:numRef>
              <c:f>'Graficos- Agosto '!$I$60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85-44C4-BD8F-351D5DAF97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413724464"/>
        <c:axId val="413730696"/>
        <c:axId val="0"/>
      </c:bar3DChart>
      <c:catAx>
        <c:axId val="41372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13730696"/>
        <c:crosses val="autoZero"/>
        <c:auto val="1"/>
        <c:lblAlgn val="ctr"/>
        <c:lblOffset val="100"/>
        <c:noMultiLvlLbl val="0"/>
      </c:catAx>
      <c:valAx>
        <c:axId val="413730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13724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Subgerencia de Contratación</a:t>
            </a:r>
          </a:p>
          <a:p>
            <a:pPr>
              <a:defRPr/>
            </a:pPr>
            <a:r>
              <a:rPr lang="en-US" sz="1800" b="1" i="0" baseline="0">
                <a:effectLst/>
              </a:rPr>
              <a:t>Corte a Septiembre  30 de 2018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28848369288911097"/>
          <c:y val="6.013073937846121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7236676741846815E-2"/>
          <c:y val="0.19522884584001687"/>
          <c:w val="0.93888888888888888"/>
          <c:h val="0.48500729075532223"/>
        </c:manualLayout>
      </c:layout>
      <c:bar3DChart>
        <c:barDir val="col"/>
        <c:grouping val="clustered"/>
        <c:varyColors val="0"/>
        <c:ser>
          <c:idx val="3"/>
          <c:order val="0"/>
          <c:tx>
            <c:strRef>
              <c:f>'Graficos- Septiembre'!$F$32</c:f>
              <c:strCache>
                <c:ptCount val="1"/>
                <c:pt idx="0">
                  <c:v>Cumplimiento de Hitos</c:v>
                </c:pt>
              </c:strCache>
            </c:strRef>
          </c:tx>
          <c:spPr>
            <a:solidFill>
              <a:srgbClr val="FF3300"/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Septiembre'!$B$33:$B$35</c:f>
              <c:strCache>
                <c:ptCount val="3"/>
                <c:pt idx="0">
                  <c:v>OPTIMIZACIÓN DE LA LIQUIDACIÓN DE CONVENIOS</c:v>
                </c:pt>
                <c:pt idx="1">
                  <c:v>OPTIMIZACIÓN DE LOS ACUERDOS DE NIVELES DE SERVICIO EN EL PROCESO DE GESTIÓN DE PROVEEDORES</c:v>
                </c:pt>
                <c:pt idx="2">
                  <c:v>GESTIÓN INTEGRAL DE NUEVOS NEGOCIOS</c:v>
                </c:pt>
              </c:strCache>
            </c:strRef>
          </c:cat>
          <c:val>
            <c:numRef>
              <c:f>'Graficos- Septiembre'!$F$33:$F$35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4-4C6C-BBFE-F6357E58CD4F}"/>
            </c:ext>
          </c:extLst>
        </c:ser>
        <c:ser>
          <c:idx val="7"/>
          <c:order val="3"/>
          <c:tx>
            <c:strRef>
              <c:f>'Graficos- Septiembre'!$I$32</c:f>
              <c:strCache>
                <c:ptCount val="1"/>
                <c:pt idx="0">
                  <c:v>Cumplimiento Temporal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9525" cap="flat" cmpd="sng" algn="ctr">
              <a:solidFill>
                <a:schemeClr val="accent2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Septiembre'!$B$33:$B$35</c:f>
              <c:strCache>
                <c:ptCount val="3"/>
                <c:pt idx="0">
                  <c:v>OPTIMIZACIÓN DE LA LIQUIDACIÓN DE CONVENIOS</c:v>
                </c:pt>
                <c:pt idx="1">
                  <c:v>OPTIMIZACIÓN DE LOS ACUERDOS DE NIVELES DE SERVICIO EN EL PROCESO DE GESTIÓN DE PROVEEDORES</c:v>
                </c:pt>
                <c:pt idx="2">
                  <c:v>GESTIÓN INTEGRAL DE NUEVOS NEGOCIOS</c:v>
                </c:pt>
              </c:strCache>
            </c:strRef>
          </c:cat>
          <c:val>
            <c:numRef>
              <c:f>'Graficos- Septiembre'!$I$33:$I$35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CB54-4C6C-BBFE-F6357E58CD4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84437256"/>
        <c:axId val="186124960"/>
        <c:axId val="0"/>
        <c:extLst>
          <c:ext xmlns:c15="http://schemas.microsoft.com/office/drawing/2012/chart" uri="{02D57815-91ED-43cb-92C2-25804820EDAC}">
            <c15:filteredBarSeries>
              <c15:ser>
                <c:idx val="5"/>
                <c:order val="1"/>
                <c:tx>
                  <c:strRef>
                    <c:extLst>
                      <c:ext uri="{02D57815-91ED-43cb-92C2-25804820EDAC}">
                        <c15:formulaRef>
                          <c15:sqref>'Graficos- Septiembre'!$G$32</c15:sqref>
                        </c15:formulaRef>
                      </c:ext>
                    </c:extLst>
                    <c:strCache>
                      <c:ptCount val="1"/>
                      <c:pt idx="0">
                        <c:v>%  Avance Actual</c:v>
                      </c:pt>
                    </c:strCache>
                  </c:strRef>
                </c:tx>
                <c:spPr>
                  <a:solidFill>
                    <a:schemeClr val="accent6">
                      <a:alpha val="85000"/>
                    </a:schemeClr>
                  </a:solidFill>
                  <a:ln w="9525" cap="flat" cmpd="sng" algn="ctr">
                    <a:solidFill>
                      <a:schemeClr val="accent6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6"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'Graficos- Septiembre'!$B$33:$B$35</c15:sqref>
                        </c15:formulaRef>
                      </c:ext>
                    </c:extLst>
                    <c:strCache>
                      <c:ptCount val="3"/>
                      <c:pt idx="0">
                        <c:v>OPTIMIZACIÓN DE LA LIQUIDACIÓN DE CONVENIOS</c:v>
                      </c:pt>
                      <c:pt idx="1">
                        <c:v>OPTIMIZACIÓN DE LOS ACUERDOS DE NIVELES DE SERVICIO EN EL PROCESO DE GESTIÓN DE PROVEEDORES</c:v>
                      </c:pt>
                      <c:pt idx="2">
                        <c:v>GESTIÓN INTEGRAL DE NUEVOS NEGOCIOS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'Graficos- Septiembre'!$G$33:$G$35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CB54-4C6C-BBFE-F6357E58CD4F}"/>
                  </c:ext>
                </c:extLst>
              </c15:ser>
            </c15:filteredBarSeries>
            <c15:filteredBarSeries>
              <c15:ser>
                <c:idx val="6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Septiembre'!$H$32</c15:sqref>
                        </c15:formulaRef>
                      </c:ext>
                    </c:extLst>
                    <c:strCache>
                      <c:ptCount val="1"/>
                      <c:pt idx="0">
                        <c:v>% Avance Esperado Temporal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  <a:alpha val="85000"/>
                    </a:schemeClr>
                  </a:solidFill>
                  <a:ln w="9525" cap="flat" cmpd="sng" algn="ctr">
                    <a:solidFill>
                      <a:schemeClr val="accent1">
                        <a:lumMod val="60000"/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1">
                        <a:lumMod val="60000"/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Septiembre'!$B$33:$B$35</c15:sqref>
                        </c15:formulaRef>
                      </c:ext>
                    </c:extLst>
                    <c:strCache>
                      <c:ptCount val="3"/>
                      <c:pt idx="0">
                        <c:v>OPTIMIZACIÓN DE LA LIQUIDACIÓN DE CONVENIOS</c:v>
                      </c:pt>
                      <c:pt idx="1">
                        <c:v>OPTIMIZACIÓN DE LOS ACUERDOS DE NIVELES DE SERVICIO EN EL PROCESO DE GESTIÓN DE PROVEEDORES</c:v>
                      </c:pt>
                      <c:pt idx="2">
                        <c:v>GESTIÓN INTEGRAL DE NUEVOS NEGOCIOS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Septiembre'!$H$33:$H$35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B54-4C6C-BBFE-F6357E58CD4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Septiembre'!$F$32</c15:sqref>
                        </c15:formulaRef>
                      </c:ext>
                    </c:extLst>
                    <c:strCache>
                      <c:ptCount val="1"/>
                      <c:pt idx="0">
                        <c:v>Cumplimiento de Hitos</c:v>
                      </c:pt>
                    </c:strCache>
                  </c:strRef>
                </c:tx>
                <c:spPr>
                  <a:solidFill>
                    <a:srgbClr val="FF3300"/>
                  </a:solidFill>
                  <a:ln w="9525" cap="flat" cmpd="sng" algn="ctr">
                    <a:solidFill>
                      <a:schemeClr val="accent5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5"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100" b="1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Septiembre'!$B$33:$B$35</c15:sqref>
                        </c15:formulaRef>
                      </c:ext>
                    </c:extLst>
                    <c:strCache>
                      <c:ptCount val="3"/>
                      <c:pt idx="0">
                        <c:v>OPTIMIZACIÓN DE LA LIQUIDACIÓN DE CONVENIOS</c:v>
                      </c:pt>
                      <c:pt idx="1">
                        <c:v>OPTIMIZACIÓN DE LOS ACUERDOS DE NIVELES DE SERVICIO EN EL PROCESO DE GESTIÓN DE PROVEEDORES</c:v>
                      </c:pt>
                      <c:pt idx="2">
                        <c:v>GESTIÓN INTEGRAL DE NUEVOS NEGOCIOS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Septiembre'!$F$33:$F$35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B54-4C6C-BBFE-F6357E58CD4F}"/>
                  </c:ext>
                </c:extLst>
              </c15:ser>
            </c15:filteredBarSeries>
            <c15:filteredBarSeries>
              <c15:ser>
                <c:idx val="0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Septiembre'!$G$32</c15:sqref>
                        </c15:formulaRef>
                      </c:ext>
                    </c:extLst>
                    <c:strCache>
                      <c:ptCount val="1"/>
                      <c:pt idx="0">
                        <c:v>%  Avance Actual</c:v>
                      </c:pt>
                    </c:strCache>
                  </c:strRef>
                </c:tx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accent1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1"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Septiembre'!$B$33:$B$35</c15:sqref>
                        </c15:formulaRef>
                      </c:ext>
                    </c:extLst>
                    <c:strCache>
                      <c:ptCount val="3"/>
                      <c:pt idx="0">
                        <c:v>OPTIMIZACIÓN DE LA LIQUIDACIÓN DE CONVENIOS</c:v>
                      </c:pt>
                      <c:pt idx="1">
                        <c:v>OPTIMIZACIÓN DE LOS ACUERDOS DE NIVELES DE SERVICIO EN EL PROCESO DE GESTIÓN DE PROVEEDORES</c:v>
                      </c:pt>
                      <c:pt idx="2">
                        <c:v>GESTIÓN INTEGRAL DE NUEVOS NEGOCIOS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Septiembre'!$G$33:$G$35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B54-4C6C-BBFE-F6357E58CD4F}"/>
                  </c:ext>
                </c:extLst>
              </c15:ser>
            </c15:filteredBarSeries>
            <c15:filteredBarSeries>
              <c15:ser>
                <c:idx val="1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Septiembre'!$H$32</c15:sqref>
                        </c15:formulaRef>
                      </c:ext>
                    </c:extLst>
                    <c:strCache>
                      <c:ptCount val="1"/>
                      <c:pt idx="0">
                        <c:v>% Avance Esperado Temporal</c:v>
                      </c:pt>
                    </c:strCache>
                  </c:strRef>
                </c:tx>
                <c:spPr>
                  <a:solidFill>
                    <a:schemeClr val="accent2">
                      <a:alpha val="85000"/>
                    </a:schemeClr>
                  </a:solidFill>
                  <a:ln w="9525" cap="flat" cmpd="sng" algn="ctr">
                    <a:solidFill>
                      <a:schemeClr val="accent2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2"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Septiembre'!$B$33:$B$35</c15:sqref>
                        </c15:formulaRef>
                      </c:ext>
                    </c:extLst>
                    <c:strCache>
                      <c:ptCount val="3"/>
                      <c:pt idx="0">
                        <c:v>OPTIMIZACIÓN DE LA LIQUIDACIÓN DE CONVENIOS</c:v>
                      </c:pt>
                      <c:pt idx="1">
                        <c:v>OPTIMIZACIÓN DE LOS ACUERDOS DE NIVELES DE SERVICIO EN EL PROCESO DE GESTIÓN DE PROVEEDORES</c:v>
                      </c:pt>
                      <c:pt idx="2">
                        <c:v>GESTIÓN INTEGRAL DE NUEVOS NEGOCIOS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Septiembre'!$H$33:$H$35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B54-4C6C-BBFE-F6357E58CD4F}"/>
                  </c:ext>
                </c:extLst>
              </c15:ser>
            </c15:filteredBarSeries>
            <c15:filteredBarSeries>
              <c15:ser>
                <c:idx val="2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Septiembre'!$I$32</c15:sqref>
                        </c15:formulaRef>
                      </c:ext>
                    </c:extLst>
                    <c:strCache>
                      <c:ptCount val="1"/>
                      <c:pt idx="0">
                        <c:v>Cumplimiento Temporal</c:v>
                      </c:pt>
                    </c:strCache>
                  </c:strRef>
                </c:tx>
                <c:spPr>
                  <a:solidFill>
                    <a:schemeClr val="accent3">
                      <a:alpha val="85000"/>
                    </a:schemeClr>
                  </a:solidFill>
                  <a:ln w="9525" cap="flat" cmpd="sng" algn="ctr">
                    <a:solidFill>
                      <a:schemeClr val="accent3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3"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Septiembre'!$B$33:$B$35</c15:sqref>
                        </c15:formulaRef>
                      </c:ext>
                    </c:extLst>
                    <c:strCache>
                      <c:ptCount val="3"/>
                      <c:pt idx="0">
                        <c:v>OPTIMIZACIÓN DE LA LIQUIDACIÓN DE CONVENIOS</c:v>
                      </c:pt>
                      <c:pt idx="1">
                        <c:v>OPTIMIZACIÓN DE LOS ACUERDOS DE NIVELES DE SERVICIO EN EL PROCESO DE GESTIÓN DE PROVEEDORES</c:v>
                      </c:pt>
                      <c:pt idx="2">
                        <c:v>GESTIÓN INTEGRAL DE NUEVOS NEGOCIOS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Septiembre'!$I$33:$I$35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B54-4C6C-BBFE-F6357E58CD4F}"/>
                  </c:ext>
                </c:extLst>
              </c15:ser>
            </c15:filteredBarSeries>
          </c:ext>
        </c:extLst>
      </c:bar3DChart>
      <c:catAx>
        <c:axId val="184437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6124960"/>
        <c:crosses val="autoZero"/>
        <c:auto val="1"/>
        <c:lblAlgn val="ctr"/>
        <c:lblOffset val="100"/>
        <c:noMultiLvlLbl val="0"/>
      </c:catAx>
      <c:valAx>
        <c:axId val="18612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4437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100096864063433"/>
          <c:y val="0.94460593299607143"/>
          <c:w val="0.62370485549860999"/>
          <c:h val="4.4128082560421444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>
                <a:solidFill>
                  <a:sysClr val="windowText" lastClr="000000"/>
                </a:solidFill>
                <a:latin typeface="Arial Black" panose="020B0A04020102020204" pitchFamily="34" charset="0"/>
              </a:rPr>
              <a:t>CUMPLIMIENTO</a:t>
            </a:r>
            <a:r>
              <a:rPr lang="es-CO" baseline="0">
                <a:solidFill>
                  <a:sysClr val="windowText" lastClr="000000"/>
                </a:solidFill>
                <a:latin typeface="Arial Black" panose="020B0A04020102020204" pitchFamily="34" charset="0"/>
              </a:rPr>
              <a:t> A SEPTIEMBRE 30  DE 2018</a:t>
            </a:r>
            <a:endParaRPr lang="es-CO">
              <a:solidFill>
                <a:sysClr val="windowText" lastClr="000000"/>
              </a:solidFill>
              <a:latin typeface="Arial Black" panose="020B0A04020102020204" pitchFamily="34" charset="0"/>
            </a:endParaRPr>
          </a:p>
          <a:p>
            <a:pPr>
              <a:defRPr/>
            </a:pPr>
            <a:endParaRPr lang="es-CO"/>
          </a:p>
        </c:rich>
      </c:tx>
      <c:layout>
        <c:manualLayout>
          <c:xMode val="edge"/>
          <c:yMode val="edge"/>
          <c:x val="0.10621126607202808"/>
          <c:y val="1.13114749718029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solidFill>
          <a:schemeClr val="accent6">
            <a:lumMod val="60000"/>
            <a:lumOff val="4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6">
            <a:lumMod val="60000"/>
            <a:lumOff val="4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3187955393033105E-2"/>
          <c:y val="0.1207688477822829"/>
          <c:w val="0.88071696897656226"/>
          <c:h val="0.83648312883116838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'Graficos- Septiembre'!$C$14</c:f>
              <c:strCache>
                <c:ptCount val="1"/>
                <c:pt idx="0">
                  <c:v>30-sep.-18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solidFill>
                <a:schemeClr val="accent6">
                  <a:lumMod val="50000"/>
                </a:schemeClr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>
              <a:contourClr>
                <a:schemeClr val="accent6">
                  <a:lumMod val="50000"/>
                </a:schemeClr>
              </a:contourClr>
            </a:sp3d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CD8-4BE5-885F-97E8C0256F85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CD8-4BE5-885F-97E8C0256F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Septiembre'!$B$15:$B$16</c:f>
              <c:strCache>
                <c:ptCount val="2"/>
                <c:pt idx="0">
                  <c:v>Cumplimiento de Hitos</c:v>
                </c:pt>
                <c:pt idx="1">
                  <c:v>Cumplimiento Temporal</c:v>
                </c:pt>
              </c:strCache>
            </c:strRef>
          </c:cat>
          <c:val>
            <c:numRef>
              <c:f>'Graficos- Septiembre'!$C$15:$C$16</c:f>
              <c:numCache>
                <c:formatCode>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D8-4BE5-885F-97E8C0256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6126920"/>
        <c:axId val="186127312"/>
        <c:axId val="0"/>
      </c:bar3DChart>
      <c:catAx>
        <c:axId val="186126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186127312"/>
        <c:crosses val="autoZero"/>
        <c:auto val="1"/>
        <c:lblAlgn val="ctr"/>
        <c:lblOffset val="100"/>
        <c:noMultiLvlLbl val="0"/>
      </c:catAx>
      <c:valAx>
        <c:axId val="186127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6126920"/>
        <c:crosses val="autoZero"/>
        <c:crossBetween val="between"/>
      </c:valAx>
      <c:spPr>
        <a:solidFill>
          <a:schemeClr val="tx2">
            <a:lumMod val="40000"/>
            <a:lumOff val="60000"/>
          </a:schemeClr>
        </a:solidFill>
        <a:ln>
          <a:solidFill>
            <a:schemeClr val="accent6"/>
          </a:solidFill>
        </a:ln>
        <a:effectLst/>
      </c:spPr>
    </c:plotArea>
    <c:plotVisOnly val="1"/>
    <c:dispBlanksAs val="gap"/>
    <c:showDLblsOverMax val="0"/>
  </c:chart>
  <c:spPr>
    <a:solidFill>
      <a:schemeClr val="accent6">
        <a:lumMod val="75000"/>
      </a:schemeClr>
    </a:solidFill>
    <a:ln>
      <a:noFill/>
    </a:ln>
    <a:effectLst/>
    <a:scene3d>
      <a:camera prst="orthographicFront"/>
      <a:lightRig rig="threePt" dir="t"/>
    </a:scene3d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Subgerencia Técnica</a:t>
            </a:r>
          </a:p>
          <a:p>
            <a:pPr>
              <a:defRPr/>
            </a:pPr>
            <a:r>
              <a:rPr lang="en-US"/>
              <a:t>Corte a Septiembre 30</a:t>
            </a:r>
            <a:r>
              <a:rPr lang="en-US" baseline="0"/>
              <a:t> </a:t>
            </a:r>
            <a:r>
              <a:rPr lang="en-US"/>
              <a:t>de 2018</a:t>
            </a:r>
          </a:p>
        </c:rich>
      </c:tx>
      <c:layout>
        <c:manualLayout>
          <c:xMode val="edge"/>
          <c:yMode val="edge"/>
          <c:x val="0.2990555555555555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435892388451443"/>
          <c:y val="0.22662045298208405"/>
          <c:w val="0.85341885389326333"/>
          <c:h val="0.29455354861240474"/>
        </c:manualLayout>
      </c:layout>
      <c:bar3DChart>
        <c:barDir val="col"/>
        <c:grouping val="clustered"/>
        <c:varyColors val="0"/>
        <c:ser>
          <c:idx val="3"/>
          <c:order val="0"/>
          <c:tx>
            <c:strRef>
              <c:f>'Graficos- Septiembre'!$F$25</c:f>
              <c:strCache>
                <c:ptCount val="1"/>
                <c:pt idx="0">
                  <c:v>Cumplimiento de Hitos</c:v>
                </c:pt>
              </c:strCache>
            </c:strRef>
          </c:tx>
          <c:spPr>
            <a:solidFill>
              <a:srgbClr val="FF3300"/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Septiembre'!$B$26:$B$27</c:f>
              <c:strCache>
                <c:ptCount val="2"/>
                <c:pt idx="0">
                  <c:v>ACTUALIZACIÓN DE LA  METODOLOGÍA PARA NUEVOS NEGOCIOS </c:v>
                </c:pt>
                <c:pt idx="1">
                  <c:v>OPTIMIZACIÓN DEL  SEGUIMIENTO A LA SUPERVISIÓN DE PROYECTOS</c:v>
                </c:pt>
              </c:strCache>
            </c:strRef>
          </c:cat>
          <c:val>
            <c:numRef>
              <c:f>'Graficos- Septiembre'!$F$26:$F$27</c:f>
              <c:numCache>
                <c:formatCode>0%</c:formatCode>
                <c:ptCount val="2"/>
                <c:pt idx="0" formatCode="0.0%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94-4297-A431-C07FCBEB7FE9}"/>
            </c:ext>
          </c:extLst>
        </c:ser>
        <c:ser>
          <c:idx val="6"/>
          <c:order val="1"/>
          <c:tx>
            <c:strRef>
              <c:f>'Graficos- Septiembre'!$I$25</c:f>
              <c:strCache>
                <c:ptCount val="1"/>
                <c:pt idx="0">
                  <c:v>Cumplimiento Temporal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accent1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Septiembre'!$B$26:$B$27</c:f>
              <c:strCache>
                <c:ptCount val="2"/>
                <c:pt idx="0">
                  <c:v>ACTUALIZACIÓN DE LA  METODOLOGÍA PARA NUEVOS NEGOCIOS </c:v>
                </c:pt>
                <c:pt idx="1">
                  <c:v>OPTIMIZACIÓN DEL  SEGUIMIENTO A LA SUPERVISIÓN DE PROYECTOS</c:v>
                </c:pt>
              </c:strCache>
            </c:strRef>
          </c:cat>
          <c:val>
            <c:numRef>
              <c:f>'Graficos- Septiembre'!$I$26:$I$27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94-4297-A431-C07FCBEB7FE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539157736"/>
        <c:axId val="539157408"/>
        <c:axId val="0"/>
      </c:bar3DChart>
      <c:catAx>
        <c:axId val="539157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CO"/>
          </a:p>
        </c:txPr>
        <c:crossAx val="539157408"/>
        <c:crosses val="autoZero"/>
        <c:auto val="1"/>
        <c:lblAlgn val="ctr"/>
        <c:lblOffset val="100"/>
        <c:noMultiLvlLbl val="0"/>
      </c:catAx>
      <c:valAx>
        <c:axId val="539157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39157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Subgerencia Administrativa</a:t>
            </a:r>
            <a:endParaRPr lang="es-CO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r>
              <a:rPr lang="es-CO" sz="1800" b="1" i="0" baseline="0">
                <a:effectLst/>
              </a:rPr>
              <a:t> </a:t>
            </a:r>
            <a:r>
              <a:rPr lang="en-US" sz="1800" b="1" i="0" baseline="0">
                <a:effectLst/>
              </a:rPr>
              <a:t>Corte a Septiembre 30 de 2018</a:t>
            </a:r>
            <a:endParaRPr lang="es-CO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endParaRPr lang="es-C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6"/>
          <c:order val="0"/>
          <c:tx>
            <c:strRef>
              <c:f>'Graficos- Septiembre'!$I$46</c:f>
              <c:strCache>
                <c:ptCount val="1"/>
                <c:pt idx="0">
                  <c:v>Cumplimiento Temporal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accent1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Septiembre'!$B$47:$B$48</c:f>
              <c:strCache>
                <c:ptCount val="2"/>
                <c:pt idx="0">
                  <c:v>OPTIMIZACIÓN  GESTION DE ACTIVOS</c:v>
                </c:pt>
                <c:pt idx="1">
                  <c:v>EVALUACIÓN DE LA ESTRUCTURA ACTUAL DE FONADE VS LA NECESIDAD DE LAS ÁREAS</c:v>
                </c:pt>
              </c:strCache>
            </c:strRef>
          </c:cat>
          <c:val>
            <c:numRef>
              <c:f>'Graficos- Septiembre'!$I$47:$I$48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8A-460B-A510-21958DB9D93F}"/>
            </c:ext>
          </c:extLst>
        </c:ser>
        <c:ser>
          <c:idx val="0"/>
          <c:order val="1"/>
          <c:tx>
            <c:strRef>
              <c:f>'Graficos- Septiembre'!$F$46</c:f>
              <c:strCache>
                <c:ptCount val="1"/>
                <c:pt idx="0">
                  <c:v>Cumplimiento de Hitos</c:v>
                </c:pt>
              </c:strCache>
            </c:strRef>
          </c:tx>
          <c:spPr>
            <a:solidFill>
              <a:srgbClr val="FF3300"/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'Graficos- Septiembre'!$F$47:$F$48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8A-460B-A510-21958DB9D93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552535352"/>
        <c:axId val="552536008"/>
        <c:axId val="0"/>
      </c:bar3DChart>
      <c:catAx>
        <c:axId val="552535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2536008"/>
        <c:crosses val="autoZero"/>
        <c:auto val="1"/>
        <c:lblAlgn val="ctr"/>
        <c:lblOffset val="100"/>
        <c:noMultiLvlLbl val="0"/>
      </c:catAx>
      <c:valAx>
        <c:axId val="5525360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2535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Subgerencia Administrativa</a:t>
            </a:r>
            <a:endParaRPr lang="es-CO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r>
              <a:rPr lang="es-CO" sz="1800" b="1" i="0" baseline="0">
                <a:effectLst/>
              </a:rPr>
              <a:t> </a:t>
            </a:r>
            <a:r>
              <a:rPr lang="en-US" sz="1800" b="1" i="0" baseline="0">
                <a:effectLst/>
              </a:rPr>
              <a:t>Corte a Marzo 31 de 2018</a:t>
            </a:r>
            <a:endParaRPr lang="es-CO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endParaRPr lang="es-C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6"/>
          <c:order val="0"/>
          <c:tx>
            <c:strRef>
              <c:f>'Graficos- MARZO'!$I$47</c:f>
              <c:strCache>
                <c:ptCount val="1"/>
                <c:pt idx="0">
                  <c:v>Cumplimiento Temporal</c:v>
                </c:pt>
              </c:strCache>
            </c:strRef>
          </c:tx>
          <c:spPr>
            <a:solidFill>
              <a:srgbClr val="002060"/>
            </a:solidFill>
            <a:ln w="9525" cap="flat" cmpd="sng" algn="ctr">
              <a:solidFill>
                <a:schemeClr val="accent1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MARZO'!$B$48:$B$49</c:f>
              <c:strCache>
                <c:ptCount val="2"/>
                <c:pt idx="0">
                  <c:v>OPTIMIZACIÓN  GESTION DE ACTIVOS</c:v>
                </c:pt>
                <c:pt idx="1">
                  <c:v>EVALUACIÓN DE LA ESTRUCTURA ACTUAL DE FONADE VS LA NECESIDAD DE LAS ÁREAS</c:v>
                </c:pt>
              </c:strCache>
            </c:strRef>
          </c:cat>
          <c:val>
            <c:numRef>
              <c:f>'Graficos- MARZO'!$I$48:$I$49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BDF-46C5-9B86-44A83210A56D}"/>
            </c:ext>
          </c:extLst>
        </c:ser>
        <c:ser>
          <c:idx val="0"/>
          <c:order val="1"/>
          <c:tx>
            <c:strRef>
              <c:f>'Graficos- MARZO'!$F$47</c:f>
              <c:strCache>
                <c:ptCount val="1"/>
                <c:pt idx="0">
                  <c:v>Cumplimiento de Hitos</c:v>
                </c:pt>
              </c:strCache>
            </c:strRef>
          </c:tx>
          <c:spPr>
            <a:solidFill>
              <a:srgbClr val="FF3300"/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'Graficos- MARZO'!$F$48:$F$49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BDF-46C5-9B86-44A83210A56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552535352"/>
        <c:axId val="552536008"/>
        <c:axId val="0"/>
      </c:bar3DChart>
      <c:catAx>
        <c:axId val="552535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2536008"/>
        <c:crosses val="autoZero"/>
        <c:auto val="1"/>
        <c:lblAlgn val="ctr"/>
        <c:lblOffset val="100"/>
        <c:noMultiLvlLbl val="0"/>
      </c:catAx>
      <c:valAx>
        <c:axId val="552536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2535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Plan Institucional de gestión y Desempeño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r>
              <a:rPr lang="es-CO" sz="1800" b="1" i="0" baseline="0">
                <a:effectLst/>
              </a:rPr>
              <a:t> </a:t>
            </a:r>
            <a:r>
              <a:rPr lang="en-US" sz="1800" b="1" i="0" baseline="0">
                <a:effectLst/>
              </a:rPr>
              <a:t>Corte a Septiembre 30 de 201 8</a:t>
            </a:r>
            <a:endParaRPr lang="es-CO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endParaRPr lang="es-CO">
              <a:effectLst/>
            </a:endParaRPr>
          </a:p>
        </c:rich>
      </c:tx>
      <c:layout>
        <c:manualLayout>
          <c:xMode val="edge"/>
          <c:yMode val="edge"/>
          <c:x val="0.1646163231562062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5451139343250932E-2"/>
          <c:y val="0.19701425405391659"/>
          <c:w val="0.8745191921180826"/>
          <c:h val="0.54866466696674276"/>
        </c:manualLayout>
      </c:layout>
      <c:bar3DChart>
        <c:barDir val="col"/>
        <c:grouping val="clustered"/>
        <c:varyColors val="0"/>
        <c:ser>
          <c:idx val="3"/>
          <c:order val="0"/>
          <c:tx>
            <c:strRef>
              <c:f>'Graficos- Septiembre'!$G$69</c:f>
              <c:strCache>
                <c:ptCount val="1"/>
                <c:pt idx="0">
                  <c:v>%  Avance Actual</c:v>
                </c:pt>
              </c:strCache>
            </c:strRef>
          </c:tx>
          <c:spPr>
            <a:solidFill>
              <a:srgbClr val="FF6600"/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Septiembre'!$B$70</c:f>
              <c:strCache>
                <c:ptCount val="1"/>
                <c:pt idx="0">
                  <c:v>PLAN INSTITUCIONAL DE GESTIÓN Y DESEMPEÑO</c:v>
                </c:pt>
              </c:strCache>
            </c:strRef>
          </c:cat>
          <c:val>
            <c:numRef>
              <c:f>'Graficos- Septiembre'!$G$70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70-4652-9AED-1BE8A964849B}"/>
            </c:ext>
          </c:extLst>
        </c:ser>
        <c:ser>
          <c:idx val="0"/>
          <c:order val="1"/>
          <c:tx>
            <c:strRef>
              <c:f>'Graficos- Septiembre'!$I$69</c:f>
              <c:strCache>
                <c:ptCount val="1"/>
                <c:pt idx="0">
                  <c:v>Cumplimiento Temporal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Septiembre'!$B$70</c:f>
              <c:strCache>
                <c:ptCount val="1"/>
                <c:pt idx="0">
                  <c:v>PLAN INSTITUCIONAL DE GESTIÓN Y DESEMPEÑO</c:v>
                </c:pt>
              </c:strCache>
            </c:strRef>
          </c:cat>
          <c:val>
            <c:numRef>
              <c:f>'Graficos- Septiembre'!$I$70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33-49DF-B422-7558A439848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413724464"/>
        <c:axId val="413730696"/>
        <c:axId val="0"/>
      </c:bar3DChart>
      <c:catAx>
        <c:axId val="41372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13730696"/>
        <c:crosses val="autoZero"/>
        <c:auto val="1"/>
        <c:lblAlgn val="ctr"/>
        <c:lblOffset val="100"/>
        <c:noMultiLvlLbl val="0"/>
      </c:catAx>
      <c:valAx>
        <c:axId val="413730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13724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6426128"/>
        <c:axId val="636422520"/>
      </c:barChart>
      <c:catAx>
        <c:axId val="6364261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36422520"/>
        <c:crosses val="autoZero"/>
        <c:auto val="1"/>
        <c:lblAlgn val="ctr"/>
        <c:lblOffset val="100"/>
        <c:noMultiLvlLbl val="0"/>
      </c:catAx>
      <c:valAx>
        <c:axId val="636422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364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Tecnologías de la Información-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r>
              <a:rPr lang="es-CO" sz="1800" b="1" i="0" baseline="0">
                <a:effectLst/>
              </a:rPr>
              <a:t> </a:t>
            </a:r>
            <a:r>
              <a:rPr lang="en-US" sz="1800" b="1" i="0" baseline="0">
                <a:effectLst/>
              </a:rPr>
              <a:t>Corte a Marzo 31 de 2018</a:t>
            </a:r>
            <a:endParaRPr lang="es-CO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endParaRPr lang="es-CO">
              <a:effectLst/>
            </a:endParaRPr>
          </a:p>
        </c:rich>
      </c:tx>
      <c:layout>
        <c:manualLayout>
          <c:xMode val="edge"/>
          <c:yMode val="edge"/>
          <c:x val="0.1646163231562062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5451139343250932E-2"/>
          <c:y val="0.19701425405391659"/>
          <c:w val="0.8745191921180826"/>
          <c:h val="0.54866466696674276"/>
        </c:manualLayout>
      </c:layout>
      <c:bar3DChart>
        <c:barDir val="col"/>
        <c:grouping val="clustered"/>
        <c:varyColors val="0"/>
        <c:ser>
          <c:idx val="3"/>
          <c:order val="0"/>
          <c:tx>
            <c:strRef>
              <c:f>'Graficos- MARZO'!$F$59</c:f>
              <c:strCache>
                <c:ptCount val="1"/>
                <c:pt idx="0">
                  <c:v>Cumplimiento de Hitos</c:v>
                </c:pt>
              </c:strCache>
            </c:strRef>
          </c:tx>
          <c:spPr>
            <a:solidFill>
              <a:srgbClr val="FF3300"/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MARZO'!$B$60</c:f>
              <c:strCache>
                <c:ptCount val="1"/>
                <c:pt idx="0">
                  <c:v>IMPLEMENTACIÓN ERP</c:v>
                </c:pt>
              </c:strCache>
            </c:strRef>
          </c:cat>
          <c:val>
            <c:numRef>
              <c:f>'Graficos- MARZO'!$F$60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F9-417A-808E-88AEA1258567}"/>
            </c:ext>
          </c:extLst>
        </c:ser>
        <c:ser>
          <c:idx val="6"/>
          <c:order val="1"/>
          <c:tx>
            <c:strRef>
              <c:f>'Graficos- MARZO'!$I$59</c:f>
              <c:strCache>
                <c:ptCount val="1"/>
                <c:pt idx="0">
                  <c:v>Cumplimiento Temporal</c:v>
                </c:pt>
              </c:strCache>
            </c:strRef>
          </c:tx>
          <c:spPr>
            <a:solidFill>
              <a:srgbClr val="002060"/>
            </a:solidFill>
            <a:ln w="9525" cap="flat" cmpd="sng" algn="ctr">
              <a:solidFill>
                <a:schemeClr val="accent1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MARZO'!$B$60</c:f>
              <c:strCache>
                <c:ptCount val="1"/>
                <c:pt idx="0">
                  <c:v>IMPLEMENTACIÓN ERP</c:v>
                </c:pt>
              </c:strCache>
            </c:strRef>
          </c:cat>
          <c:val>
            <c:numRef>
              <c:f>'Graficos- MARZO'!$I$60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BF9-417A-808E-88AEA125856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413724464"/>
        <c:axId val="413730696"/>
        <c:axId val="0"/>
      </c:bar3DChart>
      <c:catAx>
        <c:axId val="41372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13730696"/>
        <c:crosses val="autoZero"/>
        <c:auto val="1"/>
        <c:lblAlgn val="ctr"/>
        <c:lblOffset val="100"/>
        <c:noMultiLvlLbl val="0"/>
      </c:catAx>
      <c:valAx>
        <c:axId val="413730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13724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Plan Institucional de Gestión y Desempeño</a:t>
            </a:r>
          </a:p>
          <a:p>
            <a:pPr>
              <a:defRPr/>
            </a:pPr>
            <a:r>
              <a:rPr lang="en-US" sz="1800" b="1" i="0" baseline="0">
                <a:effectLst/>
              </a:rPr>
              <a:t>Corte a Febrero 28 de 2018</a:t>
            </a:r>
            <a:endParaRPr lang="es-C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3"/>
          <c:order val="3"/>
          <c:tx>
            <c:strRef>
              <c:f>'Graficos- MARZO'!$F$70</c:f>
              <c:strCache>
                <c:ptCount val="1"/>
                <c:pt idx="0">
                  <c:v>Cumplimiento de Hitos</c:v>
                </c:pt>
              </c:strCache>
            </c:strRef>
          </c:tx>
          <c:spPr>
            <a:solidFill>
              <a:srgbClr val="FF3300"/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MARZO'!$B$71</c:f>
              <c:strCache>
                <c:ptCount val="1"/>
                <c:pt idx="0">
                  <c:v>PLAN ISNTITUCIONAL DE DESARROLLO ADMINISTRATIVO</c:v>
                </c:pt>
              </c:strCache>
            </c:strRef>
          </c:cat>
          <c:val>
            <c:numRef>
              <c:f>'Graficos- MARZO'!$F$71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B6-4E7E-A812-3D864AD77118}"/>
            </c:ext>
          </c:extLst>
        </c:ser>
        <c:ser>
          <c:idx val="6"/>
          <c:order val="6"/>
          <c:tx>
            <c:strRef>
              <c:f>'Graficos- MARZO'!$I$70</c:f>
              <c:strCache>
                <c:ptCount val="1"/>
                <c:pt idx="0">
                  <c:v>Cumplimiento Temporal</c:v>
                </c:pt>
              </c:strCache>
            </c:strRef>
          </c:tx>
          <c:spPr>
            <a:solidFill>
              <a:srgbClr val="002060"/>
            </a:solidFill>
            <a:ln w="9525" cap="flat" cmpd="sng" algn="ctr">
              <a:solidFill>
                <a:schemeClr val="accent1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MARZO'!$B$71</c:f>
              <c:strCache>
                <c:ptCount val="1"/>
                <c:pt idx="0">
                  <c:v>PLAN ISNTITUCIONAL DE DESARROLLO ADMINISTRATIVO</c:v>
                </c:pt>
              </c:strCache>
            </c:strRef>
          </c:cat>
          <c:val>
            <c:numRef>
              <c:f>'Graficos- MARZO'!$I$71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8B6-4E7E-A812-3D864AD7711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506256624"/>
        <c:axId val="463230928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'Graficos- MARZO'!$C$70</c15:sqref>
                        </c15:formulaRef>
                      </c:ext>
                    </c:extLst>
                    <c:strCache>
                      <c:ptCount val="1"/>
                      <c:pt idx="0">
                        <c:v>Peso</c:v>
                      </c:pt>
                    </c:strCache>
                  </c:strRef>
                </c:tx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accent1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1"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'Graficos- MARZO'!$B$71</c15:sqref>
                        </c15:formulaRef>
                      </c:ext>
                    </c:extLst>
                    <c:strCache>
                      <c:ptCount val="1"/>
                      <c:pt idx="0">
                        <c:v>PLAN ISNTITUCIONAL DE DESARROLLO ADMINISTRATIVO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'Graficos- MARZO'!$C$71</c15:sqref>
                        </c15:formulaRef>
                      </c:ext>
                    </c:extLst>
                    <c:numCache>
                      <c:formatCode>0.0%</c:formatCode>
                      <c:ptCount val="1"/>
                      <c:pt idx="0">
                        <c:v>0.12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08B6-4E7E-A812-3D864AD77118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MARZO'!$D$70</c15:sqref>
                        </c15:formulaRef>
                      </c:ext>
                    </c:extLst>
                    <c:strCache>
                      <c:ptCount val="1"/>
                      <c:pt idx="0">
                        <c:v>Hitos a Cumplir al corte</c:v>
                      </c:pt>
                    </c:strCache>
                  </c:strRef>
                </c:tx>
                <c:spPr>
                  <a:solidFill>
                    <a:schemeClr val="accent2">
                      <a:alpha val="85000"/>
                    </a:schemeClr>
                  </a:solidFill>
                  <a:ln w="9525" cap="flat" cmpd="sng" algn="ctr">
                    <a:solidFill>
                      <a:schemeClr val="accent2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2"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MARZO'!$B$71</c15:sqref>
                        </c15:formulaRef>
                      </c:ext>
                    </c:extLst>
                    <c:strCache>
                      <c:ptCount val="1"/>
                      <c:pt idx="0">
                        <c:v>PLAN ISNTITUCIONAL DE DESARROLLO ADMINISTRATIVO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MARZO'!$D$71</c15:sqref>
                        </c15:formulaRef>
                      </c:ext>
                    </c:extLst>
                    <c:numCache>
                      <c:formatCode>0.0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08B6-4E7E-A812-3D864AD77118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MARZO'!$E$70</c15:sqref>
                        </c15:formulaRef>
                      </c:ext>
                    </c:extLst>
                    <c:strCache>
                      <c:ptCount val="1"/>
                      <c:pt idx="0">
                        <c:v>Hitos Cumplidos</c:v>
                      </c:pt>
                    </c:strCache>
                  </c:strRef>
                </c:tx>
                <c:spPr>
                  <a:solidFill>
                    <a:schemeClr val="accent3">
                      <a:alpha val="85000"/>
                    </a:schemeClr>
                  </a:solidFill>
                  <a:ln w="9525" cap="flat" cmpd="sng" algn="ctr">
                    <a:solidFill>
                      <a:schemeClr val="accent3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3"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MARZO'!$B$71</c15:sqref>
                        </c15:formulaRef>
                      </c:ext>
                    </c:extLst>
                    <c:strCache>
                      <c:ptCount val="1"/>
                      <c:pt idx="0">
                        <c:v>PLAN ISNTITUCIONAL DE DESARROLLO ADMINISTRATIVO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MARZO'!$E$71</c15:sqref>
                        </c15:formulaRef>
                      </c:ext>
                    </c:extLst>
                    <c:numCache>
                      <c:formatCode>0.0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08B6-4E7E-A812-3D864AD77118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MARZO'!$G$70</c15:sqref>
                        </c15:formulaRef>
                      </c:ext>
                    </c:extLst>
                    <c:strCache>
                      <c:ptCount val="1"/>
                      <c:pt idx="0">
                        <c:v>%  Avance Actual</c:v>
                      </c:pt>
                    </c:strCache>
                  </c:strRef>
                </c:tx>
                <c:spPr>
                  <a:solidFill>
                    <a:schemeClr val="accent5">
                      <a:alpha val="85000"/>
                    </a:schemeClr>
                  </a:solidFill>
                  <a:ln w="9525" cap="flat" cmpd="sng" algn="ctr">
                    <a:solidFill>
                      <a:schemeClr val="accent5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5"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MARZO'!$B$71</c15:sqref>
                        </c15:formulaRef>
                      </c:ext>
                    </c:extLst>
                    <c:strCache>
                      <c:ptCount val="1"/>
                      <c:pt idx="0">
                        <c:v>PLAN ISNTITUCIONAL DE DESARROLLO ADMINISTRATIVO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MARZO'!$G$71</c15:sqref>
                        </c15:formulaRef>
                      </c:ext>
                    </c:extLst>
                    <c:numCache>
                      <c:formatCode>0%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08B6-4E7E-A812-3D864AD77118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MARZO'!$H$70</c15:sqref>
                        </c15:formulaRef>
                      </c:ext>
                    </c:extLst>
                    <c:strCache>
                      <c:ptCount val="1"/>
                      <c:pt idx="0">
                        <c:v>% Avance Esperado Temporal</c:v>
                      </c:pt>
                    </c:strCache>
                  </c:strRef>
                </c:tx>
                <c:spPr>
                  <a:solidFill>
                    <a:schemeClr val="accent6">
                      <a:alpha val="85000"/>
                    </a:schemeClr>
                  </a:solidFill>
                  <a:ln w="9525" cap="flat" cmpd="sng" algn="ctr">
                    <a:solidFill>
                      <a:schemeClr val="accent6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6"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MARZO'!$B$71</c15:sqref>
                        </c15:formulaRef>
                      </c:ext>
                    </c:extLst>
                    <c:strCache>
                      <c:ptCount val="1"/>
                      <c:pt idx="0">
                        <c:v>PLAN ISNTITUCIONAL DE DESARROLLO ADMINISTRATIVO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MARZO'!$H$71</c15:sqref>
                        </c15:formulaRef>
                      </c:ext>
                    </c:extLst>
                    <c:numCache>
                      <c:formatCode>0%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08B6-4E7E-A812-3D864AD77118}"/>
                  </c:ext>
                </c:extLst>
              </c15:ser>
            </c15:filteredBarSeries>
          </c:ext>
        </c:extLst>
      </c:bar3DChart>
      <c:catAx>
        <c:axId val="50625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3230928"/>
        <c:crosses val="autoZero"/>
        <c:auto val="1"/>
        <c:lblAlgn val="ctr"/>
        <c:lblOffset val="100"/>
        <c:noMultiLvlLbl val="0"/>
      </c:catAx>
      <c:valAx>
        <c:axId val="463230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625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Subgerencia de Contratación</a:t>
            </a:r>
          </a:p>
          <a:p>
            <a:pPr>
              <a:defRPr/>
            </a:pPr>
            <a:r>
              <a:rPr lang="en-US" sz="1800" b="1" i="0" baseline="0">
                <a:effectLst/>
              </a:rPr>
              <a:t>Corte a Abril 30 de 2018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28848369288911097"/>
          <c:y val="6.013073937846121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5000000000000001E-2"/>
          <c:y val="0.25083333333333335"/>
          <c:w val="0.93888888888888888"/>
          <c:h val="0.48500729075532223"/>
        </c:manualLayout>
      </c:layout>
      <c:bar3DChart>
        <c:barDir val="col"/>
        <c:grouping val="clustered"/>
        <c:varyColors val="0"/>
        <c:ser>
          <c:idx val="3"/>
          <c:order val="0"/>
          <c:tx>
            <c:strRef>
              <c:f>'Graficos- ABRIL '!$F$33</c:f>
              <c:strCache>
                <c:ptCount val="1"/>
                <c:pt idx="0">
                  <c:v>Cumplimiento de Hitos</c:v>
                </c:pt>
              </c:strCache>
            </c:strRef>
          </c:tx>
          <c:spPr>
            <a:solidFill>
              <a:srgbClr val="FF3300"/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ABRIL '!$B$34:$B$36</c:f>
              <c:strCache>
                <c:ptCount val="3"/>
                <c:pt idx="0">
                  <c:v>OPTIMIZACIÓN DE LA LIQUIDACIÓN DE CONVENIOS</c:v>
                </c:pt>
                <c:pt idx="1">
                  <c:v>OPTIMIZACIÓN DE LOS ACUERDOS DE NIVELES DE SERVICIO EN EL PROCESO DE GESTIÓN DE PROVEEDORES</c:v>
                </c:pt>
                <c:pt idx="2">
                  <c:v>GESTIÓN INTEGRAL DE NUEVOS NEGOCIOS</c:v>
                </c:pt>
              </c:strCache>
            </c:strRef>
          </c:cat>
          <c:val>
            <c:numRef>
              <c:f>'Graficos- ABRIL '!$F$34:$F$36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70-428B-A18A-BAFD58BC89CD}"/>
            </c:ext>
          </c:extLst>
        </c:ser>
        <c:ser>
          <c:idx val="2"/>
          <c:order val="7"/>
          <c:tx>
            <c:strRef>
              <c:f>'Graficos- ABRIL '!$I$33</c:f>
              <c:strCache>
                <c:ptCount val="1"/>
                <c:pt idx="0">
                  <c:v>Cumplimiento Temporal</c:v>
                </c:pt>
              </c:strCache>
            </c:strRef>
          </c:tx>
          <c:spPr>
            <a:solidFill>
              <a:srgbClr val="002060"/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ABRIL '!$B$34:$B$36</c:f>
              <c:strCache>
                <c:ptCount val="3"/>
                <c:pt idx="0">
                  <c:v>OPTIMIZACIÓN DE LA LIQUIDACIÓN DE CONVENIOS</c:v>
                </c:pt>
                <c:pt idx="1">
                  <c:v>OPTIMIZACIÓN DE LOS ACUERDOS DE NIVELES DE SERVICIO EN EL PROCESO DE GESTIÓN DE PROVEEDORES</c:v>
                </c:pt>
                <c:pt idx="2">
                  <c:v>GESTIÓN INTEGRAL DE NUEVOS NEGOCIOS</c:v>
                </c:pt>
              </c:strCache>
            </c:strRef>
          </c:cat>
          <c:val>
            <c:numRef>
              <c:f>'Graficos- ABRIL '!$I$34:$I$36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70-428B-A18A-BAFD58BC89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84437256"/>
        <c:axId val="186124960"/>
        <c:axId val="0"/>
        <c:extLst>
          <c:ext xmlns:c15="http://schemas.microsoft.com/office/drawing/2012/chart" uri="{02D57815-91ED-43cb-92C2-25804820EDAC}">
            <c15:filteredBarSeries>
              <c15:ser>
                <c:idx val="5"/>
                <c:order val="1"/>
                <c:tx>
                  <c:strRef>
                    <c:extLst>
                      <c:ext uri="{02D57815-91ED-43cb-92C2-25804820EDAC}">
                        <c15:formulaRef>
                          <c15:sqref>'Graficos- ABRIL '!$G$33</c15:sqref>
                        </c15:formulaRef>
                      </c:ext>
                    </c:extLst>
                    <c:strCache>
                      <c:ptCount val="1"/>
                      <c:pt idx="0">
                        <c:v>%  Avance Actual</c:v>
                      </c:pt>
                    </c:strCache>
                  </c:strRef>
                </c:tx>
                <c:spPr>
                  <a:solidFill>
                    <a:schemeClr val="accent6">
                      <a:alpha val="85000"/>
                    </a:schemeClr>
                  </a:solidFill>
                  <a:ln w="9525" cap="flat" cmpd="sng" algn="ctr">
                    <a:solidFill>
                      <a:schemeClr val="accent6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6"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'Graficos- ABRIL '!$B$34:$B$36</c15:sqref>
                        </c15:formulaRef>
                      </c:ext>
                    </c:extLst>
                    <c:strCache>
                      <c:ptCount val="3"/>
                      <c:pt idx="0">
                        <c:v>OPTIMIZACIÓN DE LA LIQUIDACIÓN DE CONVENIOS</c:v>
                      </c:pt>
                      <c:pt idx="1">
                        <c:v>OPTIMIZACIÓN DE LOS ACUERDOS DE NIVELES DE SERVICIO EN EL PROCESO DE GESTIÓN DE PROVEEDORES</c:v>
                      </c:pt>
                      <c:pt idx="2">
                        <c:v>GESTIÓN INTEGRAL DE NUEVOS NEGOCIOS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'Graficos- ABRIL '!$G$34:$G$36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4E70-428B-A18A-BAFD58BC89CD}"/>
                  </c:ext>
                </c:extLst>
              </c15:ser>
            </c15:filteredBarSeries>
            <c15:filteredBarSeries>
              <c15:ser>
                <c:idx val="6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ABRIL '!$H$33</c15:sqref>
                        </c15:formulaRef>
                      </c:ext>
                    </c:extLst>
                    <c:strCache>
                      <c:ptCount val="1"/>
                      <c:pt idx="0">
                        <c:v>% Avance Esperado Temporal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  <a:alpha val="85000"/>
                    </a:schemeClr>
                  </a:solidFill>
                  <a:ln w="9525" cap="flat" cmpd="sng" algn="ctr">
                    <a:solidFill>
                      <a:schemeClr val="accent1">
                        <a:lumMod val="60000"/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1">
                        <a:lumMod val="60000"/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ABRIL '!$B$34:$B$36</c15:sqref>
                        </c15:formulaRef>
                      </c:ext>
                    </c:extLst>
                    <c:strCache>
                      <c:ptCount val="3"/>
                      <c:pt idx="0">
                        <c:v>OPTIMIZACIÓN DE LA LIQUIDACIÓN DE CONVENIOS</c:v>
                      </c:pt>
                      <c:pt idx="1">
                        <c:v>OPTIMIZACIÓN DE LOS ACUERDOS DE NIVELES DE SERVICIO EN EL PROCESO DE GESTIÓN DE PROVEEDORES</c:v>
                      </c:pt>
                      <c:pt idx="2">
                        <c:v>GESTIÓN INTEGRAL DE NUEVOS NEGOCIOS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ABRIL '!$H$34:$H$36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E70-428B-A18A-BAFD58BC89CD}"/>
                  </c:ext>
                </c:extLst>
              </c15:ser>
            </c15:filteredBarSeries>
            <c15:filteredBarSeries>
              <c15:ser>
                <c:idx val="7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ABRIL '!$I$33</c15:sqref>
                        </c15:formulaRef>
                      </c:ext>
                    </c:extLst>
                    <c:strCache>
                      <c:ptCount val="1"/>
                      <c:pt idx="0">
                        <c:v>Cumplimiento Temporal</c:v>
                      </c:pt>
                    </c:strCache>
                  </c:strRef>
                </c:tx>
                <c:spPr>
                  <a:solidFill>
                    <a:srgbClr val="002060"/>
                  </a:solidFill>
                  <a:ln w="9525" cap="flat" cmpd="sng" algn="ctr">
                    <a:solidFill>
                      <a:schemeClr val="accent2">
                        <a:lumMod val="60000"/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2">
                        <a:lumMod val="60000"/>
                        <a:lumMod val="75000"/>
                      </a:schemeClr>
                    </a:contourClr>
                  </a:sp3d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002060"/>
                    </a:solidFill>
                    <a:ln w="9525" cap="flat" cmpd="sng" algn="ctr">
                      <a:solidFill>
                        <a:schemeClr val="accent1">
                          <a:lumMod val="75000"/>
                        </a:schemeClr>
                      </a:solidFill>
                      <a:round/>
                    </a:ln>
                    <a:effectLst/>
                    <a:sp3d contourW="9525">
                      <a:contourClr>
                        <a:schemeClr val="accent1">
                          <a:lumMod val="75000"/>
                        </a:schemeClr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4E70-428B-A18A-BAFD58BC89CD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ABRIL '!$B$34:$B$36</c15:sqref>
                        </c15:formulaRef>
                      </c:ext>
                    </c:extLst>
                    <c:strCache>
                      <c:ptCount val="3"/>
                      <c:pt idx="0">
                        <c:v>OPTIMIZACIÓN DE LA LIQUIDACIÓN DE CONVENIOS</c:v>
                      </c:pt>
                      <c:pt idx="1">
                        <c:v>OPTIMIZACIÓN DE LOS ACUERDOS DE NIVELES DE SERVICIO EN EL PROCESO DE GESTIÓN DE PROVEEDORES</c:v>
                      </c:pt>
                      <c:pt idx="2">
                        <c:v>GESTIÓN INTEGRAL DE NUEVOS NEGOCIOS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ABRIL '!$I$34:$I$36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E70-428B-A18A-BAFD58BC89CD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ABRIL '!$F$33</c15:sqref>
                        </c15:formulaRef>
                      </c:ext>
                    </c:extLst>
                    <c:strCache>
                      <c:ptCount val="1"/>
                      <c:pt idx="0">
                        <c:v>Cumplimiento de Hitos</c:v>
                      </c:pt>
                    </c:strCache>
                  </c:strRef>
                </c:tx>
                <c:spPr>
                  <a:solidFill>
                    <a:srgbClr val="FF3300"/>
                  </a:solidFill>
                  <a:ln w="9525" cap="flat" cmpd="sng" algn="ctr">
                    <a:solidFill>
                      <a:schemeClr val="accent5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5"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100" b="1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ABRIL '!$B$34:$B$36</c15:sqref>
                        </c15:formulaRef>
                      </c:ext>
                    </c:extLst>
                    <c:strCache>
                      <c:ptCount val="3"/>
                      <c:pt idx="0">
                        <c:v>OPTIMIZACIÓN DE LA LIQUIDACIÓN DE CONVENIOS</c:v>
                      </c:pt>
                      <c:pt idx="1">
                        <c:v>OPTIMIZACIÓN DE LOS ACUERDOS DE NIVELES DE SERVICIO EN EL PROCESO DE GESTIÓN DE PROVEEDORES</c:v>
                      </c:pt>
                      <c:pt idx="2">
                        <c:v>GESTIÓN INTEGRAL DE NUEVOS NEGOCIOS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ABRIL '!$F$34:$F$36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4E70-428B-A18A-BAFD58BC89CD}"/>
                  </c:ext>
                </c:extLst>
              </c15:ser>
            </c15:filteredBarSeries>
            <c15:filteredBarSeries>
              <c15:ser>
                <c:idx val="0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ABRIL '!$G$33</c15:sqref>
                        </c15:formulaRef>
                      </c:ext>
                    </c:extLst>
                    <c:strCache>
                      <c:ptCount val="1"/>
                      <c:pt idx="0">
                        <c:v>%  Avance Actual</c:v>
                      </c:pt>
                    </c:strCache>
                  </c:strRef>
                </c:tx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accent1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1"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ABRIL '!$B$34:$B$36</c15:sqref>
                        </c15:formulaRef>
                      </c:ext>
                    </c:extLst>
                    <c:strCache>
                      <c:ptCount val="3"/>
                      <c:pt idx="0">
                        <c:v>OPTIMIZACIÓN DE LA LIQUIDACIÓN DE CONVENIOS</c:v>
                      </c:pt>
                      <c:pt idx="1">
                        <c:v>OPTIMIZACIÓN DE LOS ACUERDOS DE NIVELES DE SERVICIO EN EL PROCESO DE GESTIÓN DE PROVEEDORES</c:v>
                      </c:pt>
                      <c:pt idx="2">
                        <c:v>GESTIÓN INTEGRAL DE NUEVOS NEGOCIOS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ABRIL '!$G$34:$G$36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4E70-428B-A18A-BAFD58BC89CD}"/>
                  </c:ext>
                </c:extLst>
              </c15:ser>
            </c15:filteredBarSeries>
            <c15:filteredBarSeries>
              <c15:ser>
                <c:idx val="1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ABRIL '!$H$33</c15:sqref>
                        </c15:formulaRef>
                      </c:ext>
                    </c:extLst>
                    <c:strCache>
                      <c:ptCount val="1"/>
                      <c:pt idx="0">
                        <c:v>% Avance Esperado Temporal</c:v>
                      </c:pt>
                    </c:strCache>
                  </c:strRef>
                </c:tx>
                <c:spPr>
                  <a:solidFill>
                    <a:schemeClr val="accent2">
                      <a:alpha val="85000"/>
                    </a:schemeClr>
                  </a:solidFill>
                  <a:ln w="9525" cap="flat" cmpd="sng" algn="ctr">
                    <a:solidFill>
                      <a:schemeClr val="accent2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2">
                        <a:lumMod val="7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ABRIL '!$B$34:$B$36</c15:sqref>
                        </c15:formulaRef>
                      </c:ext>
                    </c:extLst>
                    <c:strCache>
                      <c:ptCount val="3"/>
                      <c:pt idx="0">
                        <c:v>OPTIMIZACIÓN DE LA LIQUIDACIÓN DE CONVENIOS</c:v>
                      </c:pt>
                      <c:pt idx="1">
                        <c:v>OPTIMIZACIÓN DE LOS ACUERDOS DE NIVELES DE SERVICIO EN EL PROCESO DE GESTIÓN DE PROVEEDORES</c:v>
                      </c:pt>
                      <c:pt idx="2">
                        <c:v>GESTIÓN INTEGRAL DE NUEVOS NEGOCIOS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'Graficos- ABRIL '!$H$34:$H$36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4E70-428B-A18A-BAFD58BC89CD}"/>
                  </c:ext>
                </c:extLst>
              </c15:ser>
            </c15:filteredBarSeries>
          </c:ext>
        </c:extLst>
      </c:bar3DChart>
      <c:catAx>
        <c:axId val="184437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6124960"/>
        <c:crosses val="autoZero"/>
        <c:auto val="1"/>
        <c:lblAlgn val="ctr"/>
        <c:lblOffset val="100"/>
        <c:noMultiLvlLbl val="0"/>
      </c:catAx>
      <c:valAx>
        <c:axId val="18612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4437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67585802983513"/>
          <c:y val="0.90416627901278579"/>
          <c:w val="0.62370485549860999"/>
          <c:h val="4.4128082560421444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>
                <a:solidFill>
                  <a:sysClr val="windowText" lastClr="000000"/>
                </a:solidFill>
              </a:rPr>
              <a:t>CUMPLIMIENTO</a:t>
            </a:r>
            <a:r>
              <a:rPr lang="es-CO" baseline="0">
                <a:solidFill>
                  <a:sysClr val="windowText" lastClr="000000"/>
                </a:solidFill>
              </a:rPr>
              <a:t> A ABRIL 30 DE 2018</a:t>
            </a:r>
            <a:endParaRPr lang="es-CO">
              <a:solidFill>
                <a:sysClr val="windowText" lastClr="000000"/>
              </a:solidFill>
            </a:endParaRPr>
          </a:p>
          <a:p>
            <a:pPr>
              <a:defRPr/>
            </a:pP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solidFill>
          <a:schemeClr val="accent6">
            <a:lumMod val="60000"/>
            <a:lumOff val="4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6">
            <a:lumMod val="60000"/>
            <a:lumOff val="40000"/>
          </a:schemeClr>
        </a:solidFill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'Graficos- ABRIL '!$C$15</c:f>
              <c:strCache>
                <c:ptCount val="1"/>
                <c:pt idx="0">
                  <c:v>30-abr.-18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solidFill>
                <a:schemeClr val="accent6">
                  <a:lumMod val="50000"/>
                </a:schemeClr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>
              <a:contourClr>
                <a:schemeClr val="accent6">
                  <a:lumMod val="50000"/>
                </a:schemeClr>
              </a:contourClr>
            </a:sp3d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796-4D08-A10A-0F15E6453CD8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7796-4D08-A10A-0F15E6453C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ABRIL '!$B$16:$B$17</c:f>
              <c:strCache>
                <c:ptCount val="2"/>
                <c:pt idx="0">
                  <c:v>Cumplimiento de Hitos</c:v>
                </c:pt>
                <c:pt idx="1">
                  <c:v>Cumplimiento Temporal</c:v>
                </c:pt>
              </c:strCache>
            </c:strRef>
          </c:cat>
          <c:val>
            <c:numRef>
              <c:f>'Graficos- ABRIL '!$C$16:$C$17</c:f>
              <c:numCache>
                <c:formatCode>0.0%</c:formatCode>
                <c:ptCount val="2"/>
                <c:pt idx="0" formatCode="0%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96-4D08-A10A-0F15E6453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6126920"/>
        <c:axId val="186127312"/>
        <c:axId val="0"/>
      </c:bar3DChart>
      <c:catAx>
        <c:axId val="186126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186127312"/>
        <c:crosses val="autoZero"/>
        <c:auto val="1"/>
        <c:lblAlgn val="ctr"/>
        <c:lblOffset val="100"/>
        <c:noMultiLvlLbl val="0"/>
      </c:catAx>
      <c:valAx>
        <c:axId val="186127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6126920"/>
        <c:crosses val="autoZero"/>
        <c:crossBetween val="between"/>
      </c:valAx>
      <c:spPr>
        <a:solidFill>
          <a:schemeClr val="tx2">
            <a:lumMod val="40000"/>
            <a:lumOff val="60000"/>
          </a:schemeClr>
        </a:solidFill>
        <a:ln>
          <a:solidFill>
            <a:schemeClr val="accent6"/>
          </a:solidFill>
        </a:ln>
        <a:effectLst/>
      </c:spPr>
    </c:plotArea>
    <c:plotVisOnly val="1"/>
    <c:dispBlanksAs val="gap"/>
    <c:showDLblsOverMax val="0"/>
  </c:chart>
  <c:spPr>
    <a:solidFill>
      <a:schemeClr val="accent6">
        <a:lumMod val="50000"/>
      </a:schemeClr>
    </a:soli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Subgerencia Técnica</a:t>
            </a:r>
          </a:p>
          <a:p>
            <a:pPr>
              <a:defRPr/>
            </a:pPr>
            <a:r>
              <a:rPr lang="en-US"/>
              <a:t>Corte a Abril 30 de 2018</a:t>
            </a:r>
          </a:p>
        </c:rich>
      </c:tx>
      <c:layout>
        <c:manualLayout>
          <c:xMode val="edge"/>
          <c:yMode val="edge"/>
          <c:x val="0.2990555555555555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435892388451443"/>
          <c:y val="0.22662045298208405"/>
          <c:w val="0.85341885389326333"/>
          <c:h val="0.29455354861240474"/>
        </c:manualLayout>
      </c:layout>
      <c:bar3DChart>
        <c:barDir val="col"/>
        <c:grouping val="clustered"/>
        <c:varyColors val="0"/>
        <c:ser>
          <c:idx val="3"/>
          <c:order val="0"/>
          <c:tx>
            <c:strRef>
              <c:f>'Graficos- ABRIL '!$F$26</c:f>
              <c:strCache>
                <c:ptCount val="1"/>
                <c:pt idx="0">
                  <c:v>Cumplimiento de Hitos</c:v>
                </c:pt>
              </c:strCache>
            </c:strRef>
          </c:tx>
          <c:spPr>
            <a:solidFill>
              <a:srgbClr val="FF3300"/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ABRIL '!$B$27:$B$28</c:f>
              <c:strCache>
                <c:ptCount val="2"/>
                <c:pt idx="0">
                  <c:v>ACTUALIZACIÓN DE LA  METODOLOGÍA PARA NUEVOS NEGOCIOS </c:v>
                </c:pt>
                <c:pt idx="1">
                  <c:v>OPTIMIZACIÓN DEL  SEGUIMIENTO A LA SUPERVISIÓN DE PROYECTOS</c:v>
                </c:pt>
              </c:strCache>
            </c:strRef>
          </c:cat>
          <c:val>
            <c:numRef>
              <c:f>'Graficos- ABRIL '!$F$27:$F$28</c:f>
              <c:numCache>
                <c:formatCode>0%</c:formatCode>
                <c:ptCount val="2"/>
                <c:pt idx="0" formatCode="0.0%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31-4B01-ABC6-BB733A84A4DD}"/>
            </c:ext>
          </c:extLst>
        </c:ser>
        <c:ser>
          <c:idx val="6"/>
          <c:order val="1"/>
          <c:tx>
            <c:strRef>
              <c:f>'Graficos- ABRIL '!$I$26</c:f>
              <c:strCache>
                <c:ptCount val="1"/>
                <c:pt idx="0">
                  <c:v>Cumplimiento Temporal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accent1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'Graficos- ABRIL '!$B$27:$B$28</c:f>
              <c:strCache>
                <c:ptCount val="2"/>
                <c:pt idx="0">
                  <c:v>ACTUALIZACIÓN DE LA  METODOLOGÍA PARA NUEVOS NEGOCIOS </c:v>
                </c:pt>
                <c:pt idx="1">
                  <c:v>OPTIMIZACIÓN DEL  SEGUIMIENTO A LA SUPERVISIÓN DE PROYECTOS</c:v>
                </c:pt>
              </c:strCache>
            </c:strRef>
          </c:cat>
          <c:val>
            <c:numRef>
              <c:f>'Graficos- ABRIL '!$I$27:$I$28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31-4B01-ABC6-BB733A84A4D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539157736"/>
        <c:axId val="539157408"/>
        <c:axId val="0"/>
      </c:bar3DChart>
      <c:catAx>
        <c:axId val="539157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CO"/>
          </a:p>
        </c:txPr>
        <c:crossAx val="539157408"/>
        <c:crosses val="autoZero"/>
        <c:auto val="1"/>
        <c:lblAlgn val="ctr"/>
        <c:lblOffset val="100"/>
        <c:noMultiLvlLbl val="0"/>
      </c:catAx>
      <c:valAx>
        <c:axId val="539157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39157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/>
  <sheetViews>
    <sheetView zoomScale="7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586754</xdr:colOff>
      <xdr:row>28</xdr:row>
      <xdr:rowOff>220872</xdr:rowOff>
    </xdr:from>
    <xdr:to>
      <xdr:col>16</xdr:col>
      <xdr:colOff>607392</xdr:colOff>
      <xdr:row>41</xdr:row>
      <xdr:rowOff>207065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36720</xdr:colOff>
      <xdr:row>1</xdr:row>
      <xdr:rowOff>41413</xdr:rowOff>
    </xdr:from>
    <xdr:to>
      <xdr:col>15</xdr:col>
      <xdr:colOff>648804</xdr:colOff>
      <xdr:row>13</xdr:row>
      <xdr:rowOff>41413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  <a:ext uri="{147F2762-F138-4A5C-976F-8EAC2B608ADB}">
              <a16:predDERef xmlns:a16="http://schemas.microsoft.com/office/drawing/2014/main" pre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571501</xdr:colOff>
      <xdr:row>18</xdr:row>
      <xdr:rowOff>174487</xdr:rowOff>
    </xdr:from>
    <xdr:to>
      <xdr:col>15</xdr:col>
      <xdr:colOff>588066</xdr:colOff>
      <xdr:row>28</xdr:row>
      <xdr:rowOff>18773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E246E19-D96C-4817-806E-F49EBCBC8BED}"/>
            </a:ext>
            <a:ext uri="{147F2762-F138-4A5C-976F-8EAC2B608ADB}">
              <a16:predDERef xmlns:a16="http://schemas.microsoft.com/office/drawing/2014/main" pre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612914</xdr:colOff>
      <xdr:row>42</xdr:row>
      <xdr:rowOff>215900</xdr:rowOff>
    </xdr:from>
    <xdr:to>
      <xdr:col>15</xdr:col>
      <xdr:colOff>629479</xdr:colOff>
      <xdr:row>55</xdr:row>
      <xdr:rowOff>46383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CE8CBF1-1F84-4060-A71E-B9369C7BD98F}"/>
            </a:ext>
            <a:ext uri="{147F2762-F138-4A5C-976F-8EAC2B608ADB}">
              <a16:predDERef xmlns:a16="http://schemas.microsoft.com/office/drawing/2014/main" pred="{9E246E19-D96C-4817-806E-F49EBCBC8B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607393</xdr:colOff>
      <xdr:row>56</xdr:row>
      <xdr:rowOff>36443</xdr:rowOff>
    </xdr:from>
    <xdr:to>
      <xdr:col>15</xdr:col>
      <xdr:colOff>704024</xdr:colOff>
      <xdr:row>67</xdr:row>
      <xdr:rowOff>69021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2352ECE-2616-466A-A0FE-FDA234A5DA4C}"/>
            </a:ext>
            <a:ext uri="{147F2762-F138-4A5C-976F-8EAC2B608ADB}">
              <a16:predDERef xmlns:a16="http://schemas.microsoft.com/office/drawing/2014/main" pred="{5CE8CBF1-1F84-4060-A71E-B9369C7BD9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571500</xdr:colOff>
      <xdr:row>68</xdr:row>
      <xdr:rowOff>8834</xdr:rowOff>
    </xdr:from>
    <xdr:to>
      <xdr:col>15</xdr:col>
      <xdr:colOff>588065</xdr:colOff>
      <xdr:row>79</xdr:row>
      <xdr:rowOff>124239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C42D90F-0057-4C9E-BA17-D45F3EDBE148}"/>
            </a:ext>
            <a:ext uri="{147F2762-F138-4A5C-976F-8EAC2B608ADB}">
              <a16:predDERef xmlns:a16="http://schemas.microsoft.com/office/drawing/2014/main" pred="{E2352ECE-2616-466A-A0FE-FDA234A5DA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414694</xdr:colOff>
      <xdr:row>0</xdr:row>
      <xdr:rowOff>194388</xdr:rowOff>
    </xdr:from>
    <xdr:to>
      <xdr:col>2</xdr:col>
      <xdr:colOff>2009537</xdr:colOff>
      <xdr:row>3</xdr:row>
      <xdr:rowOff>199356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9D0C4B46-A7D9-4358-9761-0EFEAA6A5BF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694" y="194388"/>
          <a:ext cx="6315161" cy="1407735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414694</xdr:colOff>
      <xdr:row>0</xdr:row>
      <xdr:rowOff>194388</xdr:rowOff>
    </xdr:from>
    <xdr:to>
      <xdr:col>2</xdr:col>
      <xdr:colOff>2009537</xdr:colOff>
      <xdr:row>3</xdr:row>
      <xdr:rowOff>199356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70AB6D8A-5A24-4E88-B074-BE03BDDABE9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694" y="194388"/>
          <a:ext cx="6227803" cy="1399428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414694</xdr:colOff>
      <xdr:row>0</xdr:row>
      <xdr:rowOff>194388</xdr:rowOff>
    </xdr:from>
    <xdr:to>
      <xdr:col>2</xdr:col>
      <xdr:colOff>2009537</xdr:colOff>
      <xdr:row>3</xdr:row>
      <xdr:rowOff>199356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43D93F40-8A3F-485A-A5A7-4110EE2D820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694" y="194388"/>
          <a:ext cx="6100168" cy="1405143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414694</xdr:colOff>
      <xdr:row>0</xdr:row>
      <xdr:rowOff>194388</xdr:rowOff>
    </xdr:from>
    <xdr:to>
      <xdr:col>2</xdr:col>
      <xdr:colOff>2009537</xdr:colOff>
      <xdr:row>3</xdr:row>
      <xdr:rowOff>199356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40C5A162-28F3-43CA-ADB8-534CDB6D319C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694" y="194388"/>
          <a:ext cx="6227803" cy="1399428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414694</xdr:colOff>
      <xdr:row>0</xdr:row>
      <xdr:rowOff>194388</xdr:rowOff>
    </xdr:from>
    <xdr:to>
      <xdr:col>2</xdr:col>
      <xdr:colOff>2009537</xdr:colOff>
      <xdr:row>3</xdr:row>
      <xdr:rowOff>199356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F44A83F8-9426-4DDA-B422-401885CBFBEE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694" y="194388"/>
          <a:ext cx="6100168" cy="1405143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414694</xdr:colOff>
      <xdr:row>0</xdr:row>
      <xdr:rowOff>194388</xdr:rowOff>
    </xdr:from>
    <xdr:to>
      <xdr:col>2</xdr:col>
      <xdr:colOff>2009537</xdr:colOff>
      <xdr:row>3</xdr:row>
      <xdr:rowOff>199356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E38FF9F9-659A-4102-ABB3-6CC7F3208C3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694" y="194388"/>
          <a:ext cx="6227803" cy="1399428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414694</xdr:colOff>
      <xdr:row>0</xdr:row>
      <xdr:rowOff>194388</xdr:rowOff>
    </xdr:from>
    <xdr:ext cx="6094584" cy="1384451"/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45CAD3E4-13A3-4299-95C6-1568FBF72A7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694" y="194388"/>
          <a:ext cx="6094584" cy="1384451"/>
        </a:xfrm>
        <a:prstGeom prst="rect">
          <a:avLst/>
        </a:prstGeom>
        <a:noFill/>
        <a:ln>
          <a:noFill/>
          <a:prstDash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414693</xdr:colOff>
      <xdr:row>0</xdr:row>
      <xdr:rowOff>165813</xdr:rowOff>
    </xdr:from>
    <xdr:to>
      <xdr:col>2</xdr:col>
      <xdr:colOff>2324099</xdr:colOff>
      <xdr:row>3</xdr:row>
      <xdr:rowOff>419100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4A064C35-1CF4-4D4A-BE9F-9D154E75289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693" y="165813"/>
          <a:ext cx="6414731" cy="1653462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414694</xdr:colOff>
      <xdr:row>0</xdr:row>
      <xdr:rowOff>194388</xdr:rowOff>
    </xdr:from>
    <xdr:to>
      <xdr:col>2</xdr:col>
      <xdr:colOff>1238250</xdr:colOff>
      <xdr:row>2</xdr:row>
      <xdr:rowOff>196850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B56544B1-E13F-437A-A639-0ABE896BE6E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694" y="194388"/>
          <a:ext cx="5328881" cy="935912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414694</xdr:colOff>
      <xdr:row>0</xdr:row>
      <xdr:rowOff>194389</xdr:rowOff>
    </xdr:from>
    <xdr:to>
      <xdr:col>2</xdr:col>
      <xdr:colOff>1238250</xdr:colOff>
      <xdr:row>2</xdr:row>
      <xdr:rowOff>457201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AAD8B02D-D453-4AF9-A310-41E492883B5C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694" y="194389"/>
          <a:ext cx="5328881" cy="1196262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586754</xdr:colOff>
      <xdr:row>28</xdr:row>
      <xdr:rowOff>276089</xdr:rowOff>
    </xdr:from>
    <xdr:to>
      <xdr:col>16</xdr:col>
      <xdr:colOff>607392</xdr:colOff>
      <xdr:row>42</xdr:row>
      <xdr:rowOff>41413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D507183-4AD7-4045-85AA-5E63D4A9E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36720</xdr:colOff>
      <xdr:row>1</xdr:row>
      <xdr:rowOff>41413</xdr:rowOff>
    </xdr:from>
    <xdr:to>
      <xdr:col>15</xdr:col>
      <xdr:colOff>648804</xdr:colOff>
      <xdr:row>13</xdr:row>
      <xdr:rowOff>41413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DA6BF04-4F86-4896-8934-D6BDAFBCD595}"/>
            </a:ext>
            <a:ext uri="{147F2762-F138-4A5C-976F-8EAC2B608ADB}">
              <a16:predDERef xmlns:a16="http://schemas.microsoft.com/office/drawing/2014/main" pred="{8D507183-4AD7-4045-85AA-5E63D4A9E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571501</xdr:colOff>
      <xdr:row>18</xdr:row>
      <xdr:rowOff>174487</xdr:rowOff>
    </xdr:from>
    <xdr:to>
      <xdr:col>15</xdr:col>
      <xdr:colOff>588066</xdr:colOff>
      <xdr:row>28</xdr:row>
      <xdr:rowOff>18773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1D69E7B-8042-4252-B2F3-01BD0E7A066B}"/>
            </a:ext>
            <a:ext uri="{147F2762-F138-4A5C-976F-8EAC2B608ADB}">
              <a16:predDERef xmlns:a16="http://schemas.microsoft.com/office/drawing/2014/main" pred="{0DA6BF04-4F86-4896-8934-D6BDAFBCD5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612914</xdr:colOff>
      <xdr:row>42</xdr:row>
      <xdr:rowOff>215900</xdr:rowOff>
    </xdr:from>
    <xdr:to>
      <xdr:col>15</xdr:col>
      <xdr:colOff>629479</xdr:colOff>
      <xdr:row>55</xdr:row>
      <xdr:rowOff>46383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0752595-3F2B-4D17-BBC0-3148642E1C93}"/>
            </a:ext>
            <a:ext uri="{147F2762-F138-4A5C-976F-8EAC2B608ADB}">
              <a16:predDERef xmlns:a16="http://schemas.microsoft.com/office/drawing/2014/main" pred="{01D69E7B-8042-4252-B2F3-01BD0E7A06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607393</xdr:colOff>
      <xdr:row>56</xdr:row>
      <xdr:rowOff>36443</xdr:rowOff>
    </xdr:from>
    <xdr:to>
      <xdr:col>15</xdr:col>
      <xdr:colOff>704024</xdr:colOff>
      <xdr:row>67</xdr:row>
      <xdr:rowOff>69021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C4865FA-C7C7-45B9-9899-704AF3642ED4}"/>
            </a:ext>
            <a:ext uri="{147F2762-F138-4A5C-976F-8EAC2B608ADB}">
              <a16:predDERef xmlns:a16="http://schemas.microsoft.com/office/drawing/2014/main" pred="{40752595-3F2B-4D17-BBC0-3148642E1C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571500</xdr:colOff>
      <xdr:row>68</xdr:row>
      <xdr:rowOff>8834</xdr:rowOff>
    </xdr:from>
    <xdr:to>
      <xdr:col>15</xdr:col>
      <xdr:colOff>588065</xdr:colOff>
      <xdr:row>79</xdr:row>
      <xdr:rowOff>124239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F3EB20A-D72A-4553-8311-003ED59B9694}"/>
            </a:ext>
            <a:ext uri="{147F2762-F138-4A5C-976F-8EAC2B608ADB}">
              <a16:predDERef xmlns:a16="http://schemas.microsoft.com/office/drawing/2014/main" pred="{7C4865FA-C7C7-45B9-9899-704AF3642E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414695</xdr:colOff>
      <xdr:row>0</xdr:row>
      <xdr:rowOff>194389</xdr:rowOff>
    </xdr:from>
    <xdr:to>
      <xdr:col>2</xdr:col>
      <xdr:colOff>1638300</xdr:colOff>
      <xdr:row>3</xdr:row>
      <xdr:rowOff>361950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2959A4D2-5CE7-4125-A57B-D646DFC9C34F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695" y="194389"/>
          <a:ext cx="5728930" cy="1567736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414695</xdr:colOff>
      <xdr:row>0</xdr:row>
      <xdr:rowOff>194389</xdr:rowOff>
    </xdr:from>
    <xdr:to>
      <xdr:col>2</xdr:col>
      <xdr:colOff>2133600</xdr:colOff>
      <xdr:row>3</xdr:row>
      <xdr:rowOff>342900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FEEB0F96-846A-46CA-83CE-47F539724361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695" y="194389"/>
          <a:ext cx="6224230" cy="1548686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414694</xdr:colOff>
      <xdr:row>0</xdr:row>
      <xdr:rowOff>194388</xdr:rowOff>
    </xdr:from>
    <xdr:to>
      <xdr:col>2</xdr:col>
      <xdr:colOff>2009537</xdr:colOff>
      <xdr:row>3</xdr:row>
      <xdr:rowOff>199356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5206C61A-AD62-4E9F-86AE-FF732CB1DC4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694" y="194388"/>
          <a:ext cx="6100168" cy="1405143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414694</xdr:colOff>
      <xdr:row>0</xdr:row>
      <xdr:rowOff>194388</xdr:rowOff>
    </xdr:from>
    <xdr:to>
      <xdr:col>2</xdr:col>
      <xdr:colOff>2009537</xdr:colOff>
      <xdr:row>3</xdr:row>
      <xdr:rowOff>199356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161CE88A-F58D-4FBA-8ED5-CE2B119896B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694" y="194388"/>
          <a:ext cx="6090643" cy="1405143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586754</xdr:colOff>
      <xdr:row>28</xdr:row>
      <xdr:rowOff>276089</xdr:rowOff>
    </xdr:from>
    <xdr:to>
      <xdr:col>16</xdr:col>
      <xdr:colOff>607392</xdr:colOff>
      <xdr:row>42</xdr:row>
      <xdr:rowOff>41413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221FFE9-121A-482D-BC45-4B943489A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644111</xdr:colOff>
      <xdr:row>1</xdr:row>
      <xdr:rowOff>41413</xdr:rowOff>
    </xdr:from>
    <xdr:to>
      <xdr:col>15</xdr:col>
      <xdr:colOff>496956</xdr:colOff>
      <xdr:row>13</xdr:row>
      <xdr:rowOff>41413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39082F2-2F63-45DA-A794-EBD3F5F0CC95}"/>
            </a:ext>
            <a:ext uri="{147F2762-F138-4A5C-976F-8EAC2B608ADB}">
              <a16:predDERef xmlns:a16="http://schemas.microsoft.com/office/drawing/2014/main" pred="{1221FFE9-121A-482D-BC45-4B943489A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571501</xdr:colOff>
      <xdr:row>18</xdr:row>
      <xdr:rowOff>174487</xdr:rowOff>
    </xdr:from>
    <xdr:to>
      <xdr:col>15</xdr:col>
      <xdr:colOff>588066</xdr:colOff>
      <xdr:row>28</xdr:row>
      <xdr:rowOff>18773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53ACF6D-C8CB-4E88-ADF5-1F91737E1BD6}"/>
            </a:ext>
            <a:ext uri="{147F2762-F138-4A5C-976F-8EAC2B608ADB}">
              <a16:predDERef xmlns:a16="http://schemas.microsoft.com/office/drawing/2014/main" pred="{139082F2-2F63-45DA-A794-EBD3F5F0CC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612914</xdr:colOff>
      <xdr:row>42</xdr:row>
      <xdr:rowOff>215900</xdr:rowOff>
    </xdr:from>
    <xdr:to>
      <xdr:col>15</xdr:col>
      <xdr:colOff>629479</xdr:colOff>
      <xdr:row>55</xdr:row>
      <xdr:rowOff>46383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CC60E2D-47C1-4039-994B-D33394C40385}"/>
            </a:ext>
            <a:ext uri="{147F2762-F138-4A5C-976F-8EAC2B608ADB}">
              <a16:predDERef xmlns:a16="http://schemas.microsoft.com/office/drawing/2014/main" pred="{653ACF6D-C8CB-4E88-ADF5-1F91737E1B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607393</xdr:colOff>
      <xdr:row>56</xdr:row>
      <xdr:rowOff>36443</xdr:rowOff>
    </xdr:from>
    <xdr:to>
      <xdr:col>15</xdr:col>
      <xdr:colOff>704024</xdr:colOff>
      <xdr:row>67</xdr:row>
      <xdr:rowOff>69021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15F375E-043C-4603-B0B0-402CFCD8C1C8}"/>
            </a:ext>
            <a:ext uri="{147F2762-F138-4A5C-976F-8EAC2B608ADB}">
              <a16:predDERef xmlns:a16="http://schemas.microsoft.com/office/drawing/2014/main" pred="{7CC60E2D-47C1-4039-994B-D33394C403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571500</xdr:colOff>
      <xdr:row>68</xdr:row>
      <xdr:rowOff>8834</xdr:rowOff>
    </xdr:from>
    <xdr:to>
      <xdr:col>15</xdr:col>
      <xdr:colOff>588065</xdr:colOff>
      <xdr:row>79</xdr:row>
      <xdr:rowOff>124239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980A11D4-E2D7-4CDD-87A0-D0D0AB5E5E73}"/>
            </a:ext>
            <a:ext uri="{147F2762-F138-4A5C-976F-8EAC2B608ADB}">
              <a16:predDERef xmlns:a16="http://schemas.microsoft.com/office/drawing/2014/main" pred="{B15F375E-043C-4603-B0B0-402CFCD8C1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586754</xdr:colOff>
      <xdr:row>28</xdr:row>
      <xdr:rowOff>276089</xdr:rowOff>
    </xdr:from>
    <xdr:to>
      <xdr:col>16</xdr:col>
      <xdr:colOff>607392</xdr:colOff>
      <xdr:row>42</xdr:row>
      <xdr:rowOff>41413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8D4B819-F536-4B8D-B3DB-FD906B9B36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644111</xdr:colOff>
      <xdr:row>1</xdr:row>
      <xdr:rowOff>138043</xdr:rowOff>
    </xdr:from>
    <xdr:to>
      <xdr:col>15</xdr:col>
      <xdr:colOff>496956</xdr:colOff>
      <xdr:row>13</xdr:row>
      <xdr:rowOff>138043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8BDC53D-8909-4C6A-B347-122B8D1E4E71}"/>
            </a:ext>
            <a:ext uri="{147F2762-F138-4A5C-976F-8EAC2B608ADB}">
              <a16:predDERef xmlns:a16="http://schemas.microsoft.com/office/drawing/2014/main" pred="{78D4B819-F536-4B8D-B3DB-FD906B9B36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571501</xdr:colOff>
      <xdr:row>18</xdr:row>
      <xdr:rowOff>174487</xdr:rowOff>
    </xdr:from>
    <xdr:to>
      <xdr:col>15</xdr:col>
      <xdr:colOff>588066</xdr:colOff>
      <xdr:row>28</xdr:row>
      <xdr:rowOff>18773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695460E-2CD5-46B8-9404-EB5A19FBBCEC}"/>
            </a:ext>
            <a:ext uri="{147F2762-F138-4A5C-976F-8EAC2B608ADB}">
              <a16:predDERef xmlns:a16="http://schemas.microsoft.com/office/drawing/2014/main" pred="{28BDC53D-8909-4C6A-B347-122B8D1E4E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612914</xdr:colOff>
      <xdr:row>42</xdr:row>
      <xdr:rowOff>215900</xdr:rowOff>
    </xdr:from>
    <xdr:to>
      <xdr:col>15</xdr:col>
      <xdr:colOff>629479</xdr:colOff>
      <xdr:row>55</xdr:row>
      <xdr:rowOff>46383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1CD2F7B-9F50-42EF-B0BB-C83EDF9280C1}"/>
            </a:ext>
            <a:ext uri="{147F2762-F138-4A5C-976F-8EAC2B608ADB}">
              <a16:predDERef xmlns:a16="http://schemas.microsoft.com/office/drawing/2014/main" pred="{D695460E-2CD5-46B8-9404-EB5A19FBBC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607393</xdr:colOff>
      <xdr:row>56</xdr:row>
      <xdr:rowOff>36443</xdr:rowOff>
    </xdr:from>
    <xdr:to>
      <xdr:col>15</xdr:col>
      <xdr:colOff>704024</xdr:colOff>
      <xdr:row>67</xdr:row>
      <xdr:rowOff>69021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895B59D-00DA-4978-90CB-A18D5DB6492F}"/>
            </a:ext>
            <a:ext uri="{147F2762-F138-4A5C-976F-8EAC2B608ADB}">
              <a16:predDERef xmlns:a16="http://schemas.microsoft.com/office/drawing/2014/main" pred="{B1CD2F7B-9F50-42EF-B0BB-C83EDF9280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571500</xdr:colOff>
      <xdr:row>68</xdr:row>
      <xdr:rowOff>8834</xdr:rowOff>
    </xdr:from>
    <xdr:to>
      <xdr:col>15</xdr:col>
      <xdr:colOff>588065</xdr:colOff>
      <xdr:row>79</xdr:row>
      <xdr:rowOff>124239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623A3C9-C660-4421-AC98-BE4550656336}"/>
            </a:ext>
            <a:ext uri="{147F2762-F138-4A5C-976F-8EAC2B608ADB}">
              <a16:predDERef xmlns:a16="http://schemas.microsoft.com/office/drawing/2014/main" pred="{6895B59D-00DA-4978-90CB-A18D5DB649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586754</xdr:colOff>
      <xdr:row>28</xdr:row>
      <xdr:rowOff>276089</xdr:rowOff>
    </xdr:from>
    <xdr:to>
      <xdr:col>16</xdr:col>
      <xdr:colOff>607392</xdr:colOff>
      <xdr:row>42</xdr:row>
      <xdr:rowOff>41413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DB033FC-B600-4CDA-9D9E-70CA3CD076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644111</xdr:colOff>
      <xdr:row>1</xdr:row>
      <xdr:rowOff>138043</xdr:rowOff>
    </xdr:from>
    <xdr:to>
      <xdr:col>15</xdr:col>
      <xdr:colOff>496956</xdr:colOff>
      <xdr:row>13</xdr:row>
      <xdr:rowOff>138043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4FB74ED-2F9E-4AB8-809B-DD9DF9B01CB6}"/>
            </a:ext>
            <a:ext uri="{147F2762-F138-4A5C-976F-8EAC2B608ADB}">
              <a16:predDERef xmlns:a16="http://schemas.microsoft.com/office/drawing/2014/main" pred="{2DB033FC-B600-4CDA-9D9E-70CA3CD076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571501</xdr:colOff>
      <xdr:row>18</xdr:row>
      <xdr:rowOff>174487</xdr:rowOff>
    </xdr:from>
    <xdr:to>
      <xdr:col>15</xdr:col>
      <xdr:colOff>588066</xdr:colOff>
      <xdr:row>28</xdr:row>
      <xdr:rowOff>18773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EDC2CBD-D841-44DF-8EE4-05C9ED738528}"/>
            </a:ext>
            <a:ext uri="{147F2762-F138-4A5C-976F-8EAC2B608ADB}">
              <a16:predDERef xmlns:a16="http://schemas.microsoft.com/office/drawing/2014/main" pred="{F4FB74ED-2F9E-4AB8-809B-DD9DF9B01C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612914</xdr:colOff>
      <xdr:row>42</xdr:row>
      <xdr:rowOff>215900</xdr:rowOff>
    </xdr:from>
    <xdr:to>
      <xdr:col>15</xdr:col>
      <xdr:colOff>629479</xdr:colOff>
      <xdr:row>55</xdr:row>
      <xdr:rowOff>46383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9887014-D12F-4A01-84CC-A92F37323747}"/>
            </a:ext>
            <a:ext uri="{147F2762-F138-4A5C-976F-8EAC2B608ADB}">
              <a16:predDERef xmlns:a16="http://schemas.microsoft.com/office/drawing/2014/main" pred="{EEDC2CBD-D841-44DF-8EE4-05C9ED7385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607393</xdr:colOff>
      <xdr:row>56</xdr:row>
      <xdr:rowOff>36443</xdr:rowOff>
    </xdr:from>
    <xdr:to>
      <xdr:col>15</xdr:col>
      <xdr:colOff>704024</xdr:colOff>
      <xdr:row>67</xdr:row>
      <xdr:rowOff>69021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84EA353-C46A-49E8-A86C-5FCEA64376E9}"/>
            </a:ext>
            <a:ext uri="{147F2762-F138-4A5C-976F-8EAC2B608ADB}">
              <a16:predDERef xmlns:a16="http://schemas.microsoft.com/office/drawing/2014/main" pred="{59887014-D12F-4A01-84CC-A92F373237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571500</xdr:colOff>
      <xdr:row>68</xdr:row>
      <xdr:rowOff>8834</xdr:rowOff>
    </xdr:from>
    <xdr:to>
      <xdr:col>15</xdr:col>
      <xdr:colOff>588065</xdr:colOff>
      <xdr:row>79</xdr:row>
      <xdr:rowOff>124239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127FB40-27FD-44F0-B36E-A546ACBC0A45}"/>
            </a:ext>
            <a:ext uri="{147F2762-F138-4A5C-976F-8EAC2B608ADB}">
              <a16:predDERef xmlns:a16="http://schemas.microsoft.com/office/drawing/2014/main" pred="{284EA353-C46A-49E8-A86C-5FCEA64376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262283</xdr:colOff>
      <xdr:row>28</xdr:row>
      <xdr:rowOff>331307</xdr:rowOff>
    </xdr:from>
    <xdr:to>
      <xdr:col>16</xdr:col>
      <xdr:colOff>607392</xdr:colOff>
      <xdr:row>42</xdr:row>
      <xdr:rowOff>96631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2B65489-09CE-471F-951E-CA3ACC7D35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699327</xdr:colOff>
      <xdr:row>1</xdr:row>
      <xdr:rowOff>110434</xdr:rowOff>
    </xdr:from>
    <xdr:to>
      <xdr:col>17</xdr:col>
      <xdr:colOff>220869</xdr:colOff>
      <xdr:row>13</xdr:row>
      <xdr:rowOff>110434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279B3F9-9A55-45EA-97BD-B4D6BD811F4F}"/>
            </a:ext>
            <a:ext uri="{147F2762-F138-4A5C-976F-8EAC2B608ADB}">
              <a16:predDERef xmlns:a16="http://schemas.microsoft.com/office/drawing/2014/main" pred="{22B65489-09CE-471F-951E-CA3ACC7D35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571501</xdr:colOff>
      <xdr:row>18</xdr:row>
      <xdr:rowOff>174487</xdr:rowOff>
    </xdr:from>
    <xdr:to>
      <xdr:col>15</xdr:col>
      <xdr:colOff>588066</xdr:colOff>
      <xdr:row>28</xdr:row>
      <xdr:rowOff>18773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2BA0E4C-64EA-4403-9CA6-95DBB3987B6D}"/>
            </a:ext>
            <a:ext uri="{147F2762-F138-4A5C-976F-8EAC2B608ADB}">
              <a16:predDERef xmlns:a16="http://schemas.microsoft.com/office/drawing/2014/main" pred="{A279B3F9-9A55-45EA-97BD-B4D6BD811F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612914</xdr:colOff>
      <xdr:row>42</xdr:row>
      <xdr:rowOff>215900</xdr:rowOff>
    </xdr:from>
    <xdr:to>
      <xdr:col>15</xdr:col>
      <xdr:colOff>629479</xdr:colOff>
      <xdr:row>55</xdr:row>
      <xdr:rowOff>46383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5D98C94-1AEE-442E-83B6-8C5201A05393}"/>
            </a:ext>
            <a:ext uri="{147F2762-F138-4A5C-976F-8EAC2B608ADB}">
              <a16:predDERef xmlns:a16="http://schemas.microsoft.com/office/drawing/2014/main" pred="{02BA0E4C-64EA-4403-9CA6-95DBB3987B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607393</xdr:colOff>
      <xdr:row>56</xdr:row>
      <xdr:rowOff>36443</xdr:rowOff>
    </xdr:from>
    <xdr:to>
      <xdr:col>15</xdr:col>
      <xdr:colOff>704024</xdr:colOff>
      <xdr:row>67</xdr:row>
      <xdr:rowOff>69021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C7E1E60-746F-47B8-BEA2-D2FF90DB222B}"/>
            </a:ext>
            <a:ext uri="{147F2762-F138-4A5C-976F-8EAC2B608ADB}">
              <a16:predDERef xmlns:a16="http://schemas.microsoft.com/office/drawing/2014/main" pred="{85D98C94-1AEE-442E-83B6-8C5201A053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262283</xdr:colOff>
      <xdr:row>27</xdr:row>
      <xdr:rowOff>331307</xdr:rowOff>
    </xdr:from>
    <xdr:to>
      <xdr:col>16</xdr:col>
      <xdr:colOff>607392</xdr:colOff>
      <xdr:row>41</xdr:row>
      <xdr:rowOff>96631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2923E52-4554-4CCF-9760-5572443DE9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699327</xdr:colOff>
      <xdr:row>1</xdr:row>
      <xdr:rowOff>110434</xdr:rowOff>
    </xdr:from>
    <xdr:to>
      <xdr:col>17</xdr:col>
      <xdr:colOff>220869</xdr:colOff>
      <xdr:row>12</xdr:row>
      <xdr:rowOff>110434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B406EB5-3F96-416C-A7D7-E663030F0364}"/>
            </a:ext>
            <a:ext uri="{147F2762-F138-4A5C-976F-8EAC2B608ADB}">
              <a16:predDERef xmlns:a16="http://schemas.microsoft.com/office/drawing/2014/main" pred="{E2923E52-4554-4CCF-9760-5572443DE9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571501</xdr:colOff>
      <xdr:row>17</xdr:row>
      <xdr:rowOff>174487</xdr:rowOff>
    </xdr:from>
    <xdr:to>
      <xdr:col>15</xdr:col>
      <xdr:colOff>588066</xdr:colOff>
      <xdr:row>27</xdr:row>
      <xdr:rowOff>18773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AB31F6E-7F53-4811-84B1-EBB4F7680352}"/>
            </a:ext>
            <a:ext uri="{147F2762-F138-4A5C-976F-8EAC2B608ADB}">
              <a16:predDERef xmlns:a16="http://schemas.microsoft.com/office/drawing/2014/main" pred="{4B406EB5-3F96-416C-A7D7-E663030F03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612914</xdr:colOff>
      <xdr:row>41</xdr:row>
      <xdr:rowOff>215900</xdr:rowOff>
    </xdr:from>
    <xdr:to>
      <xdr:col>15</xdr:col>
      <xdr:colOff>629479</xdr:colOff>
      <xdr:row>54</xdr:row>
      <xdr:rowOff>46383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0740353-2670-4B39-8672-AA94932AED80}"/>
            </a:ext>
            <a:ext uri="{147F2762-F138-4A5C-976F-8EAC2B608ADB}">
              <a16:predDERef xmlns:a16="http://schemas.microsoft.com/office/drawing/2014/main" pred="{0AB31F6E-7F53-4811-84B1-EBB4F76803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607393</xdr:colOff>
      <xdr:row>55</xdr:row>
      <xdr:rowOff>36443</xdr:rowOff>
    </xdr:from>
    <xdr:to>
      <xdr:col>15</xdr:col>
      <xdr:colOff>704024</xdr:colOff>
      <xdr:row>66</xdr:row>
      <xdr:rowOff>69021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5E3F244-9FAB-4E0A-B597-E4E67B7231AC}"/>
            </a:ext>
            <a:ext uri="{147F2762-F138-4A5C-976F-8EAC2B608ADB}">
              <a16:predDERef xmlns:a16="http://schemas.microsoft.com/office/drawing/2014/main" pred="{60740353-2670-4B39-8672-AA94932AE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3A49974-9BC6-40BC-9B36-CF85EB0018E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414694</xdr:colOff>
      <xdr:row>0</xdr:row>
      <xdr:rowOff>194388</xdr:rowOff>
    </xdr:from>
    <xdr:to>
      <xdr:col>2</xdr:col>
      <xdr:colOff>2009537</xdr:colOff>
      <xdr:row>3</xdr:row>
      <xdr:rowOff>199356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034A081E-49ED-493D-8C98-88FBDE7E14A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694" y="194388"/>
          <a:ext cx="6100168" cy="1405143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onade-my.sharepoint.com/Users/lygonzalez/Documents/YAZMIN/2014/PND%202015-2018/PLAN%20PLURIANUAL/RECIBIDOS/Copia%20de%20MATRIZ%20PLAN%20PLURIANUAL%20DE%20INVERSIONES%20-%20%20PND_2015_2018%20DSEP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ctor"/>
      <sheetName val="Proyectos"/>
      <sheetName val="Entidad"/>
      <sheetName val="BPIN"/>
      <sheetName val="Varios"/>
      <sheetName val="Departamento"/>
      <sheetName val="DATOS"/>
      <sheetName val="EJECUCION POR PRODUCTO 2014"/>
      <sheetName val="MGMP 2015-2018"/>
      <sheetName val="Programas por sector"/>
      <sheetName val="Programas"/>
      <sheetName val="Hoja7"/>
      <sheetName val="Hoja1"/>
    </sheetNames>
    <sheetDataSet>
      <sheetData sheetId="0">
        <row r="2">
          <cell r="A2" t="str">
            <v>AGROPECUARIO</v>
          </cell>
        </row>
      </sheetData>
      <sheetData sheetId="1"/>
      <sheetData sheetId="2"/>
      <sheetData sheetId="3"/>
      <sheetData sheetId="4">
        <row r="4">
          <cell r="A4" t="str">
            <v>PGN_Inversión</v>
          </cell>
          <cell r="H4" t="str">
            <v>INFRAESTRUCTURA Y COMPETITIVIDAD ESTRATÉGICAS</v>
          </cell>
        </row>
        <row r="5">
          <cell r="H5" t="str">
            <v>MOVILIDAD SOCIAL</v>
          </cell>
        </row>
        <row r="6">
          <cell r="H6" t="str">
            <v>TRANSFORMACION DEL CAMPO Y CRECIMIENTO VERDE</v>
          </cell>
        </row>
        <row r="7">
          <cell r="H7" t="str">
            <v>CONSOLIDACION DEL ESTADO SOCIAL DE DERECHO</v>
          </cell>
        </row>
        <row r="8">
          <cell r="H8" t="str">
            <v>BUENO GOBIERNO</v>
          </cell>
        </row>
      </sheetData>
      <sheetData sheetId="5">
        <row r="4">
          <cell r="A4" t="str">
            <v>Antioquia</v>
          </cell>
        </row>
      </sheetData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6"/>
  <sheetViews>
    <sheetView view="pageBreakPreview" zoomScale="60" zoomScaleNormal="60" workbookViewId="0">
      <selection activeCell="A5" sqref="A5:A9"/>
    </sheetView>
  </sheetViews>
  <sheetFormatPr baseColWidth="10" defaultColWidth="11.42578125" defaultRowHeight="15" x14ac:dyDescent="0.25"/>
  <cols>
    <col min="1" max="1" width="22.28515625" style="3" customWidth="1"/>
    <col min="2" max="2" width="19.140625" style="3" customWidth="1"/>
    <col min="3" max="3" width="16.7109375" style="3" customWidth="1"/>
    <col min="4" max="5" width="21.42578125" style="3" customWidth="1"/>
    <col min="6" max="6" width="18.42578125" style="3" customWidth="1"/>
    <col min="7" max="7" width="14" style="3" customWidth="1"/>
    <col min="8" max="8" width="42.28515625" style="3" customWidth="1"/>
    <col min="9" max="9" width="11.28515625" style="3" customWidth="1"/>
    <col min="10" max="10" width="15.140625" style="3" hidden="1" customWidth="1"/>
    <col min="11" max="11" width="29.85546875" style="3" customWidth="1"/>
    <col min="12" max="12" width="26.7109375" style="3" hidden="1" customWidth="1"/>
    <col min="13" max="13" width="17" style="3" customWidth="1"/>
    <col min="14" max="14" width="31.42578125" style="3" customWidth="1"/>
    <col min="15" max="15" width="21.7109375" style="3" customWidth="1"/>
    <col min="16" max="16" width="19.5703125" style="3" customWidth="1"/>
    <col min="17" max="16384" width="11.42578125" style="3"/>
  </cols>
  <sheetData>
    <row r="1" spans="1:16" ht="33" customHeight="1" x14ac:dyDescent="0.25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</row>
    <row r="2" spans="1:16" ht="18.75" x14ac:dyDescent="0.25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</row>
    <row r="3" spans="1:16" ht="48" customHeight="1" x14ac:dyDescent="0.25">
      <c r="A3" s="206" t="s">
        <v>2</v>
      </c>
      <c r="B3" s="206"/>
      <c r="C3" s="206"/>
      <c r="D3" s="206"/>
      <c r="E3" s="206"/>
      <c r="F3" s="206"/>
      <c r="G3" s="206"/>
      <c r="H3" s="206"/>
      <c r="I3" s="206"/>
      <c r="J3" s="7"/>
      <c r="K3" s="206" t="s">
        <v>3</v>
      </c>
      <c r="L3" s="206"/>
      <c r="M3" s="206" t="s">
        <v>4</v>
      </c>
      <c r="N3" s="206"/>
      <c r="O3" s="206"/>
      <c r="P3" s="206"/>
    </row>
    <row r="4" spans="1:16" ht="63" customHeight="1" x14ac:dyDescent="0.25">
      <c r="A4" s="1" t="s">
        <v>5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8" t="s">
        <v>12</v>
      </c>
      <c r="I4" s="8" t="s">
        <v>11</v>
      </c>
      <c r="J4" s="1" t="s">
        <v>13</v>
      </c>
      <c r="K4" s="1" t="s">
        <v>14</v>
      </c>
      <c r="L4" s="1" t="s">
        <v>15</v>
      </c>
      <c r="M4" s="1" t="s">
        <v>16</v>
      </c>
      <c r="N4" s="1" t="s">
        <v>17</v>
      </c>
      <c r="O4" s="1" t="s">
        <v>18</v>
      </c>
      <c r="P4" s="1" t="s">
        <v>19</v>
      </c>
    </row>
    <row r="5" spans="1:16" ht="96.75" customHeight="1" x14ac:dyDescent="0.25">
      <c r="A5" s="230" t="s">
        <v>20</v>
      </c>
      <c r="B5" s="230" t="s">
        <v>21</v>
      </c>
      <c r="C5" s="221" t="s">
        <v>22</v>
      </c>
      <c r="D5" s="221" t="s">
        <v>23</v>
      </c>
      <c r="E5" s="221" t="s">
        <v>24</v>
      </c>
      <c r="F5" s="221" t="s">
        <v>25</v>
      </c>
      <c r="G5" s="227" t="s">
        <v>26</v>
      </c>
      <c r="H5" s="9" t="s">
        <v>27</v>
      </c>
      <c r="I5" s="12">
        <v>0.15</v>
      </c>
      <c r="J5" s="10"/>
      <c r="K5" s="2" t="s">
        <v>28</v>
      </c>
      <c r="L5" s="2" t="s">
        <v>29</v>
      </c>
      <c r="M5" s="221" t="s">
        <v>30</v>
      </c>
      <c r="N5" s="2" t="s">
        <v>31</v>
      </c>
      <c r="O5" s="21" t="s">
        <v>32</v>
      </c>
      <c r="P5" s="21">
        <v>42855</v>
      </c>
    </row>
    <row r="6" spans="1:16" ht="102.75" customHeight="1" x14ac:dyDescent="0.25">
      <c r="A6" s="231"/>
      <c r="B6" s="231"/>
      <c r="C6" s="222"/>
      <c r="D6" s="222"/>
      <c r="E6" s="222"/>
      <c r="F6" s="222"/>
      <c r="G6" s="228"/>
      <c r="H6" s="9" t="s">
        <v>33</v>
      </c>
      <c r="I6" s="12">
        <v>0.2</v>
      </c>
      <c r="J6" s="11"/>
      <c r="K6" s="6" t="s">
        <v>34</v>
      </c>
      <c r="L6" s="6" t="s">
        <v>35</v>
      </c>
      <c r="M6" s="222"/>
      <c r="N6" s="2" t="s">
        <v>31</v>
      </c>
      <c r="O6" s="21">
        <v>42856</v>
      </c>
      <c r="P6" s="21">
        <v>42886</v>
      </c>
    </row>
    <row r="7" spans="1:16" ht="96" customHeight="1" x14ac:dyDescent="0.25">
      <c r="A7" s="231"/>
      <c r="B7" s="231"/>
      <c r="C7" s="222"/>
      <c r="D7" s="222"/>
      <c r="E7" s="222"/>
      <c r="F7" s="222"/>
      <c r="G7" s="228"/>
      <c r="H7" s="9" t="s">
        <v>36</v>
      </c>
      <c r="I7" s="12">
        <v>0.2</v>
      </c>
      <c r="J7" s="11"/>
      <c r="K7" s="6" t="s">
        <v>37</v>
      </c>
      <c r="L7" s="6" t="s">
        <v>38</v>
      </c>
      <c r="M7" s="222"/>
      <c r="N7" s="2" t="s">
        <v>31</v>
      </c>
      <c r="O7" s="21">
        <v>42856</v>
      </c>
      <c r="P7" s="22">
        <v>42916</v>
      </c>
    </row>
    <row r="8" spans="1:16" ht="96" customHeight="1" x14ac:dyDescent="0.25">
      <c r="A8" s="231"/>
      <c r="B8" s="231"/>
      <c r="C8" s="222"/>
      <c r="D8" s="222"/>
      <c r="E8" s="222"/>
      <c r="F8" s="222"/>
      <c r="G8" s="228"/>
      <c r="H8" s="9" t="s">
        <v>39</v>
      </c>
      <c r="I8" s="12">
        <v>0.2</v>
      </c>
      <c r="J8" s="11"/>
      <c r="K8" s="70" t="s">
        <v>40</v>
      </c>
      <c r="L8" s="6"/>
      <c r="M8" s="222"/>
      <c r="N8" s="2" t="s">
        <v>31</v>
      </c>
      <c r="O8" s="21">
        <v>42917</v>
      </c>
      <c r="P8" s="22">
        <v>42947</v>
      </c>
    </row>
    <row r="9" spans="1:16" ht="103.5" customHeight="1" x14ac:dyDescent="0.25">
      <c r="A9" s="232"/>
      <c r="B9" s="232"/>
      <c r="C9" s="223"/>
      <c r="D9" s="223"/>
      <c r="E9" s="223"/>
      <c r="F9" s="223"/>
      <c r="G9" s="229"/>
      <c r="H9" s="9" t="s">
        <v>41</v>
      </c>
      <c r="I9" s="12">
        <v>0.25</v>
      </c>
      <c r="J9" s="11"/>
      <c r="K9" s="68" t="s">
        <v>42</v>
      </c>
      <c r="L9" s="6" t="s">
        <v>43</v>
      </c>
      <c r="M9" s="223"/>
      <c r="N9" s="2" t="s">
        <v>31</v>
      </c>
      <c r="O9" s="21">
        <v>42948</v>
      </c>
      <c r="P9" s="22">
        <v>43100</v>
      </c>
    </row>
    <row r="10" spans="1:16" ht="77.25" customHeight="1" x14ac:dyDescent="0.25">
      <c r="A10" s="224" t="s">
        <v>44</v>
      </c>
      <c r="B10" s="224" t="s">
        <v>21</v>
      </c>
      <c r="C10" s="225" t="s">
        <v>45</v>
      </c>
      <c r="D10" s="225" t="s">
        <v>23</v>
      </c>
      <c r="E10" s="216" t="s">
        <v>24</v>
      </c>
      <c r="F10" s="224" t="s">
        <v>46</v>
      </c>
      <c r="G10" s="226">
        <v>0.14299999999999999</v>
      </c>
      <c r="H10" s="13" t="s">
        <v>47</v>
      </c>
      <c r="I10" s="14">
        <v>0.15</v>
      </c>
      <c r="J10" s="5"/>
      <c r="K10" s="5" t="s">
        <v>48</v>
      </c>
      <c r="L10" s="5" t="s">
        <v>49</v>
      </c>
      <c r="M10" s="207" t="s">
        <v>30</v>
      </c>
      <c r="N10" s="5" t="s">
        <v>50</v>
      </c>
      <c r="O10" s="23">
        <v>42767</v>
      </c>
      <c r="P10" s="23">
        <v>42855</v>
      </c>
    </row>
    <row r="11" spans="1:16" ht="93.75" customHeight="1" x14ac:dyDescent="0.25">
      <c r="A11" s="224"/>
      <c r="B11" s="224"/>
      <c r="C11" s="225"/>
      <c r="D11" s="225"/>
      <c r="E11" s="217"/>
      <c r="F11" s="224"/>
      <c r="G11" s="226"/>
      <c r="H11" s="5" t="s">
        <v>51</v>
      </c>
      <c r="I11" s="4">
        <v>0.15</v>
      </c>
      <c r="J11" s="15"/>
      <c r="K11" s="5" t="s">
        <v>52</v>
      </c>
      <c r="L11" s="5" t="s">
        <v>35</v>
      </c>
      <c r="M11" s="209"/>
      <c r="N11" s="5" t="s">
        <v>53</v>
      </c>
      <c r="O11" s="23">
        <v>42795</v>
      </c>
      <c r="P11" s="24">
        <v>42855</v>
      </c>
    </row>
    <row r="12" spans="1:16" ht="93.75" customHeight="1" x14ac:dyDescent="0.25">
      <c r="A12" s="224"/>
      <c r="B12" s="224"/>
      <c r="C12" s="225"/>
      <c r="D12" s="225"/>
      <c r="E12" s="217"/>
      <c r="F12" s="224"/>
      <c r="G12" s="226"/>
      <c r="H12" s="16" t="s">
        <v>54</v>
      </c>
      <c r="I12" s="4">
        <v>0.2</v>
      </c>
      <c r="J12" s="15"/>
      <c r="K12" s="5" t="s">
        <v>55</v>
      </c>
      <c r="L12" s="5"/>
      <c r="M12" s="209"/>
      <c r="N12" s="5" t="s">
        <v>53</v>
      </c>
      <c r="O12" s="23" t="s">
        <v>56</v>
      </c>
      <c r="P12" s="24">
        <v>43090</v>
      </c>
    </row>
    <row r="13" spans="1:16" ht="93.75" customHeight="1" x14ac:dyDescent="0.25">
      <c r="A13" s="224"/>
      <c r="B13" s="224"/>
      <c r="C13" s="225"/>
      <c r="D13" s="225"/>
      <c r="E13" s="217"/>
      <c r="F13" s="224"/>
      <c r="G13" s="226"/>
      <c r="H13" s="16" t="s">
        <v>57</v>
      </c>
      <c r="I13" s="4">
        <v>0.15</v>
      </c>
      <c r="J13" s="15"/>
      <c r="K13" s="16" t="s">
        <v>58</v>
      </c>
      <c r="L13" s="5"/>
      <c r="M13" s="209"/>
      <c r="N13" s="5" t="s">
        <v>53</v>
      </c>
      <c r="O13" s="23">
        <v>42767</v>
      </c>
      <c r="P13" s="24">
        <v>42855</v>
      </c>
    </row>
    <row r="14" spans="1:16" ht="93.75" customHeight="1" x14ac:dyDescent="0.25">
      <c r="A14" s="224"/>
      <c r="B14" s="224"/>
      <c r="C14" s="225"/>
      <c r="D14" s="225"/>
      <c r="E14" s="217"/>
      <c r="F14" s="224"/>
      <c r="G14" s="226"/>
      <c r="H14" s="16" t="s">
        <v>59</v>
      </c>
      <c r="I14" s="4">
        <v>0.2</v>
      </c>
      <c r="J14" s="15"/>
      <c r="K14" s="16" t="s">
        <v>60</v>
      </c>
      <c r="L14" s="5"/>
      <c r="M14" s="209"/>
      <c r="N14" s="5" t="s">
        <v>53</v>
      </c>
      <c r="O14" s="23">
        <v>42856</v>
      </c>
      <c r="P14" s="24">
        <v>42916</v>
      </c>
    </row>
    <row r="15" spans="1:16" ht="84" customHeight="1" x14ac:dyDescent="0.25">
      <c r="A15" s="224"/>
      <c r="B15" s="224"/>
      <c r="C15" s="225"/>
      <c r="D15" s="225"/>
      <c r="E15" s="218"/>
      <c r="F15" s="224"/>
      <c r="G15" s="226"/>
      <c r="H15" s="16" t="s">
        <v>61</v>
      </c>
      <c r="I15" s="4">
        <v>0.15</v>
      </c>
      <c r="J15" s="15"/>
      <c r="K15" s="16" t="s">
        <v>62</v>
      </c>
      <c r="L15" s="5" t="s">
        <v>63</v>
      </c>
      <c r="M15" s="208"/>
      <c r="N15" s="16" t="s">
        <v>30</v>
      </c>
      <c r="O15" s="24">
        <v>42461</v>
      </c>
      <c r="P15" s="24">
        <v>42734</v>
      </c>
    </row>
    <row r="16" spans="1:16" ht="105" customHeight="1" x14ac:dyDescent="0.25">
      <c r="A16" s="207" t="s">
        <v>44</v>
      </c>
      <c r="B16" s="207" t="s">
        <v>21</v>
      </c>
      <c r="C16" s="216" t="s">
        <v>22</v>
      </c>
      <c r="D16" s="216" t="s">
        <v>23</v>
      </c>
      <c r="E16" s="216" t="s">
        <v>64</v>
      </c>
      <c r="F16" s="207" t="s">
        <v>65</v>
      </c>
      <c r="G16" s="219">
        <v>0.14299999999999999</v>
      </c>
      <c r="H16" s="67" t="s">
        <v>66</v>
      </c>
      <c r="I16" s="136">
        <v>0.3</v>
      </c>
      <c r="J16" s="17"/>
      <c r="K16" s="67" t="s">
        <v>67</v>
      </c>
      <c r="L16" s="66" t="s">
        <v>68</v>
      </c>
      <c r="M16" s="207" t="s">
        <v>69</v>
      </c>
      <c r="N16" s="67" t="s">
        <v>70</v>
      </c>
      <c r="O16" s="25">
        <v>42767</v>
      </c>
      <c r="P16" s="25">
        <v>42794</v>
      </c>
    </row>
    <row r="17" spans="1:16" ht="72.75" customHeight="1" x14ac:dyDescent="0.25">
      <c r="A17" s="208"/>
      <c r="B17" s="208"/>
      <c r="C17" s="218"/>
      <c r="D17" s="218"/>
      <c r="E17" s="217"/>
      <c r="F17" s="208"/>
      <c r="G17" s="220"/>
      <c r="H17" s="67" t="s">
        <v>71</v>
      </c>
      <c r="I17" s="136">
        <v>0.7</v>
      </c>
      <c r="J17" s="17"/>
      <c r="K17" s="67" t="s">
        <v>72</v>
      </c>
      <c r="L17" s="66" t="s">
        <v>68</v>
      </c>
      <c r="M17" s="208"/>
      <c r="N17" s="67" t="s">
        <v>73</v>
      </c>
      <c r="O17" s="25">
        <v>42795</v>
      </c>
      <c r="P17" s="23">
        <v>43100</v>
      </c>
    </row>
    <row r="18" spans="1:16" ht="72.75" customHeight="1" x14ac:dyDescent="0.25">
      <c r="A18" s="16"/>
      <c r="B18" s="16"/>
      <c r="C18" s="63"/>
      <c r="D18" s="71"/>
      <c r="E18" s="63"/>
      <c r="F18" s="73"/>
      <c r="G18" s="233">
        <v>0.14299999999999999</v>
      </c>
      <c r="H18" s="75" t="s">
        <v>74</v>
      </c>
      <c r="I18" s="136">
        <v>0.15</v>
      </c>
      <c r="J18" s="17"/>
      <c r="K18" s="67" t="s">
        <v>75</v>
      </c>
      <c r="L18" s="66"/>
      <c r="M18" s="65"/>
      <c r="N18" s="67" t="s">
        <v>76</v>
      </c>
      <c r="O18" s="25">
        <v>42767</v>
      </c>
      <c r="P18" s="23">
        <v>42794</v>
      </c>
    </row>
    <row r="19" spans="1:16" ht="134.25" customHeight="1" x14ac:dyDescent="0.25">
      <c r="A19" s="62" t="s">
        <v>77</v>
      </c>
      <c r="B19" s="62" t="s">
        <v>78</v>
      </c>
      <c r="C19" s="64" t="s">
        <v>79</v>
      </c>
      <c r="D19" s="72" t="s">
        <v>23</v>
      </c>
      <c r="E19" s="217" t="s">
        <v>64</v>
      </c>
      <c r="F19" s="74"/>
      <c r="G19" s="234"/>
      <c r="H19" s="75" t="s">
        <v>80</v>
      </c>
      <c r="I19" s="136">
        <v>0.2</v>
      </c>
      <c r="J19" s="17"/>
      <c r="K19" s="67" t="s">
        <v>81</v>
      </c>
      <c r="L19" s="66"/>
      <c r="M19" s="209" t="s">
        <v>82</v>
      </c>
      <c r="N19" s="67" t="s">
        <v>76</v>
      </c>
      <c r="O19" s="25">
        <v>42795</v>
      </c>
      <c r="P19" s="23">
        <v>42825</v>
      </c>
    </row>
    <row r="20" spans="1:16" ht="72.75" customHeight="1" x14ac:dyDescent="0.25">
      <c r="A20" s="62"/>
      <c r="B20" s="62"/>
      <c r="C20" s="64"/>
      <c r="D20" s="72"/>
      <c r="E20" s="217"/>
      <c r="F20" s="74"/>
      <c r="G20" s="234"/>
      <c r="H20" s="76" t="s">
        <v>83</v>
      </c>
      <c r="I20" s="136">
        <v>0.15</v>
      </c>
      <c r="J20" s="17"/>
      <c r="K20" s="67" t="s">
        <v>84</v>
      </c>
      <c r="L20" s="66"/>
      <c r="M20" s="209"/>
      <c r="N20" s="67" t="s">
        <v>76</v>
      </c>
      <c r="O20" s="25">
        <v>42795</v>
      </c>
      <c r="P20" s="23">
        <v>42825</v>
      </c>
    </row>
    <row r="21" spans="1:16" ht="72.75" customHeight="1" x14ac:dyDescent="0.25">
      <c r="A21" s="62"/>
      <c r="B21" s="62"/>
      <c r="C21" s="64"/>
      <c r="D21" s="72"/>
      <c r="E21" s="64"/>
      <c r="F21" s="74"/>
      <c r="G21" s="234"/>
      <c r="H21" s="76" t="s">
        <v>85</v>
      </c>
      <c r="I21" s="136">
        <v>0.3</v>
      </c>
      <c r="J21" s="17"/>
      <c r="K21" s="67" t="s">
        <v>86</v>
      </c>
      <c r="L21" s="66"/>
      <c r="M21" s="209"/>
      <c r="N21" s="67" t="s">
        <v>87</v>
      </c>
      <c r="O21" s="25">
        <v>42826</v>
      </c>
      <c r="P21" s="23">
        <v>42855</v>
      </c>
    </row>
    <row r="22" spans="1:16" ht="72.75" customHeight="1" x14ac:dyDescent="0.25">
      <c r="A22" s="62"/>
      <c r="B22" s="62"/>
      <c r="C22" s="64"/>
      <c r="D22" s="72"/>
      <c r="E22" s="64"/>
      <c r="F22" s="74"/>
      <c r="G22" s="235"/>
      <c r="H22" s="77" t="s">
        <v>88</v>
      </c>
      <c r="I22" s="137">
        <v>0.2</v>
      </c>
      <c r="J22" s="78"/>
      <c r="K22" s="79" t="s">
        <v>89</v>
      </c>
      <c r="L22" s="73"/>
      <c r="M22" s="208"/>
      <c r="N22" s="79" t="s">
        <v>76</v>
      </c>
      <c r="O22" s="80">
        <v>42856</v>
      </c>
      <c r="P22" s="81">
        <v>42947</v>
      </c>
    </row>
    <row r="23" spans="1:16" s="82" customFormat="1" ht="72.75" customHeight="1" x14ac:dyDescent="0.25">
      <c r="A23" s="207" t="s">
        <v>90</v>
      </c>
      <c r="B23" s="207" t="s">
        <v>78</v>
      </c>
      <c r="C23" s="216" t="s">
        <v>45</v>
      </c>
      <c r="D23" s="216" t="s">
        <v>91</v>
      </c>
      <c r="E23" s="216" t="s">
        <v>64</v>
      </c>
      <c r="F23" s="207" t="s">
        <v>92</v>
      </c>
      <c r="G23" s="233">
        <v>0.14299999999999999</v>
      </c>
      <c r="H23" s="84" t="s">
        <v>93</v>
      </c>
      <c r="I23" s="137">
        <v>0.2</v>
      </c>
      <c r="J23" s="17"/>
      <c r="K23" s="67" t="s">
        <v>94</v>
      </c>
      <c r="L23" s="66"/>
      <c r="M23" s="207" t="s">
        <v>82</v>
      </c>
      <c r="N23" s="67" t="s">
        <v>95</v>
      </c>
      <c r="O23" s="25">
        <v>42767</v>
      </c>
      <c r="P23" s="23">
        <v>42825</v>
      </c>
    </row>
    <row r="24" spans="1:16" ht="72.75" customHeight="1" x14ac:dyDescent="0.25">
      <c r="A24" s="209"/>
      <c r="B24" s="209"/>
      <c r="C24" s="217"/>
      <c r="D24" s="217"/>
      <c r="E24" s="217"/>
      <c r="F24" s="209"/>
      <c r="G24" s="234"/>
      <c r="H24" s="84" t="s">
        <v>96</v>
      </c>
      <c r="I24" s="137">
        <v>0.25</v>
      </c>
      <c r="J24" s="17"/>
      <c r="K24" s="67" t="s">
        <v>97</v>
      </c>
      <c r="L24" s="66"/>
      <c r="M24" s="209"/>
      <c r="N24" s="67" t="s">
        <v>95</v>
      </c>
      <c r="O24" s="25">
        <v>42826</v>
      </c>
      <c r="P24" s="23">
        <v>42916</v>
      </c>
    </row>
    <row r="25" spans="1:16" ht="72.75" customHeight="1" x14ac:dyDescent="0.25">
      <c r="A25" s="209"/>
      <c r="B25" s="209"/>
      <c r="C25" s="217"/>
      <c r="D25" s="217"/>
      <c r="E25" s="217"/>
      <c r="F25" s="209"/>
      <c r="G25" s="234"/>
      <c r="H25" s="84" t="s">
        <v>98</v>
      </c>
      <c r="I25" s="137">
        <v>0.25</v>
      </c>
      <c r="J25" s="17"/>
      <c r="K25" s="67" t="s">
        <v>99</v>
      </c>
      <c r="L25" s="66"/>
      <c r="M25" s="209"/>
      <c r="N25" s="67" t="s">
        <v>95</v>
      </c>
      <c r="O25" s="25">
        <v>42856</v>
      </c>
      <c r="P25" s="23">
        <v>42947</v>
      </c>
    </row>
    <row r="26" spans="1:16" ht="72.75" customHeight="1" x14ac:dyDescent="0.25">
      <c r="A26" s="208"/>
      <c r="B26" s="208"/>
      <c r="C26" s="218"/>
      <c r="D26" s="218"/>
      <c r="E26" s="218"/>
      <c r="F26" s="208"/>
      <c r="G26" s="235"/>
      <c r="H26" s="85" t="s">
        <v>100</v>
      </c>
      <c r="I26" s="137">
        <v>0.3</v>
      </c>
      <c r="J26" s="78"/>
      <c r="K26" s="79" t="s">
        <v>101</v>
      </c>
      <c r="L26" s="73"/>
      <c r="M26" s="208"/>
      <c r="N26" s="79" t="s">
        <v>95</v>
      </c>
      <c r="O26" s="80">
        <v>42948</v>
      </c>
      <c r="P26" s="81">
        <v>43100</v>
      </c>
    </row>
    <row r="27" spans="1:16" s="82" customFormat="1" ht="72.75" customHeight="1" x14ac:dyDescent="0.25">
      <c r="A27" s="207" t="s">
        <v>102</v>
      </c>
      <c r="B27" s="207" t="s">
        <v>103</v>
      </c>
      <c r="C27" s="216" t="s">
        <v>104</v>
      </c>
      <c r="D27" s="216" t="s">
        <v>105</v>
      </c>
      <c r="E27" s="216" t="s">
        <v>24</v>
      </c>
      <c r="F27" s="207" t="s">
        <v>106</v>
      </c>
      <c r="G27" s="213">
        <v>0.14299999999999999</v>
      </c>
      <c r="H27" s="84" t="s">
        <v>107</v>
      </c>
      <c r="I27" s="137">
        <v>0.3</v>
      </c>
      <c r="J27" s="17"/>
      <c r="K27" s="67" t="s">
        <v>108</v>
      </c>
      <c r="L27" s="66"/>
      <c r="M27" s="207" t="s">
        <v>109</v>
      </c>
      <c r="N27" s="67" t="s">
        <v>110</v>
      </c>
      <c r="O27" s="25" t="s">
        <v>111</v>
      </c>
      <c r="P27" s="23">
        <v>42962</v>
      </c>
    </row>
    <row r="28" spans="1:16" ht="72.75" customHeight="1" x14ac:dyDescent="0.25">
      <c r="A28" s="209"/>
      <c r="B28" s="209"/>
      <c r="C28" s="217"/>
      <c r="D28" s="217"/>
      <c r="E28" s="217"/>
      <c r="F28" s="209"/>
      <c r="G28" s="214"/>
      <c r="H28" s="84" t="s">
        <v>112</v>
      </c>
      <c r="I28" s="137">
        <v>0.15</v>
      </c>
      <c r="J28" s="17"/>
      <c r="K28" s="67" t="s">
        <v>113</v>
      </c>
      <c r="L28" s="66"/>
      <c r="M28" s="209"/>
      <c r="N28" s="67" t="s">
        <v>110</v>
      </c>
      <c r="O28" s="25">
        <v>371649</v>
      </c>
      <c r="P28" s="23" t="s">
        <v>114</v>
      </c>
    </row>
    <row r="29" spans="1:16" ht="72.75" customHeight="1" x14ac:dyDescent="0.25">
      <c r="A29" s="209"/>
      <c r="B29" s="209"/>
      <c r="C29" s="217"/>
      <c r="D29" s="217"/>
      <c r="E29" s="217"/>
      <c r="F29" s="209"/>
      <c r="G29" s="214"/>
      <c r="H29" s="84" t="s">
        <v>115</v>
      </c>
      <c r="I29" s="137">
        <v>0.3</v>
      </c>
      <c r="J29" s="17"/>
      <c r="K29" s="67" t="s">
        <v>116</v>
      </c>
      <c r="L29" s="66"/>
      <c r="M29" s="209"/>
      <c r="N29" s="67" t="s">
        <v>110</v>
      </c>
      <c r="O29" s="23" t="s">
        <v>114</v>
      </c>
      <c r="P29" s="23">
        <v>43100</v>
      </c>
    </row>
    <row r="30" spans="1:16" s="83" customFormat="1" ht="72.75" customHeight="1" x14ac:dyDescent="0.25">
      <c r="A30" s="208"/>
      <c r="B30" s="208"/>
      <c r="C30" s="218"/>
      <c r="D30" s="218"/>
      <c r="E30" s="218"/>
      <c r="F30" s="208"/>
      <c r="G30" s="215"/>
      <c r="H30" s="84" t="s">
        <v>117</v>
      </c>
      <c r="I30" s="136">
        <v>0.25</v>
      </c>
      <c r="J30" s="17"/>
      <c r="K30" s="67" t="s">
        <v>118</v>
      </c>
      <c r="L30" s="66"/>
      <c r="M30" s="208"/>
      <c r="N30" s="67" t="s">
        <v>110</v>
      </c>
      <c r="O30" s="25">
        <v>42767</v>
      </c>
      <c r="P30" s="23">
        <v>42916</v>
      </c>
    </row>
    <row r="31" spans="1:16" ht="225" customHeight="1" x14ac:dyDescent="0.25">
      <c r="A31" s="207" t="s">
        <v>119</v>
      </c>
      <c r="B31" s="207" t="s">
        <v>120</v>
      </c>
      <c r="C31" s="207" t="s">
        <v>121</v>
      </c>
      <c r="D31" s="5" t="s">
        <v>122</v>
      </c>
      <c r="E31" s="5" t="s">
        <v>123</v>
      </c>
      <c r="F31" s="207" t="s">
        <v>124</v>
      </c>
      <c r="G31" s="213">
        <v>0.14299999999999999</v>
      </c>
      <c r="H31" s="13" t="s">
        <v>125</v>
      </c>
      <c r="I31" s="14">
        <v>0.25</v>
      </c>
      <c r="J31" s="15"/>
      <c r="K31" s="5" t="s">
        <v>126</v>
      </c>
      <c r="L31" s="5" t="s">
        <v>38</v>
      </c>
      <c r="M31" s="210" t="s">
        <v>127</v>
      </c>
      <c r="N31" s="20" t="s">
        <v>128</v>
      </c>
      <c r="O31" s="61">
        <v>42767</v>
      </c>
      <c r="P31" s="61">
        <v>43100</v>
      </c>
    </row>
    <row r="32" spans="1:16" ht="120" customHeight="1" x14ac:dyDescent="0.25">
      <c r="A32" s="209"/>
      <c r="B32" s="209"/>
      <c r="C32" s="209"/>
      <c r="D32" s="5" t="s">
        <v>129</v>
      </c>
      <c r="E32" s="5" t="s">
        <v>130</v>
      </c>
      <c r="F32" s="209"/>
      <c r="G32" s="214"/>
      <c r="H32" s="5" t="s">
        <v>131</v>
      </c>
      <c r="I32" s="4">
        <v>0.25</v>
      </c>
      <c r="J32" s="15"/>
      <c r="K32" s="5" t="s">
        <v>132</v>
      </c>
      <c r="L32" s="5" t="s">
        <v>38</v>
      </c>
      <c r="M32" s="211"/>
      <c r="N32" s="20" t="s">
        <v>133</v>
      </c>
      <c r="O32" s="61">
        <v>42767</v>
      </c>
      <c r="P32" s="61">
        <v>43100</v>
      </c>
    </row>
    <row r="33" spans="1:16" ht="118.5" customHeight="1" x14ac:dyDescent="0.25">
      <c r="A33" s="209"/>
      <c r="B33" s="209"/>
      <c r="C33" s="209"/>
      <c r="D33" s="5" t="s">
        <v>134</v>
      </c>
      <c r="E33" s="5" t="s">
        <v>24</v>
      </c>
      <c r="F33" s="209"/>
      <c r="G33" s="214"/>
      <c r="H33" s="5" t="s">
        <v>135</v>
      </c>
      <c r="I33" s="4">
        <v>0.25</v>
      </c>
      <c r="J33" s="15"/>
      <c r="K33" s="5" t="s">
        <v>136</v>
      </c>
      <c r="L33" s="5" t="s">
        <v>38</v>
      </c>
      <c r="M33" s="211"/>
      <c r="N33" s="20" t="s">
        <v>137</v>
      </c>
      <c r="O33" s="61">
        <v>42767</v>
      </c>
      <c r="P33" s="61">
        <v>43100</v>
      </c>
    </row>
    <row r="34" spans="1:16" ht="142.5" customHeight="1" x14ac:dyDescent="0.25">
      <c r="A34" s="208"/>
      <c r="B34" s="208"/>
      <c r="C34" s="208"/>
      <c r="D34" s="5" t="s">
        <v>138</v>
      </c>
      <c r="E34" s="5" t="s">
        <v>123</v>
      </c>
      <c r="F34" s="208"/>
      <c r="G34" s="215"/>
      <c r="H34" s="5" t="s">
        <v>139</v>
      </c>
      <c r="I34" s="4">
        <v>0.25</v>
      </c>
      <c r="J34" s="15"/>
      <c r="K34" s="5" t="s">
        <v>140</v>
      </c>
      <c r="L34" s="5" t="s">
        <v>38</v>
      </c>
      <c r="M34" s="212"/>
      <c r="N34" s="20" t="s">
        <v>141</v>
      </c>
      <c r="O34" s="61">
        <v>42767</v>
      </c>
      <c r="P34" s="61">
        <v>43100</v>
      </c>
    </row>
    <row r="35" spans="1:16" x14ac:dyDescent="0.25">
      <c r="G35" s="60"/>
    </row>
    <row r="36" spans="1:16" x14ac:dyDescent="0.25">
      <c r="O36" s="27">
        <f>MIN(O5:O34)</f>
        <v>42461</v>
      </c>
    </row>
  </sheetData>
  <mergeCells count="54">
    <mergeCell ref="A27:A30"/>
    <mergeCell ref="B27:B30"/>
    <mergeCell ref="C27:C30"/>
    <mergeCell ref="D27:D30"/>
    <mergeCell ref="E27:E30"/>
    <mergeCell ref="G23:G26"/>
    <mergeCell ref="M23:M26"/>
    <mergeCell ref="E19:E20"/>
    <mergeCell ref="G18:G22"/>
    <mergeCell ref="F27:F30"/>
    <mergeCell ref="G27:G30"/>
    <mergeCell ref="M27:M30"/>
    <mergeCell ref="B23:B26"/>
    <mergeCell ref="C23:C26"/>
    <mergeCell ref="D23:D26"/>
    <mergeCell ref="E23:E26"/>
    <mergeCell ref="F23:F26"/>
    <mergeCell ref="M5:M9"/>
    <mergeCell ref="M10:M15"/>
    <mergeCell ref="A10:A15"/>
    <mergeCell ref="B10:B15"/>
    <mergeCell ref="C10:C15"/>
    <mergeCell ref="D10:D15"/>
    <mergeCell ref="F10:F15"/>
    <mergeCell ref="G10:G15"/>
    <mergeCell ref="G5:G9"/>
    <mergeCell ref="A5:A9"/>
    <mergeCell ref="B5:B9"/>
    <mergeCell ref="C5:C9"/>
    <mergeCell ref="D5:D9"/>
    <mergeCell ref="F5:F9"/>
    <mergeCell ref="E5:E9"/>
    <mergeCell ref="E10:E15"/>
    <mergeCell ref="M16:M17"/>
    <mergeCell ref="A31:A34"/>
    <mergeCell ref="B31:B34"/>
    <mergeCell ref="M31:M34"/>
    <mergeCell ref="C31:C34"/>
    <mergeCell ref="F31:F34"/>
    <mergeCell ref="G31:G34"/>
    <mergeCell ref="F16:F17"/>
    <mergeCell ref="E16:E17"/>
    <mergeCell ref="A16:A17"/>
    <mergeCell ref="B16:B17"/>
    <mergeCell ref="C16:C17"/>
    <mergeCell ref="D16:D17"/>
    <mergeCell ref="G16:G17"/>
    <mergeCell ref="M19:M22"/>
    <mergeCell ref="A23:A26"/>
    <mergeCell ref="A2:P2"/>
    <mergeCell ref="A1:P1"/>
    <mergeCell ref="A3:I3"/>
    <mergeCell ref="K3:L3"/>
    <mergeCell ref="M3:P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3D096-BF99-4736-8C02-31A25D564557}">
  <dimension ref="D5:D9"/>
  <sheetViews>
    <sheetView workbookViewId="0">
      <selection activeCell="D9" sqref="D9"/>
    </sheetView>
  </sheetViews>
  <sheetFormatPr baseColWidth="10" defaultColWidth="11.42578125" defaultRowHeight="15" x14ac:dyDescent="0.25"/>
  <sheetData>
    <row r="5" spans="4:4" x14ac:dyDescent="0.25">
      <c r="D5" t="s">
        <v>210</v>
      </c>
    </row>
    <row r="6" spans="4:4" x14ac:dyDescent="0.25">
      <c r="D6" t="s">
        <v>211</v>
      </c>
    </row>
    <row r="7" spans="4:4" x14ac:dyDescent="0.25">
      <c r="D7" t="s">
        <v>212</v>
      </c>
    </row>
    <row r="8" spans="4:4" x14ac:dyDescent="0.25">
      <c r="D8" t="s">
        <v>213</v>
      </c>
    </row>
    <row r="9" spans="4:4" x14ac:dyDescent="0.25">
      <c r="D9" t="s">
        <v>214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9D38E-C488-47A9-B8E0-84A7E6365EB2}">
  <sheetPr>
    <pageSetUpPr fitToPage="1"/>
  </sheetPr>
  <dimension ref="A1:T39"/>
  <sheetViews>
    <sheetView showGridLines="0" topLeftCell="A17" zoomScale="75" zoomScaleNormal="75" zoomScaleSheetLayoutView="57" workbookViewId="0">
      <selection activeCell="D27" sqref="D27:D30"/>
    </sheetView>
  </sheetViews>
  <sheetFormatPr baseColWidth="10" defaultColWidth="11.42578125" defaultRowHeight="15" x14ac:dyDescent="0.2"/>
  <cols>
    <col min="1" max="1" width="32.5703125" style="139" customWidth="1"/>
    <col min="2" max="2" width="35" style="139" customWidth="1"/>
    <col min="3" max="5" width="42.85546875" style="139" customWidth="1"/>
    <col min="6" max="6" width="58.85546875" style="139" customWidth="1"/>
    <col min="7" max="8" width="50.85546875" style="139" customWidth="1"/>
    <col min="9" max="9" width="27.7109375" style="139" customWidth="1"/>
    <col min="10" max="10" width="31.85546875" style="139" customWidth="1"/>
    <col min="11" max="11" width="30.5703125" style="139" customWidth="1"/>
    <col min="12" max="12" width="4.85546875" style="139" customWidth="1"/>
    <col min="13" max="13" width="38" style="139" customWidth="1"/>
    <col min="14" max="16" width="29.85546875" style="139" customWidth="1"/>
    <col min="17" max="17" width="26.28515625" style="139" customWidth="1"/>
    <col min="18" max="18" width="29.5703125" style="139" customWidth="1"/>
    <col min="19" max="19" width="20.85546875" style="139" customWidth="1"/>
    <col min="20" max="20" width="27" style="139" customWidth="1"/>
    <col min="21" max="16384" width="11.42578125" style="139"/>
  </cols>
  <sheetData>
    <row r="1" spans="1:17" ht="36.75" customHeight="1" x14ac:dyDescent="0.2">
      <c r="A1" s="268"/>
      <c r="B1" s="268"/>
      <c r="C1" s="268"/>
      <c r="D1" s="269" t="s">
        <v>215</v>
      </c>
      <c r="E1" s="270"/>
      <c r="F1" s="270"/>
      <c r="G1" s="270"/>
      <c r="H1" s="270"/>
      <c r="I1" s="270"/>
      <c r="J1" s="270"/>
      <c r="K1" s="270"/>
      <c r="L1" s="270"/>
      <c r="M1" s="271"/>
      <c r="N1" s="166" t="s">
        <v>216</v>
      </c>
      <c r="O1" s="138" t="s">
        <v>217</v>
      </c>
      <c r="P1" s="146"/>
      <c r="Q1" s="146"/>
    </row>
    <row r="2" spans="1:17" ht="36.75" customHeight="1" x14ac:dyDescent="0.2">
      <c r="A2" s="268"/>
      <c r="B2" s="268"/>
      <c r="C2" s="268"/>
      <c r="D2" s="272"/>
      <c r="E2" s="273"/>
      <c r="F2" s="273"/>
      <c r="G2" s="273"/>
      <c r="H2" s="273"/>
      <c r="I2" s="273"/>
      <c r="J2" s="273"/>
      <c r="K2" s="273"/>
      <c r="L2" s="273"/>
      <c r="M2" s="274"/>
      <c r="N2" s="166" t="s">
        <v>218</v>
      </c>
      <c r="O2" s="140">
        <v>6</v>
      </c>
      <c r="P2" s="149"/>
      <c r="Q2" s="149"/>
    </row>
    <row r="3" spans="1:17" ht="36.75" customHeight="1" x14ac:dyDescent="0.2">
      <c r="A3" s="268"/>
      <c r="B3" s="268"/>
      <c r="C3" s="268"/>
      <c r="D3" s="275"/>
      <c r="E3" s="276"/>
      <c r="F3" s="276"/>
      <c r="G3" s="276"/>
      <c r="H3" s="276"/>
      <c r="I3" s="276"/>
      <c r="J3" s="276"/>
      <c r="K3" s="276"/>
      <c r="L3" s="276"/>
      <c r="M3" s="277"/>
      <c r="N3" s="166" t="s">
        <v>219</v>
      </c>
      <c r="O3" s="169">
        <v>45618</v>
      </c>
      <c r="P3" s="149"/>
      <c r="Q3" s="149"/>
    </row>
    <row r="4" spans="1:17" ht="36.75" customHeight="1" x14ac:dyDescent="0.2">
      <c r="A4" s="268"/>
      <c r="B4" s="268"/>
      <c r="C4" s="268"/>
      <c r="D4" s="278" t="s">
        <v>220</v>
      </c>
      <c r="E4" s="279"/>
      <c r="F4" s="279"/>
      <c r="G4" s="279"/>
      <c r="H4" s="279"/>
      <c r="I4" s="279"/>
      <c r="J4" s="279"/>
      <c r="K4" s="279"/>
      <c r="L4" s="279"/>
      <c r="M4" s="280"/>
      <c r="N4" s="166" t="s">
        <v>221</v>
      </c>
      <c r="O4" s="140" t="s">
        <v>222</v>
      </c>
      <c r="P4" s="149"/>
      <c r="Q4" s="149"/>
    </row>
    <row r="5" spans="1:17" ht="36.75" customHeight="1" x14ac:dyDescent="0.2">
      <c r="P5" s="146"/>
      <c r="Q5" s="146"/>
    </row>
    <row r="6" spans="1:17" ht="44.1" customHeight="1" x14ac:dyDescent="0.2">
      <c r="A6" s="281" t="s">
        <v>223</v>
      </c>
      <c r="B6" s="282"/>
      <c r="C6" s="282"/>
      <c r="D6" s="283">
        <v>46371</v>
      </c>
      <c r="E6" s="284"/>
      <c r="F6" s="285"/>
      <c r="G6" s="141"/>
      <c r="H6" s="142" t="s">
        <v>224</v>
      </c>
      <c r="I6" s="267">
        <v>2026</v>
      </c>
      <c r="J6" s="267"/>
      <c r="K6" s="143"/>
      <c r="L6" s="143"/>
      <c r="M6" s="168" t="s">
        <v>225</v>
      </c>
      <c r="N6" s="266"/>
      <c r="O6" s="266"/>
      <c r="P6" s="149"/>
      <c r="Q6" s="149"/>
    </row>
    <row r="7" spans="1:17" ht="48.75" customHeight="1" x14ac:dyDescent="0.2">
      <c r="A7" s="144"/>
      <c r="B7" s="144"/>
      <c r="C7" s="144"/>
      <c r="D7" s="144"/>
      <c r="E7" s="144"/>
      <c r="F7" s="144"/>
      <c r="H7" s="145"/>
      <c r="I7" s="143"/>
      <c r="J7" s="143"/>
      <c r="K7" s="143"/>
      <c r="L7" s="143"/>
      <c r="M7" s="168" t="s">
        <v>226</v>
      </c>
      <c r="N7" s="242" t="s">
        <v>255</v>
      </c>
      <c r="O7" s="242"/>
      <c r="P7" s="149"/>
      <c r="Q7" s="149"/>
    </row>
    <row r="8" spans="1:17" ht="27" customHeight="1" x14ac:dyDescent="0.2">
      <c r="A8" s="256" t="s">
        <v>227</v>
      </c>
      <c r="B8" s="256"/>
      <c r="C8" s="256"/>
      <c r="D8" s="267" t="s">
        <v>253</v>
      </c>
      <c r="E8" s="267"/>
      <c r="F8" s="267"/>
      <c r="G8" s="151" t="s">
        <v>228</v>
      </c>
      <c r="H8" s="407">
        <v>0.06</v>
      </c>
      <c r="I8" s="301"/>
      <c r="J8" s="301"/>
      <c r="K8" s="301"/>
      <c r="L8" s="167"/>
      <c r="M8" s="152"/>
      <c r="N8" s="146"/>
      <c r="O8" s="146"/>
      <c r="P8" s="149"/>
      <c r="Q8" s="149"/>
    </row>
    <row r="9" spans="1:17" ht="31.5" x14ac:dyDescent="0.2">
      <c r="A9" s="150" t="s">
        <v>229</v>
      </c>
      <c r="B9" s="264" t="s">
        <v>295</v>
      </c>
      <c r="C9" s="265"/>
      <c r="D9" s="150" t="s">
        <v>230</v>
      </c>
      <c r="E9" s="172" t="s">
        <v>299</v>
      </c>
      <c r="F9" s="150" t="s">
        <v>231</v>
      </c>
      <c r="G9" s="172" t="s">
        <v>296</v>
      </c>
      <c r="H9" s="150" t="s">
        <v>232</v>
      </c>
      <c r="I9" s="173" t="s">
        <v>297</v>
      </c>
      <c r="J9" s="154" t="s">
        <v>233</v>
      </c>
      <c r="K9" s="155" t="s">
        <v>298</v>
      </c>
      <c r="L9" s="156"/>
      <c r="M9" s="156"/>
      <c r="N9" s="146"/>
      <c r="O9" s="146"/>
      <c r="P9" s="146"/>
      <c r="Q9" s="146"/>
    </row>
    <row r="10" spans="1:17" ht="30" x14ac:dyDescent="0.2">
      <c r="A10" s="150" t="s">
        <v>234</v>
      </c>
      <c r="B10" s="262" t="s">
        <v>301</v>
      </c>
      <c r="C10" s="263"/>
      <c r="D10" s="150" t="s">
        <v>230</v>
      </c>
      <c r="E10" s="172" t="s">
        <v>302</v>
      </c>
      <c r="F10" s="150" t="s">
        <v>231</v>
      </c>
      <c r="G10" s="174" t="s">
        <v>296</v>
      </c>
      <c r="H10" s="150" t="s">
        <v>232</v>
      </c>
      <c r="I10" s="173" t="s">
        <v>297</v>
      </c>
      <c r="J10" s="154" t="s">
        <v>233</v>
      </c>
      <c r="K10" s="155" t="s">
        <v>300</v>
      </c>
      <c r="L10" s="152"/>
      <c r="M10" s="156"/>
      <c r="N10" s="149"/>
      <c r="O10" s="149"/>
      <c r="P10" s="149"/>
      <c r="Q10" s="149"/>
    </row>
    <row r="11" spans="1:17" ht="31.5" x14ac:dyDescent="0.2">
      <c r="A11" s="150" t="s">
        <v>235</v>
      </c>
      <c r="B11" s="262" t="s">
        <v>303</v>
      </c>
      <c r="C11" s="263"/>
      <c r="D11" s="150" t="s">
        <v>230</v>
      </c>
      <c r="E11" s="172" t="s">
        <v>304</v>
      </c>
      <c r="F11" s="150" t="s">
        <v>231</v>
      </c>
      <c r="G11" s="174" t="s">
        <v>296</v>
      </c>
      <c r="H11" s="150" t="s">
        <v>232</v>
      </c>
      <c r="I11" s="173" t="s">
        <v>297</v>
      </c>
      <c r="J11" s="154" t="s">
        <v>233</v>
      </c>
      <c r="K11" s="155" t="s">
        <v>305</v>
      </c>
      <c r="L11" s="152"/>
      <c r="M11" s="156"/>
      <c r="N11" s="149"/>
      <c r="O11" s="149"/>
      <c r="P11" s="149"/>
      <c r="Q11" s="149"/>
    </row>
    <row r="12" spans="1:17" ht="31.5" x14ac:dyDescent="0.2">
      <c r="A12" s="150" t="s">
        <v>235</v>
      </c>
      <c r="B12" s="264" t="s">
        <v>512</v>
      </c>
      <c r="C12" s="265"/>
      <c r="D12" s="150" t="s">
        <v>230</v>
      </c>
      <c r="E12" s="158" t="s">
        <v>511</v>
      </c>
      <c r="F12" s="150" t="s">
        <v>231</v>
      </c>
      <c r="G12" s="174" t="s">
        <v>296</v>
      </c>
      <c r="H12" s="150" t="s">
        <v>232</v>
      </c>
      <c r="I12" s="173" t="s">
        <v>297</v>
      </c>
      <c r="J12" s="154" t="s">
        <v>233</v>
      </c>
      <c r="K12" s="155" t="s">
        <v>514</v>
      </c>
      <c r="L12" s="152"/>
      <c r="M12" s="156"/>
      <c r="N12" s="149"/>
      <c r="O12" s="149"/>
      <c r="P12" s="149"/>
      <c r="Q12" s="149"/>
    </row>
    <row r="13" spans="1:17" ht="15.75" x14ac:dyDescent="0.2">
      <c r="A13" s="150" t="s">
        <v>236</v>
      </c>
      <c r="B13" s="264"/>
      <c r="C13" s="265"/>
      <c r="D13" s="150" t="s">
        <v>230</v>
      </c>
      <c r="E13" s="158"/>
      <c r="F13" s="150" t="s">
        <v>231</v>
      </c>
      <c r="G13" s="158"/>
      <c r="H13" s="150" t="s">
        <v>232</v>
      </c>
      <c r="I13" s="153"/>
      <c r="J13" s="154" t="s">
        <v>233</v>
      </c>
      <c r="K13" s="155"/>
      <c r="L13" s="152"/>
      <c r="M13" s="156"/>
      <c r="N13" s="149"/>
      <c r="O13" s="149"/>
      <c r="P13" s="149"/>
      <c r="Q13" s="149"/>
    </row>
    <row r="14" spans="1:17" ht="45.6" customHeight="1" x14ac:dyDescent="0.2">
      <c r="A14" s="256" t="s">
        <v>237</v>
      </c>
      <c r="B14" s="256"/>
      <c r="C14" s="256"/>
      <c r="D14" s="261" t="s">
        <v>254</v>
      </c>
      <c r="E14" s="261"/>
      <c r="F14" s="261"/>
      <c r="G14" s="157" t="s">
        <v>238</v>
      </c>
      <c r="H14" s="409">
        <v>1</v>
      </c>
      <c r="I14" s="289"/>
      <c r="J14" s="254"/>
      <c r="K14" s="255"/>
      <c r="L14" s="255"/>
      <c r="M14" s="255"/>
      <c r="N14" s="146"/>
      <c r="O14" s="149"/>
      <c r="P14" s="149"/>
      <c r="Q14" s="149"/>
    </row>
    <row r="15" spans="1:17" ht="48.75" customHeight="1" x14ac:dyDescent="0.2">
      <c r="A15" s="256" t="s">
        <v>239</v>
      </c>
      <c r="B15" s="256"/>
      <c r="C15" s="256"/>
      <c r="D15" s="257" t="s">
        <v>336</v>
      </c>
      <c r="E15" s="258"/>
      <c r="F15" s="258"/>
      <c r="G15" s="258"/>
      <c r="H15" s="258"/>
      <c r="I15" s="258"/>
      <c r="J15" s="258"/>
      <c r="K15" s="258"/>
      <c r="L15" s="258"/>
      <c r="M15" s="258"/>
      <c r="N15" s="258"/>
      <c r="O15" s="259"/>
      <c r="P15" s="149"/>
      <c r="Q15" s="149"/>
    </row>
    <row r="16" spans="1:17" ht="48.75" customHeight="1" x14ac:dyDescent="0.2">
      <c r="A16" s="256" t="s">
        <v>240</v>
      </c>
      <c r="B16" s="256"/>
      <c r="C16" s="256"/>
      <c r="D16" s="260" t="s">
        <v>333</v>
      </c>
      <c r="E16" s="260"/>
      <c r="F16" s="260"/>
      <c r="G16" s="260"/>
      <c r="H16" s="260"/>
      <c r="I16" s="260"/>
      <c r="J16" s="260"/>
      <c r="K16" s="260"/>
      <c r="L16" s="260"/>
      <c r="M16" s="260"/>
      <c r="N16" s="260"/>
      <c r="O16" s="260"/>
      <c r="P16" s="149"/>
      <c r="Q16" s="149"/>
    </row>
    <row r="17" spans="1:20" ht="129.75" customHeight="1" x14ac:dyDescent="0.2">
      <c r="A17" s="251" t="s">
        <v>241</v>
      </c>
      <c r="B17" s="251"/>
      <c r="C17" s="251"/>
      <c r="D17" s="251"/>
      <c r="E17" s="251"/>
      <c r="F17" s="251"/>
      <c r="G17" s="251"/>
      <c r="H17" s="251"/>
      <c r="I17" s="251"/>
      <c r="J17" s="251"/>
      <c r="K17" s="251"/>
      <c r="L17" s="251"/>
      <c r="M17" s="251"/>
      <c r="N17" s="251"/>
      <c r="O17" s="251"/>
      <c r="P17" s="160"/>
      <c r="Q17" s="160"/>
      <c r="R17" s="160"/>
      <c r="S17" s="160"/>
      <c r="T17" s="160"/>
    </row>
    <row r="18" spans="1:20" ht="78" customHeight="1" x14ac:dyDescent="0.2">
      <c r="A18" s="163" t="s">
        <v>210</v>
      </c>
      <c r="B18" s="163" t="s">
        <v>242</v>
      </c>
      <c r="C18" s="163" t="s">
        <v>243</v>
      </c>
      <c r="D18" s="163" t="s">
        <v>244</v>
      </c>
      <c r="E18" s="163" t="s">
        <v>245</v>
      </c>
      <c r="F18" s="163" t="s">
        <v>246</v>
      </c>
      <c r="G18" s="163" t="s">
        <v>247</v>
      </c>
      <c r="H18" s="163" t="s">
        <v>248</v>
      </c>
      <c r="I18" s="164" t="s">
        <v>249</v>
      </c>
      <c r="J18" s="164" t="s">
        <v>250</v>
      </c>
      <c r="K18" s="252" t="s">
        <v>251</v>
      </c>
      <c r="L18" s="253"/>
      <c r="M18" s="165" t="s">
        <v>246</v>
      </c>
      <c r="N18" s="165" t="s">
        <v>247</v>
      </c>
      <c r="O18" s="165" t="s">
        <v>248</v>
      </c>
      <c r="P18" s="161"/>
      <c r="Q18" s="161"/>
      <c r="R18" s="162"/>
      <c r="S18" s="162"/>
      <c r="T18" s="162"/>
    </row>
    <row r="19" spans="1:20" ht="22.5" customHeight="1" x14ac:dyDescent="0.2">
      <c r="A19" s="249" t="s">
        <v>211</v>
      </c>
      <c r="B19" s="243" t="s">
        <v>256</v>
      </c>
      <c r="C19" s="249" t="s">
        <v>264</v>
      </c>
      <c r="D19" s="412">
        <v>0.4</v>
      </c>
      <c r="E19" s="249" t="s">
        <v>265</v>
      </c>
      <c r="F19" s="249" t="s">
        <v>259</v>
      </c>
      <c r="G19" s="250">
        <v>46054</v>
      </c>
      <c r="H19" s="250">
        <v>46142</v>
      </c>
      <c r="I19" s="147"/>
      <c r="J19" s="148"/>
      <c r="K19" s="246"/>
      <c r="L19" s="247"/>
      <c r="M19" s="147"/>
      <c r="N19" s="147"/>
      <c r="O19" s="147"/>
      <c r="P19" s="159"/>
    </row>
    <row r="20" spans="1:20" ht="22.5" customHeight="1" x14ac:dyDescent="0.2">
      <c r="A20" s="249"/>
      <c r="B20" s="244"/>
      <c r="C20" s="249"/>
      <c r="D20" s="412"/>
      <c r="E20" s="249"/>
      <c r="F20" s="249"/>
      <c r="G20" s="249"/>
      <c r="H20" s="249"/>
      <c r="I20" s="147"/>
      <c r="J20" s="147"/>
      <c r="K20" s="246"/>
      <c r="L20" s="247"/>
      <c r="M20" s="147"/>
      <c r="N20" s="147"/>
      <c r="O20" s="147"/>
    </row>
    <row r="21" spans="1:20" ht="22.5" customHeight="1" x14ac:dyDescent="0.2">
      <c r="A21" s="249"/>
      <c r="B21" s="244"/>
      <c r="C21" s="249"/>
      <c r="D21" s="412"/>
      <c r="E21" s="249"/>
      <c r="F21" s="249"/>
      <c r="G21" s="249"/>
      <c r="H21" s="249"/>
      <c r="I21" s="147"/>
      <c r="J21" s="147"/>
      <c r="K21" s="246"/>
      <c r="L21" s="247"/>
      <c r="M21" s="147"/>
      <c r="N21" s="147"/>
      <c r="O21" s="147"/>
    </row>
    <row r="22" spans="1:20" ht="22.5" customHeight="1" x14ac:dyDescent="0.2">
      <c r="A22" s="249"/>
      <c r="B22" s="244"/>
      <c r="C22" s="249"/>
      <c r="D22" s="412"/>
      <c r="E22" s="249"/>
      <c r="F22" s="249"/>
      <c r="G22" s="249"/>
      <c r="H22" s="249"/>
      <c r="I22" s="147"/>
      <c r="J22" s="147"/>
      <c r="K22" s="246"/>
      <c r="L22" s="247"/>
      <c r="M22" s="147"/>
      <c r="N22" s="147"/>
      <c r="O22" s="147"/>
    </row>
    <row r="23" spans="1:20" ht="20.25" customHeight="1" x14ac:dyDescent="0.2">
      <c r="A23" s="249"/>
      <c r="B23" s="244"/>
      <c r="C23" s="249" t="s">
        <v>263</v>
      </c>
      <c r="D23" s="412">
        <v>0.3</v>
      </c>
      <c r="E23" s="249" t="s">
        <v>265</v>
      </c>
      <c r="F23" s="249" t="s">
        <v>260</v>
      </c>
      <c r="G23" s="250">
        <v>46054</v>
      </c>
      <c r="H23" s="250">
        <v>46142</v>
      </c>
      <c r="I23" s="147"/>
      <c r="J23" s="148"/>
      <c r="K23" s="246"/>
      <c r="L23" s="247"/>
      <c r="M23" s="147"/>
      <c r="N23" s="147"/>
      <c r="O23" s="147"/>
      <c r="P23" s="159"/>
    </row>
    <row r="24" spans="1:20" ht="20.25" customHeight="1" x14ac:dyDescent="0.2">
      <c r="A24" s="249"/>
      <c r="B24" s="244"/>
      <c r="C24" s="249"/>
      <c r="D24" s="412"/>
      <c r="E24" s="249"/>
      <c r="F24" s="249"/>
      <c r="G24" s="249"/>
      <c r="H24" s="249"/>
      <c r="I24" s="147"/>
      <c r="J24" s="147"/>
      <c r="K24" s="246"/>
      <c r="L24" s="247"/>
      <c r="M24" s="147"/>
      <c r="N24" s="147"/>
      <c r="O24" s="147"/>
    </row>
    <row r="25" spans="1:20" ht="20.25" customHeight="1" x14ac:dyDescent="0.2">
      <c r="A25" s="249"/>
      <c r="B25" s="244"/>
      <c r="C25" s="249"/>
      <c r="D25" s="412"/>
      <c r="E25" s="249"/>
      <c r="F25" s="249"/>
      <c r="G25" s="249"/>
      <c r="H25" s="249"/>
      <c r="I25" s="147"/>
      <c r="J25" s="147"/>
      <c r="K25" s="246"/>
      <c r="L25" s="247"/>
      <c r="M25" s="147"/>
      <c r="N25" s="147"/>
      <c r="O25" s="147"/>
    </row>
    <row r="26" spans="1:20" ht="20.25" customHeight="1" x14ac:dyDescent="0.2">
      <c r="A26" s="249"/>
      <c r="B26" s="244"/>
      <c r="C26" s="249"/>
      <c r="D26" s="412"/>
      <c r="E26" s="249"/>
      <c r="F26" s="249"/>
      <c r="G26" s="249"/>
      <c r="H26" s="249"/>
      <c r="I26" s="147"/>
      <c r="J26" s="147"/>
      <c r="K26" s="246"/>
      <c r="L26" s="247"/>
      <c r="M26" s="147"/>
      <c r="N26" s="147"/>
      <c r="O26" s="147"/>
    </row>
    <row r="27" spans="1:20" ht="20.25" customHeight="1" x14ac:dyDescent="0.2">
      <c r="A27" s="249"/>
      <c r="B27" s="244"/>
      <c r="C27" s="249" t="s">
        <v>262</v>
      </c>
      <c r="D27" s="412">
        <v>0.3</v>
      </c>
      <c r="E27" s="249" t="s">
        <v>265</v>
      </c>
      <c r="F27" s="249" t="s">
        <v>261</v>
      </c>
      <c r="G27" s="249" t="s">
        <v>289</v>
      </c>
      <c r="H27" s="249" t="s">
        <v>280</v>
      </c>
      <c r="I27" s="147"/>
      <c r="J27" s="147"/>
      <c r="K27" s="246"/>
      <c r="L27" s="247"/>
      <c r="M27" s="147"/>
      <c r="N27" s="147"/>
      <c r="O27" s="147"/>
    </row>
    <row r="28" spans="1:20" ht="20.25" customHeight="1" x14ac:dyDescent="0.2">
      <c r="A28" s="249"/>
      <c r="B28" s="244"/>
      <c r="C28" s="249"/>
      <c r="D28" s="412"/>
      <c r="E28" s="249"/>
      <c r="F28" s="249"/>
      <c r="G28" s="249"/>
      <c r="H28" s="249"/>
      <c r="I28" s="147"/>
      <c r="J28" s="147"/>
      <c r="K28" s="246"/>
      <c r="L28" s="247"/>
      <c r="M28" s="147"/>
      <c r="N28" s="147"/>
      <c r="O28" s="147"/>
    </row>
    <row r="29" spans="1:20" ht="20.25" customHeight="1" x14ac:dyDescent="0.2">
      <c r="A29" s="249"/>
      <c r="B29" s="244"/>
      <c r="C29" s="249"/>
      <c r="D29" s="412"/>
      <c r="E29" s="249"/>
      <c r="F29" s="249"/>
      <c r="G29" s="249"/>
      <c r="H29" s="249"/>
      <c r="I29" s="147"/>
      <c r="J29" s="147"/>
      <c r="K29" s="246"/>
      <c r="L29" s="247"/>
      <c r="M29" s="147"/>
      <c r="N29" s="147"/>
      <c r="O29" s="147"/>
    </row>
    <row r="30" spans="1:20" ht="20.25" customHeight="1" x14ac:dyDescent="0.2">
      <c r="A30" s="249"/>
      <c r="B30" s="244"/>
      <c r="C30" s="249"/>
      <c r="D30" s="412"/>
      <c r="E30" s="249"/>
      <c r="F30" s="249"/>
      <c r="G30" s="249"/>
      <c r="H30" s="249"/>
      <c r="I30" s="147"/>
      <c r="J30" s="147"/>
      <c r="K30" s="246"/>
      <c r="L30" s="247"/>
      <c r="M30" s="147"/>
      <c r="N30" s="147"/>
      <c r="O30" s="147"/>
    </row>
    <row r="31" spans="1:20" ht="20.100000000000001" customHeight="1" x14ac:dyDescent="0.2">
      <c r="A31" s="249"/>
      <c r="B31" s="244"/>
      <c r="C31" s="248"/>
      <c r="D31" s="248"/>
      <c r="E31" s="248"/>
      <c r="F31" s="248"/>
      <c r="G31" s="248"/>
      <c r="H31" s="248"/>
      <c r="I31" s="147"/>
      <c r="J31" s="147"/>
      <c r="K31" s="246"/>
      <c r="L31" s="247"/>
      <c r="M31" s="147"/>
      <c r="N31" s="147"/>
      <c r="O31" s="147"/>
    </row>
    <row r="32" spans="1:20" ht="20.100000000000001" customHeight="1" x14ac:dyDescent="0.2">
      <c r="A32" s="249"/>
      <c r="B32" s="244"/>
      <c r="C32" s="248"/>
      <c r="D32" s="248"/>
      <c r="E32" s="248"/>
      <c r="F32" s="248"/>
      <c r="G32" s="248"/>
      <c r="H32" s="248"/>
      <c r="I32" s="147"/>
      <c r="J32" s="147"/>
      <c r="K32" s="246"/>
      <c r="L32" s="247"/>
      <c r="M32" s="147"/>
      <c r="N32" s="147"/>
      <c r="O32" s="147"/>
    </row>
    <row r="33" spans="1:15" ht="20.100000000000001" customHeight="1" x14ac:dyDescent="0.2">
      <c r="A33" s="249"/>
      <c r="B33" s="244"/>
      <c r="C33" s="248"/>
      <c r="D33" s="248"/>
      <c r="E33" s="248"/>
      <c r="F33" s="248"/>
      <c r="G33" s="248"/>
      <c r="H33" s="248"/>
      <c r="I33" s="147"/>
      <c r="J33" s="147"/>
      <c r="K33" s="246"/>
      <c r="L33" s="247"/>
      <c r="M33" s="147"/>
      <c r="N33" s="147"/>
      <c r="O33" s="147"/>
    </row>
    <row r="34" spans="1:15" ht="27" customHeight="1" x14ac:dyDescent="0.2">
      <c r="A34" s="249"/>
      <c r="B34" s="244"/>
      <c r="C34" s="248"/>
      <c r="D34" s="248"/>
      <c r="E34" s="248"/>
      <c r="F34" s="248"/>
      <c r="G34" s="248"/>
      <c r="H34" s="248"/>
      <c r="I34" s="147"/>
      <c r="J34" s="147"/>
      <c r="K34" s="246"/>
      <c r="L34" s="247"/>
      <c r="M34" s="147"/>
      <c r="N34" s="147"/>
      <c r="O34" s="147"/>
    </row>
    <row r="35" spans="1:15" ht="20.100000000000001" customHeight="1" x14ac:dyDescent="0.2">
      <c r="A35" s="249"/>
      <c r="B35" s="244"/>
      <c r="C35" s="248"/>
      <c r="D35" s="248"/>
      <c r="E35" s="248"/>
      <c r="F35" s="248"/>
      <c r="G35" s="248"/>
      <c r="H35" s="248"/>
      <c r="I35" s="147"/>
      <c r="J35" s="147"/>
      <c r="K35" s="246"/>
      <c r="L35" s="247"/>
      <c r="M35" s="147"/>
      <c r="N35" s="147"/>
      <c r="O35" s="147"/>
    </row>
    <row r="36" spans="1:15" ht="20.100000000000001" customHeight="1" x14ac:dyDescent="0.2">
      <c r="A36" s="249"/>
      <c r="B36" s="244"/>
      <c r="C36" s="248"/>
      <c r="D36" s="248"/>
      <c r="E36" s="248"/>
      <c r="F36" s="248"/>
      <c r="G36" s="248"/>
      <c r="H36" s="248"/>
      <c r="I36" s="147"/>
      <c r="J36" s="147"/>
      <c r="K36" s="246"/>
      <c r="L36" s="247"/>
      <c r="M36" s="147"/>
      <c r="N36" s="147"/>
      <c r="O36" s="147"/>
    </row>
    <row r="37" spans="1:15" ht="20.100000000000001" customHeight="1" x14ac:dyDescent="0.2">
      <c r="A37" s="249"/>
      <c r="B37" s="244"/>
      <c r="C37" s="248"/>
      <c r="D37" s="248"/>
      <c r="E37" s="248"/>
      <c r="F37" s="248"/>
      <c r="G37" s="248"/>
      <c r="H37" s="248"/>
      <c r="I37" s="147"/>
      <c r="J37" s="147"/>
      <c r="K37" s="246"/>
      <c r="L37" s="247"/>
      <c r="M37" s="147"/>
      <c r="N37" s="147"/>
      <c r="O37" s="147"/>
    </row>
    <row r="38" spans="1:15" ht="27" customHeight="1" x14ac:dyDescent="0.2">
      <c r="A38" s="249"/>
      <c r="B38" s="245"/>
      <c r="C38" s="248"/>
      <c r="D38" s="248"/>
      <c r="E38" s="248"/>
      <c r="F38" s="248"/>
      <c r="G38" s="248"/>
      <c r="H38" s="248"/>
      <c r="I38" s="147"/>
      <c r="J38" s="147"/>
      <c r="K38" s="246"/>
      <c r="L38" s="247"/>
      <c r="M38" s="147"/>
      <c r="N38" s="147"/>
      <c r="O38" s="147"/>
    </row>
    <row r="39" spans="1:15" ht="51.75" customHeight="1" x14ac:dyDescent="0.2">
      <c r="A39" s="240" t="s">
        <v>252</v>
      </c>
      <c r="B39" s="240"/>
      <c r="C39" s="241"/>
      <c r="D39" s="242"/>
    </row>
  </sheetData>
  <mergeCells count="80">
    <mergeCell ref="B9:C9"/>
    <mergeCell ref="A1:C4"/>
    <mergeCell ref="D1:M3"/>
    <mergeCell ref="D4:M4"/>
    <mergeCell ref="A6:C6"/>
    <mergeCell ref="D6:F6"/>
    <mergeCell ref="I6:J6"/>
    <mergeCell ref="N6:O6"/>
    <mergeCell ref="N7:O7"/>
    <mergeCell ref="A8:C8"/>
    <mergeCell ref="D8:F8"/>
    <mergeCell ref="H8:K8"/>
    <mergeCell ref="B10:C10"/>
    <mergeCell ref="B11:C11"/>
    <mergeCell ref="B12:C12"/>
    <mergeCell ref="B13:C13"/>
    <mergeCell ref="A14:C14"/>
    <mergeCell ref="H14:I14"/>
    <mergeCell ref="J14:M14"/>
    <mergeCell ref="A15:C15"/>
    <mergeCell ref="D15:O15"/>
    <mergeCell ref="A16:C16"/>
    <mergeCell ref="D16:O16"/>
    <mergeCell ref="D14:F14"/>
    <mergeCell ref="A17:O17"/>
    <mergeCell ref="K18:L18"/>
    <mergeCell ref="A19:A38"/>
    <mergeCell ref="C19:C22"/>
    <mergeCell ref="D19:D22"/>
    <mergeCell ref="E19:E22"/>
    <mergeCell ref="F19:F22"/>
    <mergeCell ref="G19:G22"/>
    <mergeCell ref="H19:H22"/>
    <mergeCell ref="K19:L19"/>
    <mergeCell ref="K20:L20"/>
    <mergeCell ref="K21:L21"/>
    <mergeCell ref="K22:L22"/>
    <mergeCell ref="C23:C26"/>
    <mergeCell ref="D23:D26"/>
    <mergeCell ref="E23:E26"/>
    <mergeCell ref="F23:F26"/>
    <mergeCell ref="G23:G26"/>
    <mergeCell ref="H23:H26"/>
    <mergeCell ref="K23:L23"/>
    <mergeCell ref="K24:L24"/>
    <mergeCell ref="K25:L25"/>
    <mergeCell ref="K26:L26"/>
    <mergeCell ref="C27:C30"/>
    <mergeCell ref="D27:D30"/>
    <mergeCell ref="E27:E30"/>
    <mergeCell ref="F27:F30"/>
    <mergeCell ref="G27:G30"/>
    <mergeCell ref="H27:H30"/>
    <mergeCell ref="K27:L27"/>
    <mergeCell ref="K28:L28"/>
    <mergeCell ref="K29:L29"/>
    <mergeCell ref="K30:L30"/>
    <mergeCell ref="K37:L37"/>
    <mergeCell ref="K38:L38"/>
    <mergeCell ref="C31:C34"/>
    <mergeCell ref="D31:D34"/>
    <mergeCell ref="E31:E34"/>
    <mergeCell ref="F31:F34"/>
    <mergeCell ref="G31:G34"/>
    <mergeCell ref="A39:B39"/>
    <mergeCell ref="C39:D39"/>
    <mergeCell ref="B19:B38"/>
    <mergeCell ref="K32:L32"/>
    <mergeCell ref="K33:L33"/>
    <mergeCell ref="K34:L34"/>
    <mergeCell ref="C35:C38"/>
    <mergeCell ref="D35:D38"/>
    <mergeCell ref="E35:E38"/>
    <mergeCell ref="F35:F38"/>
    <mergeCell ref="G35:G38"/>
    <mergeCell ref="H35:H38"/>
    <mergeCell ref="K35:L35"/>
    <mergeCell ref="H31:H34"/>
    <mergeCell ref="K31:L31"/>
    <mergeCell ref="K36:L36"/>
  </mergeCells>
  <dataValidations count="4">
    <dataValidation allowBlank="1" showInputMessage="1" showErrorMessage="1" prompt="La sumatoria de las ponderaciones por actividad debe ser igual al porcentaje asignado al plan_x000a__x000a_A1+A2+A3+A4+…+An= Porcentaje asignado al plan" sqref="C39:D39" xr:uid="{38FA335F-EE63-4303-8722-25908CD92CEC}"/>
    <dataValidation allowBlank="1" showInputMessage="1" showErrorMessage="1" prompt="La sumatoria de La ponderación asignada a las tareas de cada actividad debe ser igual al 100% " sqref="P18 J18" xr:uid="{2337EB45-5051-4DEC-B654-668967167ED5}"/>
    <dataValidation allowBlank="1" showInputMessage="1" showErrorMessage="1" prompt="Registrar fecha en formato: dd/mm/aaaa" sqref="D6:F6 Q6" xr:uid="{56362A5C-C7BA-41D6-9D4A-42811B5A99FD}"/>
    <dataValidation allowBlank="1" showInputMessage="1" showErrorMessage="1" prompt="Seleccionar de la lista desplegable" sqref="A18" xr:uid="{402B8E1D-9FD3-4B02-B430-35341F329530}"/>
  </dataValidations>
  <pageMargins left="0.70866141732283472" right="0.70866141732283472" top="0.74803149606299213" bottom="0.74803149606299213" header="0.31496062992125984" footer="0.31496062992125984"/>
  <pageSetup paperSize="9" scale="19" fitToHeight="0" orientation="landscape" r:id="rId1"/>
  <headerFooter>
    <oddFooter>&amp;C&amp;P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943F8B5-D75A-44F3-832E-128110D623A7}">
          <x14:formula1>
            <xm:f>Hoja2!$D$6:$D$9</xm:f>
          </x14:formula1>
          <xm:sqref>A19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3C206-A55A-47E3-940D-10757B9AB099}">
  <sheetPr>
    <pageSetUpPr fitToPage="1"/>
  </sheetPr>
  <dimension ref="A1:T40"/>
  <sheetViews>
    <sheetView showGridLines="0" topLeftCell="A18" zoomScale="75" zoomScaleNormal="75" zoomScaleSheetLayoutView="57" workbookViewId="0">
      <selection activeCell="D28" sqref="D28:D31"/>
    </sheetView>
  </sheetViews>
  <sheetFormatPr baseColWidth="10" defaultColWidth="11.42578125" defaultRowHeight="15" x14ac:dyDescent="0.2"/>
  <cols>
    <col min="1" max="1" width="32.5703125" style="139" customWidth="1"/>
    <col min="2" max="2" width="35" style="139" customWidth="1"/>
    <col min="3" max="5" width="42.85546875" style="139" customWidth="1"/>
    <col min="6" max="6" width="58.85546875" style="139" customWidth="1"/>
    <col min="7" max="8" width="50.85546875" style="139" customWidth="1"/>
    <col min="9" max="9" width="27.7109375" style="139" customWidth="1"/>
    <col min="10" max="10" width="31.85546875" style="139" customWidth="1"/>
    <col min="11" max="11" width="30.5703125" style="139" customWidth="1"/>
    <col min="12" max="12" width="4.85546875" style="139" customWidth="1"/>
    <col min="13" max="13" width="38" style="139" customWidth="1"/>
    <col min="14" max="16" width="29.85546875" style="139" customWidth="1"/>
    <col min="17" max="17" width="26.28515625" style="139" customWidth="1"/>
    <col min="18" max="18" width="29.5703125" style="139" customWidth="1"/>
    <col min="19" max="19" width="20.85546875" style="139" customWidth="1"/>
    <col min="20" max="20" width="27" style="139" customWidth="1"/>
    <col min="21" max="16384" width="11.42578125" style="139"/>
  </cols>
  <sheetData>
    <row r="1" spans="1:17" ht="36.75" customHeight="1" x14ac:dyDescent="0.2">
      <c r="A1" s="268"/>
      <c r="B1" s="268"/>
      <c r="C1" s="268"/>
      <c r="D1" s="269" t="s">
        <v>215</v>
      </c>
      <c r="E1" s="270"/>
      <c r="F1" s="270"/>
      <c r="G1" s="270"/>
      <c r="H1" s="270"/>
      <c r="I1" s="270"/>
      <c r="J1" s="270"/>
      <c r="K1" s="270"/>
      <c r="L1" s="270"/>
      <c r="M1" s="271"/>
      <c r="N1" s="166" t="s">
        <v>216</v>
      </c>
      <c r="O1" s="138" t="s">
        <v>217</v>
      </c>
      <c r="P1" s="146"/>
      <c r="Q1" s="146"/>
    </row>
    <row r="2" spans="1:17" ht="36.75" customHeight="1" x14ac:dyDescent="0.2">
      <c r="A2" s="268"/>
      <c r="B2" s="268"/>
      <c r="C2" s="268"/>
      <c r="D2" s="272"/>
      <c r="E2" s="273"/>
      <c r="F2" s="273"/>
      <c r="G2" s="273"/>
      <c r="H2" s="273"/>
      <c r="I2" s="273"/>
      <c r="J2" s="273"/>
      <c r="K2" s="273"/>
      <c r="L2" s="273"/>
      <c r="M2" s="274"/>
      <c r="N2" s="166" t="s">
        <v>218</v>
      </c>
      <c r="O2" s="140">
        <v>6</v>
      </c>
      <c r="P2" s="149"/>
      <c r="Q2" s="149"/>
    </row>
    <row r="3" spans="1:17" ht="36.75" customHeight="1" x14ac:dyDescent="0.2">
      <c r="A3" s="268"/>
      <c r="B3" s="268"/>
      <c r="C3" s="268"/>
      <c r="D3" s="275"/>
      <c r="E3" s="276"/>
      <c r="F3" s="276"/>
      <c r="G3" s="276"/>
      <c r="H3" s="276"/>
      <c r="I3" s="276"/>
      <c r="J3" s="276"/>
      <c r="K3" s="276"/>
      <c r="L3" s="276"/>
      <c r="M3" s="277"/>
      <c r="N3" s="166" t="s">
        <v>219</v>
      </c>
      <c r="O3" s="169">
        <v>45618</v>
      </c>
      <c r="P3" s="149"/>
      <c r="Q3" s="149"/>
    </row>
    <row r="4" spans="1:17" ht="36.75" customHeight="1" x14ac:dyDescent="0.2">
      <c r="A4" s="268"/>
      <c r="B4" s="268"/>
      <c r="C4" s="268"/>
      <c r="D4" s="278" t="s">
        <v>220</v>
      </c>
      <c r="E4" s="279"/>
      <c r="F4" s="279"/>
      <c r="G4" s="279"/>
      <c r="H4" s="279"/>
      <c r="I4" s="279"/>
      <c r="J4" s="279"/>
      <c r="K4" s="279"/>
      <c r="L4" s="279"/>
      <c r="M4" s="280"/>
      <c r="N4" s="166" t="s">
        <v>221</v>
      </c>
      <c r="O4" s="140" t="s">
        <v>222</v>
      </c>
      <c r="P4" s="149"/>
      <c r="Q4" s="149"/>
    </row>
    <row r="5" spans="1:17" ht="36.75" customHeight="1" x14ac:dyDescent="0.2">
      <c r="P5" s="146"/>
      <c r="Q5" s="146"/>
    </row>
    <row r="6" spans="1:17" ht="44.1" customHeight="1" x14ac:dyDescent="0.2">
      <c r="A6" s="281" t="s">
        <v>223</v>
      </c>
      <c r="B6" s="282"/>
      <c r="C6" s="282"/>
      <c r="D6" s="283">
        <v>46006</v>
      </c>
      <c r="E6" s="284"/>
      <c r="F6" s="285"/>
      <c r="G6" s="141"/>
      <c r="H6" s="142" t="s">
        <v>224</v>
      </c>
      <c r="I6" s="267">
        <v>2026</v>
      </c>
      <c r="J6" s="267"/>
      <c r="K6" s="143"/>
      <c r="L6" s="143"/>
      <c r="M6" s="168" t="s">
        <v>225</v>
      </c>
      <c r="N6" s="266"/>
      <c r="O6" s="266"/>
      <c r="P6" s="149"/>
      <c r="Q6" s="149"/>
    </row>
    <row r="7" spans="1:17" ht="48.75" customHeight="1" x14ac:dyDescent="0.2">
      <c r="A7" s="144"/>
      <c r="B7" s="144"/>
      <c r="C7" s="144"/>
      <c r="D7" s="144"/>
      <c r="E7" s="144"/>
      <c r="F7" s="144"/>
      <c r="H7" s="407"/>
      <c r="I7" s="301"/>
      <c r="J7" s="301"/>
      <c r="K7" s="301"/>
      <c r="L7" s="143"/>
      <c r="M7" s="168" t="s">
        <v>226</v>
      </c>
      <c r="N7" s="242" t="s">
        <v>255</v>
      </c>
      <c r="O7" s="242"/>
      <c r="P7" s="149"/>
      <c r="Q7" s="149"/>
    </row>
    <row r="8" spans="1:17" ht="27" customHeight="1" x14ac:dyDescent="0.2">
      <c r="A8" s="256" t="s">
        <v>227</v>
      </c>
      <c r="B8" s="256"/>
      <c r="C8" s="256"/>
      <c r="D8" s="267" t="s">
        <v>275</v>
      </c>
      <c r="E8" s="267"/>
      <c r="F8" s="267"/>
      <c r="G8" s="151" t="s">
        <v>228</v>
      </c>
      <c r="H8" s="408">
        <v>0.05</v>
      </c>
      <c r="L8" s="167"/>
      <c r="M8" s="152"/>
      <c r="N8" s="146"/>
      <c r="O8" s="146"/>
      <c r="P8" s="149"/>
      <c r="Q8" s="149"/>
    </row>
    <row r="9" spans="1:17" ht="31.5" x14ac:dyDescent="0.2">
      <c r="A9" s="150" t="s">
        <v>229</v>
      </c>
      <c r="B9" s="264" t="s">
        <v>306</v>
      </c>
      <c r="C9" s="265"/>
      <c r="D9" s="150" t="s">
        <v>230</v>
      </c>
      <c r="E9" s="172" t="s">
        <v>307</v>
      </c>
      <c r="F9" s="150" t="s">
        <v>231</v>
      </c>
      <c r="G9" s="174" t="s">
        <v>296</v>
      </c>
      <c r="H9" s="150" t="s">
        <v>232</v>
      </c>
      <c r="I9" s="173" t="s">
        <v>297</v>
      </c>
      <c r="J9" s="154" t="s">
        <v>233</v>
      </c>
      <c r="K9" s="155" t="s">
        <v>308</v>
      </c>
      <c r="L9" s="156"/>
      <c r="M9" s="156"/>
      <c r="N9" s="146"/>
      <c r="O9" s="146"/>
      <c r="P9" s="146"/>
      <c r="Q9" s="146"/>
    </row>
    <row r="10" spans="1:17" ht="31.5" x14ac:dyDescent="0.2">
      <c r="A10" s="150" t="s">
        <v>234</v>
      </c>
      <c r="B10" s="264" t="s">
        <v>310</v>
      </c>
      <c r="C10" s="265"/>
      <c r="D10" s="150" t="s">
        <v>230</v>
      </c>
      <c r="E10" s="172" t="s">
        <v>309</v>
      </c>
      <c r="F10" s="150" t="s">
        <v>231</v>
      </c>
      <c r="G10" s="174" t="s">
        <v>296</v>
      </c>
      <c r="H10" s="150" t="s">
        <v>232</v>
      </c>
      <c r="I10" s="173" t="s">
        <v>297</v>
      </c>
      <c r="J10" s="154" t="s">
        <v>233</v>
      </c>
      <c r="K10" s="155" t="s">
        <v>311</v>
      </c>
      <c r="L10" s="152"/>
      <c r="M10" s="156"/>
      <c r="N10" s="149"/>
      <c r="O10" s="149"/>
      <c r="P10" s="149"/>
      <c r="Q10" s="149"/>
    </row>
    <row r="11" spans="1:17" ht="94.5" x14ac:dyDescent="0.2">
      <c r="A11" s="150" t="s">
        <v>235</v>
      </c>
      <c r="B11" s="264" t="s">
        <v>325</v>
      </c>
      <c r="C11" s="265"/>
      <c r="D11" s="150" t="s">
        <v>230</v>
      </c>
      <c r="E11" s="172" t="s">
        <v>326</v>
      </c>
      <c r="F11" s="150" t="s">
        <v>231</v>
      </c>
      <c r="G11" s="174" t="s">
        <v>296</v>
      </c>
      <c r="H11" s="150" t="s">
        <v>232</v>
      </c>
      <c r="I11" s="173" t="s">
        <v>297</v>
      </c>
      <c r="J11" s="154" t="s">
        <v>233</v>
      </c>
      <c r="K11" s="179" t="s">
        <v>327</v>
      </c>
      <c r="L11" s="152"/>
      <c r="M11" s="156"/>
      <c r="N11" s="149"/>
      <c r="O11" s="149"/>
      <c r="P11" s="149"/>
      <c r="Q11" s="149"/>
    </row>
    <row r="12" spans="1:17" ht="45" x14ac:dyDescent="0.2">
      <c r="A12" s="150" t="s">
        <v>235</v>
      </c>
      <c r="B12" s="405" t="s">
        <v>513</v>
      </c>
      <c r="C12" s="180"/>
      <c r="D12" s="150" t="s">
        <v>230</v>
      </c>
      <c r="E12" s="406" t="s">
        <v>511</v>
      </c>
      <c r="F12" s="150" t="s">
        <v>231</v>
      </c>
      <c r="G12" s="174" t="s">
        <v>296</v>
      </c>
      <c r="H12" s="150" t="s">
        <v>232</v>
      </c>
      <c r="I12" s="173" t="s">
        <v>297</v>
      </c>
      <c r="J12" s="154" t="s">
        <v>233</v>
      </c>
      <c r="K12" s="179" t="s">
        <v>514</v>
      </c>
      <c r="L12" s="152"/>
      <c r="M12" s="156"/>
      <c r="N12" s="149"/>
      <c r="O12" s="149"/>
      <c r="P12" s="149"/>
      <c r="Q12" s="149"/>
    </row>
    <row r="13" spans="1:17" ht="15.75" x14ac:dyDescent="0.2">
      <c r="A13" s="150" t="s">
        <v>236</v>
      </c>
      <c r="B13" s="262"/>
      <c r="C13" s="263"/>
      <c r="D13" s="150" t="s">
        <v>230</v>
      </c>
      <c r="E13" s="158"/>
      <c r="F13" s="150" t="s">
        <v>231</v>
      </c>
      <c r="G13" s="158"/>
      <c r="H13" s="150" t="s">
        <v>232</v>
      </c>
      <c r="I13" s="153"/>
      <c r="J13" s="154" t="s">
        <v>233</v>
      </c>
      <c r="K13" s="155"/>
      <c r="L13" s="152"/>
      <c r="M13" s="156"/>
      <c r="N13" s="149"/>
      <c r="O13" s="149"/>
      <c r="P13" s="149"/>
      <c r="Q13" s="149"/>
    </row>
    <row r="14" spans="1:17" ht="15.75" x14ac:dyDescent="0.2">
      <c r="A14" s="150" t="s">
        <v>236</v>
      </c>
      <c r="B14" s="264"/>
      <c r="C14" s="265"/>
      <c r="D14" s="150" t="s">
        <v>230</v>
      </c>
      <c r="E14" s="158"/>
      <c r="F14" s="150" t="s">
        <v>231</v>
      </c>
      <c r="G14" s="158"/>
      <c r="H14" s="150" t="s">
        <v>232</v>
      </c>
      <c r="I14" s="153"/>
      <c r="J14" s="154" t="s">
        <v>233</v>
      </c>
      <c r="K14" s="155"/>
      <c r="L14" s="152"/>
      <c r="M14" s="156"/>
      <c r="N14" s="149"/>
      <c r="O14" s="149"/>
      <c r="P14" s="149"/>
      <c r="Q14" s="149"/>
    </row>
    <row r="15" spans="1:17" ht="45.6" customHeight="1" x14ac:dyDescent="0.2">
      <c r="A15" s="256" t="s">
        <v>237</v>
      </c>
      <c r="B15" s="256"/>
      <c r="C15" s="256"/>
      <c r="D15" s="261" t="s">
        <v>254</v>
      </c>
      <c r="E15" s="261"/>
      <c r="F15" s="261"/>
      <c r="G15" s="157" t="s">
        <v>238</v>
      </c>
      <c r="H15" s="409">
        <v>1</v>
      </c>
      <c r="I15" s="289"/>
      <c r="J15" s="254"/>
      <c r="K15" s="255"/>
      <c r="L15" s="255"/>
      <c r="M15" s="255"/>
      <c r="N15" s="146"/>
      <c r="O15" s="149"/>
      <c r="P15" s="149"/>
      <c r="Q15" s="149"/>
    </row>
    <row r="16" spans="1:17" ht="48.75" customHeight="1" x14ac:dyDescent="0.2">
      <c r="A16" s="256" t="s">
        <v>239</v>
      </c>
      <c r="B16" s="256"/>
      <c r="C16" s="256"/>
      <c r="D16" s="257" t="s">
        <v>336</v>
      </c>
      <c r="E16" s="258"/>
      <c r="F16" s="258"/>
      <c r="G16" s="258"/>
      <c r="H16" s="258"/>
      <c r="I16" s="258"/>
      <c r="J16" s="258"/>
      <c r="K16" s="258"/>
      <c r="L16" s="258"/>
      <c r="M16" s="258"/>
      <c r="N16" s="258"/>
      <c r="O16" s="259"/>
      <c r="P16" s="149"/>
      <c r="Q16" s="149"/>
    </row>
    <row r="17" spans="1:20" ht="48.75" customHeight="1" x14ac:dyDescent="0.2">
      <c r="A17" s="256" t="s">
        <v>240</v>
      </c>
      <c r="B17" s="256"/>
      <c r="C17" s="256"/>
      <c r="D17" s="286" t="s">
        <v>332</v>
      </c>
      <c r="E17" s="286"/>
      <c r="F17" s="286"/>
      <c r="G17" s="286"/>
      <c r="H17" s="286"/>
      <c r="I17" s="286"/>
      <c r="J17" s="286"/>
      <c r="K17" s="286"/>
      <c r="L17" s="286"/>
      <c r="M17" s="286"/>
      <c r="N17" s="286"/>
      <c r="O17" s="286"/>
      <c r="P17" s="149"/>
      <c r="Q17" s="149"/>
    </row>
    <row r="18" spans="1:20" ht="129.75" customHeight="1" x14ac:dyDescent="0.2">
      <c r="A18" s="251" t="s">
        <v>241</v>
      </c>
      <c r="B18" s="251"/>
      <c r="C18" s="251"/>
      <c r="D18" s="251"/>
      <c r="E18" s="251"/>
      <c r="F18" s="251"/>
      <c r="G18" s="251"/>
      <c r="H18" s="251"/>
      <c r="I18" s="251"/>
      <c r="J18" s="251"/>
      <c r="K18" s="251"/>
      <c r="L18" s="251"/>
      <c r="M18" s="251"/>
      <c r="N18" s="251"/>
      <c r="O18" s="251"/>
      <c r="P18" s="160"/>
      <c r="Q18" s="160"/>
      <c r="R18" s="160"/>
      <c r="S18" s="160"/>
      <c r="T18" s="160"/>
    </row>
    <row r="19" spans="1:20" ht="78" customHeight="1" x14ac:dyDescent="0.2">
      <c r="A19" s="163" t="s">
        <v>210</v>
      </c>
      <c r="B19" s="163" t="s">
        <v>242</v>
      </c>
      <c r="C19" s="163" t="s">
        <v>243</v>
      </c>
      <c r="D19" s="163" t="s">
        <v>244</v>
      </c>
      <c r="E19" s="163" t="s">
        <v>245</v>
      </c>
      <c r="F19" s="163" t="s">
        <v>246</v>
      </c>
      <c r="G19" s="163" t="s">
        <v>247</v>
      </c>
      <c r="H19" s="163" t="s">
        <v>248</v>
      </c>
      <c r="I19" s="164" t="s">
        <v>249</v>
      </c>
      <c r="J19" s="164" t="s">
        <v>250</v>
      </c>
      <c r="K19" s="252" t="s">
        <v>251</v>
      </c>
      <c r="L19" s="253"/>
      <c r="M19" s="165" t="s">
        <v>246</v>
      </c>
      <c r="N19" s="165" t="s">
        <v>247</v>
      </c>
      <c r="O19" s="165" t="s">
        <v>248</v>
      </c>
      <c r="P19" s="161"/>
      <c r="Q19" s="161"/>
      <c r="R19" s="162"/>
      <c r="S19" s="162"/>
      <c r="T19" s="162"/>
    </row>
    <row r="20" spans="1:20" ht="22.5" customHeight="1" x14ac:dyDescent="0.2">
      <c r="A20" s="249" t="s">
        <v>211</v>
      </c>
      <c r="B20" s="243" t="s">
        <v>256</v>
      </c>
      <c r="C20" s="249" t="s">
        <v>268</v>
      </c>
      <c r="D20" s="412">
        <v>0.33</v>
      </c>
      <c r="E20" s="249" t="s">
        <v>265</v>
      </c>
      <c r="F20" s="249" t="s">
        <v>270</v>
      </c>
      <c r="G20" s="249" t="s">
        <v>291</v>
      </c>
      <c r="H20" s="249" t="s">
        <v>273</v>
      </c>
      <c r="I20" s="147"/>
      <c r="J20" s="148"/>
      <c r="K20" s="246"/>
      <c r="L20" s="247"/>
      <c r="M20" s="147"/>
      <c r="N20" s="147"/>
      <c r="O20" s="147"/>
      <c r="P20" s="159"/>
    </row>
    <row r="21" spans="1:20" ht="22.5" customHeight="1" x14ac:dyDescent="0.2">
      <c r="A21" s="249"/>
      <c r="B21" s="244"/>
      <c r="C21" s="249"/>
      <c r="D21" s="412"/>
      <c r="E21" s="249"/>
      <c r="F21" s="249"/>
      <c r="G21" s="249"/>
      <c r="H21" s="249"/>
      <c r="I21" s="147"/>
      <c r="J21" s="147"/>
      <c r="K21" s="246"/>
      <c r="L21" s="247"/>
      <c r="M21" s="147"/>
      <c r="N21" s="147"/>
      <c r="O21" s="147"/>
    </row>
    <row r="22" spans="1:20" ht="22.5" customHeight="1" x14ac:dyDescent="0.2">
      <c r="A22" s="249"/>
      <c r="B22" s="244"/>
      <c r="C22" s="249"/>
      <c r="D22" s="412"/>
      <c r="E22" s="249"/>
      <c r="F22" s="249"/>
      <c r="G22" s="249"/>
      <c r="H22" s="249"/>
      <c r="I22" s="147"/>
      <c r="J22" s="147"/>
      <c r="K22" s="246"/>
      <c r="L22" s="247"/>
      <c r="M22" s="147"/>
      <c r="N22" s="147"/>
      <c r="O22" s="147"/>
    </row>
    <row r="23" spans="1:20" ht="22.5" customHeight="1" x14ac:dyDescent="0.2">
      <c r="A23" s="249"/>
      <c r="B23" s="244"/>
      <c r="C23" s="249"/>
      <c r="D23" s="412"/>
      <c r="E23" s="249"/>
      <c r="F23" s="249"/>
      <c r="G23" s="249"/>
      <c r="H23" s="249"/>
      <c r="I23" s="147"/>
      <c r="J23" s="147"/>
      <c r="K23" s="246"/>
      <c r="L23" s="247"/>
      <c r="M23" s="147"/>
      <c r="N23" s="147"/>
      <c r="O23" s="147"/>
    </row>
    <row r="24" spans="1:20" ht="20.100000000000001" customHeight="1" x14ac:dyDescent="0.2">
      <c r="A24" s="249"/>
      <c r="B24" s="244"/>
      <c r="C24" s="249" t="s">
        <v>269</v>
      </c>
      <c r="D24" s="412">
        <v>0.33</v>
      </c>
      <c r="E24" s="249" t="s">
        <v>265</v>
      </c>
      <c r="F24" s="249" t="s">
        <v>271</v>
      </c>
      <c r="G24" s="249" t="s">
        <v>272</v>
      </c>
      <c r="H24" s="249" t="s">
        <v>274</v>
      </c>
      <c r="I24" s="147"/>
      <c r="J24" s="148"/>
      <c r="K24" s="246"/>
      <c r="L24" s="247"/>
      <c r="M24" s="147"/>
      <c r="N24" s="147"/>
      <c r="O24" s="147"/>
      <c r="P24" s="159"/>
    </row>
    <row r="25" spans="1:20" ht="20.100000000000001" customHeight="1" x14ac:dyDescent="0.2">
      <c r="A25" s="249"/>
      <c r="B25" s="244"/>
      <c r="C25" s="249"/>
      <c r="D25" s="412"/>
      <c r="E25" s="249"/>
      <c r="F25" s="249"/>
      <c r="G25" s="249"/>
      <c r="H25" s="249"/>
      <c r="I25" s="147"/>
      <c r="J25" s="147"/>
      <c r="K25" s="246"/>
      <c r="L25" s="247"/>
      <c r="M25" s="147"/>
      <c r="N25" s="147"/>
      <c r="O25" s="147"/>
    </row>
    <row r="26" spans="1:20" ht="20.100000000000001" customHeight="1" x14ac:dyDescent="0.2">
      <c r="A26" s="249"/>
      <c r="B26" s="244"/>
      <c r="C26" s="249"/>
      <c r="D26" s="412"/>
      <c r="E26" s="249"/>
      <c r="F26" s="249"/>
      <c r="G26" s="249"/>
      <c r="H26" s="249"/>
      <c r="I26" s="147"/>
      <c r="J26" s="147"/>
      <c r="K26" s="246"/>
      <c r="L26" s="247"/>
      <c r="M26" s="147"/>
      <c r="N26" s="147"/>
      <c r="O26" s="147"/>
    </row>
    <row r="27" spans="1:20" ht="20.100000000000001" customHeight="1" x14ac:dyDescent="0.2">
      <c r="A27" s="249"/>
      <c r="B27" s="244"/>
      <c r="C27" s="249"/>
      <c r="D27" s="412"/>
      <c r="E27" s="249"/>
      <c r="F27" s="249"/>
      <c r="G27" s="249"/>
      <c r="H27" s="249"/>
      <c r="I27" s="147"/>
      <c r="J27" s="147"/>
      <c r="K27" s="246"/>
      <c r="L27" s="247"/>
      <c r="M27" s="147"/>
      <c r="N27" s="147"/>
      <c r="O27" s="147"/>
    </row>
    <row r="28" spans="1:20" ht="20.100000000000001" customHeight="1" x14ac:dyDescent="0.2">
      <c r="A28" s="249"/>
      <c r="B28" s="244"/>
      <c r="C28" s="249" t="s">
        <v>286</v>
      </c>
      <c r="D28" s="412">
        <v>0.34</v>
      </c>
      <c r="E28" s="249" t="s">
        <v>265</v>
      </c>
      <c r="F28" s="249" t="s">
        <v>287</v>
      </c>
      <c r="G28" s="249" t="s">
        <v>290</v>
      </c>
      <c r="H28" s="249" t="s">
        <v>266</v>
      </c>
      <c r="I28" s="147"/>
      <c r="J28" s="147"/>
      <c r="K28" s="246"/>
      <c r="L28" s="247"/>
      <c r="M28" s="147"/>
      <c r="N28" s="147"/>
      <c r="O28" s="147"/>
    </row>
    <row r="29" spans="1:20" ht="20.100000000000001" customHeight="1" x14ac:dyDescent="0.2">
      <c r="A29" s="249"/>
      <c r="B29" s="244"/>
      <c r="C29" s="249"/>
      <c r="D29" s="412"/>
      <c r="E29" s="249"/>
      <c r="F29" s="249"/>
      <c r="G29" s="249"/>
      <c r="H29" s="249"/>
      <c r="I29" s="147"/>
      <c r="J29" s="147"/>
      <c r="K29" s="246"/>
      <c r="L29" s="247"/>
      <c r="M29" s="147"/>
      <c r="N29" s="147"/>
      <c r="O29" s="147"/>
    </row>
    <row r="30" spans="1:20" ht="20.100000000000001" customHeight="1" x14ac:dyDescent="0.2">
      <c r="A30" s="249"/>
      <c r="B30" s="244"/>
      <c r="C30" s="249"/>
      <c r="D30" s="412"/>
      <c r="E30" s="249"/>
      <c r="F30" s="249"/>
      <c r="G30" s="249"/>
      <c r="H30" s="249"/>
      <c r="I30" s="147"/>
      <c r="J30" s="147"/>
      <c r="K30" s="246"/>
      <c r="L30" s="247"/>
      <c r="M30" s="147"/>
      <c r="N30" s="147"/>
      <c r="O30" s="147"/>
    </row>
    <row r="31" spans="1:20" ht="81" customHeight="1" x14ac:dyDescent="0.2">
      <c r="A31" s="249"/>
      <c r="B31" s="244"/>
      <c r="C31" s="249"/>
      <c r="D31" s="412"/>
      <c r="E31" s="249"/>
      <c r="F31" s="249"/>
      <c r="G31" s="249"/>
      <c r="H31" s="249"/>
      <c r="I31" s="147"/>
      <c r="J31" s="147"/>
      <c r="K31" s="246"/>
      <c r="L31" s="247"/>
      <c r="M31" s="147"/>
      <c r="N31" s="147"/>
      <c r="O31" s="147"/>
    </row>
    <row r="32" spans="1:20" ht="20.100000000000001" customHeight="1" x14ac:dyDescent="0.2">
      <c r="A32" s="249"/>
      <c r="B32" s="244"/>
      <c r="C32" s="248"/>
      <c r="D32" s="248"/>
      <c r="E32" s="248"/>
      <c r="F32" s="248"/>
      <c r="G32" s="248"/>
      <c r="H32" s="248"/>
      <c r="I32" s="147"/>
      <c r="J32" s="147"/>
      <c r="K32" s="246"/>
      <c r="L32" s="247"/>
      <c r="M32" s="147"/>
      <c r="N32" s="147"/>
      <c r="O32" s="147"/>
    </row>
    <row r="33" spans="1:15" ht="20.100000000000001" customHeight="1" x14ac:dyDescent="0.2">
      <c r="A33" s="249"/>
      <c r="B33" s="244"/>
      <c r="C33" s="248"/>
      <c r="D33" s="248"/>
      <c r="E33" s="248"/>
      <c r="F33" s="248"/>
      <c r="G33" s="248"/>
      <c r="H33" s="248"/>
      <c r="I33" s="147"/>
      <c r="J33" s="147"/>
      <c r="K33" s="246"/>
      <c r="L33" s="247"/>
      <c r="M33" s="147"/>
      <c r="N33" s="147"/>
      <c r="O33" s="147"/>
    </row>
    <row r="34" spans="1:15" ht="20.100000000000001" customHeight="1" x14ac:dyDescent="0.2">
      <c r="A34" s="249"/>
      <c r="B34" s="244"/>
      <c r="C34" s="248"/>
      <c r="D34" s="248"/>
      <c r="E34" s="248"/>
      <c r="F34" s="248"/>
      <c r="G34" s="248"/>
      <c r="H34" s="248"/>
      <c r="I34" s="147"/>
      <c r="J34" s="147"/>
      <c r="K34" s="246"/>
      <c r="L34" s="247"/>
      <c r="M34" s="147"/>
      <c r="N34" s="147"/>
      <c r="O34" s="147"/>
    </row>
    <row r="35" spans="1:15" ht="27" customHeight="1" x14ac:dyDescent="0.2">
      <c r="A35" s="249"/>
      <c r="B35" s="244"/>
      <c r="C35" s="248"/>
      <c r="D35" s="248"/>
      <c r="E35" s="248"/>
      <c r="F35" s="248"/>
      <c r="G35" s="248"/>
      <c r="H35" s="248"/>
      <c r="I35" s="147"/>
      <c r="J35" s="147"/>
      <c r="K35" s="246"/>
      <c r="L35" s="247"/>
      <c r="M35" s="147"/>
      <c r="N35" s="147"/>
      <c r="O35" s="147"/>
    </row>
    <row r="36" spans="1:15" ht="20.100000000000001" customHeight="1" x14ac:dyDescent="0.2">
      <c r="A36" s="249"/>
      <c r="B36" s="244"/>
      <c r="C36" s="248"/>
      <c r="D36" s="248"/>
      <c r="E36" s="248"/>
      <c r="F36" s="248"/>
      <c r="G36" s="248"/>
      <c r="H36" s="248"/>
      <c r="I36" s="147"/>
      <c r="J36" s="147"/>
      <c r="K36" s="246"/>
      <c r="L36" s="247"/>
      <c r="M36" s="147"/>
      <c r="N36" s="147"/>
      <c r="O36" s="147"/>
    </row>
    <row r="37" spans="1:15" ht="20.100000000000001" customHeight="1" x14ac:dyDescent="0.2">
      <c r="A37" s="249"/>
      <c r="B37" s="244"/>
      <c r="C37" s="248"/>
      <c r="D37" s="248"/>
      <c r="E37" s="248"/>
      <c r="F37" s="248"/>
      <c r="G37" s="248"/>
      <c r="H37" s="248"/>
      <c r="I37" s="147"/>
      <c r="J37" s="147"/>
      <c r="K37" s="246"/>
      <c r="L37" s="247"/>
      <c r="M37" s="147"/>
      <c r="N37" s="147"/>
      <c r="O37" s="147"/>
    </row>
    <row r="38" spans="1:15" ht="20.100000000000001" customHeight="1" x14ac:dyDescent="0.2">
      <c r="A38" s="249"/>
      <c r="B38" s="244"/>
      <c r="C38" s="248"/>
      <c r="D38" s="248"/>
      <c r="E38" s="248"/>
      <c r="F38" s="248"/>
      <c r="G38" s="248"/>
      <c r="H38" s="248"/>
      <c r="I38" s="147"/>
      <c r="J38" s="147"/>
      <c r="K38" s="246"/>
      <c r="L38" s="247"/>
      <c r="M38" s="147"/>
      <c r="N38" s="147"/>
      <c r="O38" s="147"/>
    </row>
    <row r="39" spans="1:15" ht="27" customHeight="1" x14ac:dyDescent="0.2">
      <c r="A39" s="249"/>
      <c r="B39" s="245"/>
      <c r="C39" s="248"/>
      <c r="D39" s="248"/>
      <c r="E39" s="248"/>
      <c r="F39" s="248"/>
      <c r="G39" s="248"/>
      <c r="H39" s="248"/>
      <c r="I39" s="147"/>
      <c r="J39" s="147"/>
      <c r="K39" s="246"/>
      <c r="L39" s="247"/>
      <c r="M39" s="147"/>
      <c r="N39" s="147"/>
      <c r="O39" s="147"/>
    </row>
    <row r="40" spans="1:15" ht="51.75" customHeight="1" x14ac:dyDescent="0.2">
      <c r="A40" s="240" t="s">
        <v>252</v>
      </c>
      <c r="B40" s="240"/>
      <c r="C40" s="241"/>
      <c r="D40" s="242"/>
    </row>
  </sheetData>
  <mergeCells count="80">
    <mergeCell ref="K39:L39"/>
    <mergeCell ref="D16:O16"/>
    <mergeCell ref="D17:O17"/>
    <mergeCell ref="D1:M3"/>
    <mergeCell ref="D4:M4"/>
    <mergeCell ref="K34:L34"/>
    <mergeCell ref="K35:L35"/>
    <mergeCell ref="K36:L36"/>
    <mergeCell ref="K37:L37"/>
    <mergeCell ref="K38:L38"/>
    <mergeCell ref="K29:L29"/>
    <mergeCell ref="K30:L30"/>
    <mergeCell ref="K31:L31"/>
    <mergeCell ref="K32:L32"/>
    <mergeCell ref="K33:L33"/>
    <mergeCell ref="K24:L24"/>
    <mergeCell ref="H7:K7"/>
    <mergeCell ref="K25:L25"/>
    <mergeCell ref="K26:L26"/>
    <mergeCell ref="K27:L27"/>
    <mergeCell ref="K28:L28"/>
    <mergeCell ref="K19:L19"/>
    <mergeCell ref="K20:L20"/>
    <mergeCell ref="K21:L21"/>
    <mergeCell ref="K22:L22"/>
    <mergeCell ref="K23:L23"/>
    <mergeCell ref="H15:I15"/>
    <mergeCell ref="A20:A39"/>
    <mergeCell ref="F24:F27"/>
    <mergeCell ref="C20:C23"/>
    <mergeCell ref="D20:D23"/>
    <mergeCell ref="G28:G31"/>
    <mergeCell ref="C36:C39"/>
    <mergeCell ref="D36:D39"/>
    <mergeCell ref="E36:E39"/>
    <mergeCell ref="F36:F39"/>
    <mergeCell ref="G36:G39"/>
    <mergeCell ref="C32:C35"/>
    <mergeCell ref="F32:F35"/>
    <mergeCell ref="C28:C31"/>
    <mergeCell ref="D28:D31"/>
    <mergeCell ref="E28:E31"/>
    <mergeCell ref="D32:D35"/>
    <mergeCell ref="B9:C9"/>
    <mergeCell ref="D8:F8"/>
    <mergeCell ref="C24:C27"/>
    <mergeCell ref="D24:D27"/>
    <mergeCell ref="E24:E27"/>
    <mergeCell ref="A40:B40"/>
    <mergeCell ref="C40:D40"/>
    <mergeCell ref="A15:C15"/>
    <mergeCell ref="A16:C16"/>
    <mergeCell ref="H36:H39"/>
    <mergeCell ref="E20:E23"/>
    <mergeCell ref="F20:F23"/>
    <mergeCell ref="G20:G23"/>
    <mergeCell ref="H20:H23"/>
    <mergeCell ref="G24:G27"/>
    <mergeCell ref="H24:H27"/>
    <mergeCell ref="E32:E35"/>
    <mergeCell ref="F28:F31"/>
    <mergeCell ref="G32:G35"/>
    <mergeCell ref="H32:H35"/>
    <mergeCell ref="B20:B39"/>
    <mergeCell ref="N6:O6"/>
    <mergeCell ref="H28:H31"/>
    <mergeCell ref="A1:C4"/>
    <mergeCell ref="A6:C6"/>
    <mergeCell ref="D6:F6"/>
    <mergeCell ref="I6:J6"/>
    <mergeCell ref="A18:O18"/>
    <mergeCell ref="B10:C10"/>
    <mergeCell ref="B11:C11"/>
    <mergeCell ref="B13:C13"/>
    <mergeCell ref="B14:C14"/>
    <mergeCell ref="N7:O7"/>
    <mergeCell ref="D15:F15"/>
    <mergeCell ref="J15:M15"/>
    <mergeCell ref="A17:C17"/>
    <mergeCell ref="A8:C8"/>
  </mergeCells>
  <dataValidations count="4">
    <dataValidation allowBlank="1" showInputMessage="1" showErrorMessage="1" prompt="Seleccionar de la lista desplegable" sqref="A19" xr:uid="{FF327104-0387-4166-82B4-447E103AAD86}"/>
    <dataValidation allowBlank="1" showInputMessage="1" showErrorMessage="1" prompt="Registrar fecha en formato: dd/mm/aaaa" sqref="D6:F6 Q6" xr:uid="{CAF55BAD-AABD-4B0B-89B1-6EB4653C89A6}"/>
    <dataValidation allowBlank="1" showInputMessage="1" showErrorMessage="1" prompt="La sumatoria de La ponderación asignada a las tareas de cada actividad debe ser igual al 100% " sqref="P19 J19" xr:uid="{094E397E-F01D-40D8-A8E9-5C4ED575A379}"/>
    <dataValidation allowBlank="1" showInputMessage="1" showErrorMessage="1" prompt="La sumatoria de las ponderaciones por actividad debe ser igual al porcentaje asignado al plan_x000a__x000a_A1+A2+A3+A4+…+An= Porcentaje asignado al plan" sqref="C40:D40" xr:uid="{7B33A7FC-3ED2-4230-ACDD-D014430A7AD6}"/>
  </dataValidations>
  <pageMargins left="0.70866141732283472" right="0.70866141732283472" top="0.74803149606299213" bottom="0.74803149606299213" header="0.31496062992125984" footer="0.31496062992125984"/>
  <pageSetup paperSize="9" scale="19" fitToHeight="0" orientation="landscape" r:id="rId1"/>
  <headerFooter>
    <oddFooter>&amp;C&amp;P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6109F8E-07CF-43E9-B58A-E05D01939BBA}">
          <x14:formula1>
            <xm:f>Hoja2!$D$6:$D$9</xm:f>
          </x14:formula1>
          <xm:sqref>A20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1DDA9-2E73-423C-89F3-B02A02C8FBA7}">
  <sheetPr>
    <pageSetUpPr fitToPage="1"/>
  </sheetPr>
  <dimension ref="A1:T39"/>
  <sheetViews>
    <sheetView showGridLines="0" topLeftCell="A17" zoomScale="75" zoomScaleNormal="75" zoomScaleSheetLayoutView="57" workbookViewId="0">
      <selection activeCell="D23" sqref="D23:D26"/>
    </sheetView>
  </sheetViews>
  <sheetFormatPr baseColWidth="10" defaultColWidth="11.42578125" defaultRowHeight="15" x14ac:dyDescent="0.2"/>
  <cols>
    <col min="1" max="1" width="32.5703125" style="139" customWidth="1"/>
    <col min="2" max="2" width="35" style="139" customWidth="1"/>
    <col min="3" max="5" width="42.85546875" style="139" customWidth="1"/>
    <col min="6" max="6" width="58.85546875" style="139" customWidth="1"/>
    <col min="7" max="8" width="50.85546875" style="139" customWidth="1"/>
    <col min="9" max="9" width="27.7109375" style="139" customWidth="1"/>
    <col min="10" max="10" width="31.85546875" style="139" customWidth="1"/>
    <col min="11" max="11" width="30.5703125" style="139" customWidth="1"/>
    <col min="12" max="12" width="4.85546875" style="139" customWidth="1"/>
    <col min="13" max="13" width="38" style="139" customWidth="1"/>
    <col min="14" max="16" width="29.85546875" style="139" customWidth="1"/>
    <col min="17" max="17" width="26.28515625" style="139" customWidth="1"/>
    <col min="18" max="18" width="29.5703125" style="139" customWidth="1"/>
    <col min="19" max="19" width="20.85546875" style="139" customWidth="1"/>
    <col min="20" max="20" width="27" style="139" customWidth="1"/>
    <col min="21" max="16384" width="11.42578125" style="139"/>
  </cols>
  <sheetData>
    <row r="1" spans="1:17" ht="36.75" customHeight="1" x14ac:dyDescent="0.2">
      <c r="A1" s="268"/>
      <c r="B1" s="268"/>
      <c r="C1" s="268"/>
      <c r="D1" s="269" t="s">
        <v>215</v>
      </c>
      <c r="E1" s="270"/>
      <c r="F1" s="270"/>
      <c r="G1" s="270"/>
      <c r="H1" s="270"/>
      <c r="I1" s="270"/>
      <c r="J1" s="270"/>
      <c r="K1" s="270"/>
      <c r="L1" s="270"/>
      <c r="M1" s="271"/>
      <c r="N1" s="166" t="s">
        <v>216</v>
      </c>
      <c r="O1" s="138" t="s">
        <v>217</v>
      </c>
      <c r="P1" s="146"/>
      <c r="Q1" s="146"/>
    </row>
    <row r="2" spans="1:17" ht="36.75" customHeight="1" x14ac:dyDescent="0.2">
      <c r="A2" s="268"/>
      <c r="B2" s="268"/>
      <c r="C2" s="268"/>
      <c r="D2" s="272"/>
      <c r="E2" s="273"/>
      <c r="F2" s="273"/>
      <c r="G2" s="273"/>
      <c r="H2" s="273"/>
      <c r="I2" s="273"/>
      <c r="J2" s="273"/>
      <c r="K2" s="273"/>
      <c r="L2" s="273"/>
      <c r="M2" s="274"/>
      <c r="N2" s="166" t="s">
        <v>218</v>
      </c>
      <c r="O2" s="140">
        <v>6</v>
      </c>
      <c r="P2" s="149"/>
      <c r="Q2" s="149"/>
    </row>
    <row r="3" spans="1:17" ht="36.75" customHeight="1" x14ac:dyDescent="0.2">
      <c r="A3" s="268"/>
      <c r="B3" s="268"/>
      <c r="C3" s="268"/>
      <c r="D3" s="275"/>
      <c r="E3" s="276"/>
      <c r="F3" s="276"/>
      <c r="G3" s="276"/>
      <c r="H3" s="276"/>
      <c r="I3" s="276"/>
      <c r="J3" s="276"/>
      <c r="K3" s="276"/>
      <c r="L3" s="276"/>
      <c r="M3" s="277"/>
      <c r="N3" s="166" t="s">
        <v>219</v>
      </c>
      <c r="O3" s="169">
        <v>45618</v>
      </c>
      <c r="P3" s="149"/>
      <c r="Q3" s="149"/>
    </row>
    <row r="4" spans="1:17" ht="36.75" customHeight="1" x14ac:dyDescent="0.2">
      <c r="A4" s="268"/>
      <c r="B4" s="268"/>
      <c r="C4" s="268"/>
      <c r="D4" s="278" t="s">
        <v>220</v>
      </c>
      <c r="E4" s="279"/>
      <c r="F4" s="279"/>
      <c r="G4" s="279"/>
      <c r="H4" s="279"/>
      <c r="I4" s="279"/>
      <c r="J4" s="279"/>
      <c r="K4" s="279"/>
      <c r="L4" s="279"/>
      <c r="M4" s="280"/>
      <c r="N4" s="166" t="s">
        <v>221</v>
      </c>
      <c r="O4" s="140" t="s">
        <v>222</v>
      </c>
      <c r="P4" s="149"/>
      <c r="Q4" s="149"/>
    </row>
    <row r="5" spans="1:17" ht="36.75" customHeight="1" x14ac:dyDescent="0.2">
      <c r="P5" s="146"/>
      <c r="Q5" s="146"/>
    </row>
    <row r="6" spans="1:17" ht="44.1" customHeight="1" x14ac:dyDescent="0.2">
      <c r="A6" s="281" t="s">
        <v>223</v>
      </c>
      <c r="B6" s="282"/>
      <c r="C6" s="282"/>
      <c r="D6" s="283">
        <v>46006</v>
      </c>
      <c r="E6" s="284"/>
      <c r="F6" s="285"/>
      <c r="G6" s="141"/>
      <c r="H6" s="142" t="s">
        <v>224</v>
      </c>
      <c r="I6" s="267">
        <v>2026</v>
      </c>
      <c r="J6" s="267"/>
      <c r="K6" s="143"/>
      <c r="L6" s="143"/>
      <c r="M6" s="168" t="s">
        <v>225</v>
      </c>
      <c r="N6" s="266"/>
      <c r="O6" s="266"/>
      <c r="P6" s="149"/>
      <c r="Q6" s="149"/>
    </row>
    <row r="7" spans="1:17" ht="48.75" customHeight="1" x14ac:dyDescent="0.2">
      <c r="A7" s="144"/>
      <c r="B7" s="144"/>
      <c r="C7" s="144"/>
      <c r="D7" s="144"/>
      <c r="E7" s="144"/>
      <c r="F7" s="144"/>
      <c r="H7" s="145"/>
      <c r="I7" s="143"/>
      <c r="J7" s="143"/>
      <c r="K7" s="143"/>
      <c r="L7" s="143"/>
      <c r="M7" s="168" t="s">
        <v>226</v>
      </c>
      <c r="N7" s="242" t="s">
        <v>255</v>
      </c>
      <c r="O7" s="242"/>
      <c r="P7" s="149"/>
      <c r="Q7" s="149"/>
    </row>
    <row r="8" spans="1:17" ht="27" customHeight="1" x14ac:dyDescent="0.2">
      <c r="A8" s="256" t="s">
        <v>227</v>
      </c>
      <c r="B8" s="256"/>
      <c r="C8" s="256"/>
      <c r="D8" s="267" t="s">
        <v>292</v>
      </c>
      <c r="E8" s="267"/>
      <c r="F8" s="267"/>
      <c r="G8" s="151" t="s">
        <v>228</v>
      </c>
      <c r="H8" s="407">
        <v>0.04</v>
      </c>
      <c r="I8" s="301"/>
      <c r="J8" s="301"/>
      <c r="K8" s="301"/>
      <c r="L8" s="167"/>
      <c r="M8" s="152"/>
      <c r="N8" s="146"/>
      <c r="O8" s="146"/>
      <c r="P8" s="149"/>
      <c r="Q8" s="149"/>
    </row>
    <row r="9" spans="1:17" ht="15.75" x14ac:dyDescent="0.2">
      <c r="A9" s="150" t="s">
        <v>229</v>
      </c>
      <c r="B9" s="264" t="s">
        <v>312</v>
      </c>
      <c r="C9" s="265"/>
      <c r="D9" s="150" t="s">
        <v>230</v>
      </c>
      <c r="E9" s="172" t="s">
        <v>313</v>
      </c>
      <c r="F9" s="150" t="s">
        <v>231</v>
      </c>
      <c r="G9" s="174" t="s">
        <v>296</v>
      </c>
      <c r="H9" s="150" t="s">
        <v>232</v>
      </c>
      <c r="I9" s="173" t="s">
        <v>267</v>
      </c>
      <c r="J9" s="154" t="s">
        <v>233</v>
      </c>
      <c r="K9" s="155" t="s">
        <v>314</v>
      </c>
      <c r="L9" s="156"/>
      <c r="M9" s="156"/>
      <c r="N9" s="146"/>
      <c r="O9" s="146"/>
      <c r="P9" s="146"/>
      <c r="Q9" s="146"/>
    </row>
    <row r="10" spans="1:17" ht="30" x14ac:dyDescent="0.2">
      <c r="A10" s="150" t="s">
        <v>234</v>
      </c>
      <c r="B10" s="264" t="s">
        <v>315</v>
      </c>
      <c r="C10" s="265"/>
      <c r="D10" s="150" t="s">
        <v>230</v>
      </c>
      <c r="E10" s="172" t="s">
        <v>316</v>
      </c>
      <c r="F10" s="150" t="s">
        <v>231</v>
      </c>
      <c r="G10" s="174" t="s">
        <v>296</v>
      </c>
      <c r="H10" s="150" t="s">
        <v>232</v>
      </c>
      <c r="I10" s="173" t="s">
        <v>297</v>
      </c>
      <c r="J10" s="154" t="s">
        <v>233</v>
      </c>
      <c r="K10" s="155" t="s">
        <v>317</v>
      </c>
      <c r="L10" s="152"/>
      <c r="M10" s="156"/>
      <c r="N10" s="149"/>
      <c r="O10" s="149"/>
      <c r="P10" s="149"/>
      <c r="Q10" s="149"/>
    </row>
    <row r="11" spans="1:17" ht="15.75" x14ac:dyDescent="0.2">
      <c r="A11" s="150" t="s">
        <v>235</v>
      </c>
      <c r="B11" s="264"/>
      <c r="C11" s="265"/>
      <c r="D11" s="150" t="s">
        <v>230</v>
      </c>
      <c r="E11" s="158"/>
      <c r="F11" s="150" t="s">
        <v>231</v>
      </c>
      <c r="G11" s="158"/>
      <c r="H11" s="150" t="s">
        <v>232</v>
      </c>
      <c r="I11" s="153"/>
      <c r="J11" s="154" t="s">
        <v>233</v>
      </c>
      <c r="K11" s="155"/>
      <c r="L11" s="152"/>
      <c r="M11" s="156"/>
      <c r="N11" s="149"/>
      <c r="O11" s="149"/>
      <c r="P11" s="149"/>
      <c r="Q11" s="149"/>
    </row>
    <row r="12" spans="1:17" ht="15.75" x14ac:dyDescent="0.2">
      <c r="A12" s="150" t="s">
        <v>235</v>
      </c>
      <c r="B12" s="264"/>
      <c r="C12" s="265"/>
      <c r="D12" s="150" t="s">
        <v>230</v>
      </c>
      <c r="E12" s="158"/>
      <c r="F12" s="150" t="s">
        <v>231</v>
      </c>
      <c r="G12" s="158"/>
      <c r="H12" s="150" t="s">
        <v>232</v>
      </c>
      <c r="I12" s="153"/>
      <c r="J12" s="154" t="s">
        <v>233</v>
      </c>
      <c r="K12" s="155"/>
      <c r="L12" s="152"/>
      <c r="M12" s="156"/>
      <c r="N12" s="149"/>
      <c r="O12" s="149"/>
      <c r="P12" s="149"/>
      <c r="Q12" s="149"/>
    </row>
    <row r="13" spans="1:17" ht="15.75" x14ac:dyDescent="0.2">
      <c r="A13" s="150" t="s">
        <v>236</v>
      </c>
      <c r="B13" s="264"/>
      <c r="C13" s="265"/>
      <c r="D13" s="150" t="s">
        <v>230</v>
      </c>
      <c r="E13" s="158"/>
      <c r="F13" s="150" t="s">
        <v>231</v>
      </c>
      <c r="G13" s="158"/>
      <c r="H13" s="150" t="s">
        <v>232</v>
      </c>
      <c r="I13" s="153"/>
      <c r="J13" s="154" t="s">
        <v>233</v>
      </c>
      <c r="K13" s="155"/>
      <c r="L13" s="152"/>
      <c r="M13" s="156"/>
      <c r="N13" s="149"/>
      <c r="O13" s="149"/>
      <c r="P13" s="149"/>
      <c r="Q13" s="149"/>
    </row>
    <row r="14" spans="1:17" ht="45.6" customHeight="1" x14ac:dyDescent="0.2">
      <c r="A14" s="256" t="s">
        <v>237</v>
      </c>
      <c r="B14" s="256"/>
      <c r="C14" s="256"/>
      <c r="D14" s="261" t="s">
        <v>254</v>
      </c>
      <c r="E14" s="261"/>
      <c r="F14" s="261"/>
      <c r="G14" s="157" t="s">
        <v>238</v>
      </c>
      <c r="H14" s="409">
        <v>1</v>
      </c>
      <c r="I14" s="289"/>
      <c r="J14" s="254"/>
      <c r="K14" s="255"/>
      <c r="L14" s="255"/>
      <c r="M14" s="255"/>
      <c r="N14" s="146"/>
      <c r="O14" s="149"/>
      <c r="P14" s="149"/>
      <c r="Q14" s="149"/>
    </row>
    <row r="15" spans="1:17" ht="48.75" customHeight="1" x14ac:dyDescent="0.2">
      <c r="A15" s="256" t="s">
        <v>239</v>
      </c>
      <c r="B15" s="256"/>
      <c r="C15" s="256"/>
      <c r="D15" s="257" t="s">
        <v>336</v>
      </c>
      <c r="E15" s="258"/>
      <c r="F15" s="258"/>
      <c r="G15" s="258"/>
      <c r="H15" s="258"/>
      <c r="I15" s="258"/>
      <c r="J15" s="258"/>
      <c r="K15" s="258"/>
      <c r="L15" s="258"/>
      <c r="M15" s="258"/>
      <c r="N15" s="258"/>
      <c r="O15" s="259"/>
      <c r="P15" s="149"/>
      <c r="Q15" s="149"/>
    </row>
    <row r="16" spans="1:17" ht="48.75" customHeight="1" x14ac:dyDescent="0.2">
      <c r="A16" s="256" t="s">
        <v>240</v>
      </c>
      <c r="B16" s="256"/>
      <c r="C16" s="256"/>
      <c r="D16" s="286" t="s">
        <v>331</v>
      </c>
      <c r="E16" s="286"/>
      <c r="F16" s="286"/>
      <c r="G16" s="286"/>
      <c r="H16" s="286"/>
      <c r="I16" s="286"/>
      <c r="J16" s="286"/>
      <c r="K16" s="286"/>
      <c r="L16" s="286"/>
      <c r="M16" s="286"/>
      <c r="N16" s="286"/>
      <c r="O16" s="286"/>
      <c r="P16" s="149"/>
      <c r="Q16" s="149"/>
    </row>
    <row r="17" spans="1:20" ht="129.75" customHeight="1" x14ac:dyDescent="0.2">
      <c r="A17" s="251" t="s">
        <v>241</v>
      </c>
      <c r="B17" s="251"/>
      <c r="C17" s="251"/>
      <c r="D17" s="251"/>
      <c r="E17" s="251"/>
      <c r="F17" s="251"/>
      <c r="G17" s="251"/>
      <c r="H17" s="251"/>
      <c r="I17" s="251"/>
      <c r="J17" s="251"/>
      <c r="K17" s="251"/>
      <c r="L17" s="251"/>
      <c r="M17" s="251"/>
      <c r="N17" s="251"/>
      <c r="O17" s="251"/>
      <c r="P17" s="160"/>
      <c r="Q17" s="160"/>
      <c r="R17" s="160"/>
      <c r="S17" s="160"/>
      <c r="T17" s="160"/>
    </row>
    <row r="18" spans="1:20" ht="78" customHeight="1" x14ac:dyDescent="0.2">
      <c r="A18" s="163" t="s">
        <v>210</v>
      </c>
      <c r="B18" s="163" t="s">
        <v>242</v>
      </c>
      <c r="C18" s="163" t="s">
        <v>243</v>
      </c>
      <c r="D18" s="163" t="s">
        <v>244</v>
      </c>
      <c r="E18" s="163" t="s">
        <v>245</v>
      </c>
      <c r="F18" s="163" t="s">
        <v>246</v>
      </c>
      <c r="G18" s="163" t="s">
        <v>247</v>
      </c>
      <c r="H18" s="163" t="s">
        <v>248</v>
      </c>
      <c r="I18" s="164" t="s">
        <v>249</v>
      </c>
      <c r="J18" s="164" t="s">
        <v>250</v>
      </c>
      <c r="K18" s="252" t="s">
        <v>251</v>
      </c>
      <c r="L18" s="253"/>
      <c r="M18" s="165" t="s">
        <v>246</v>
      </c>
      <c r="N18" s="165" t="s">
        <v>247</v>
      </c>
      <c r="O18" s="165" t="s">
        <v>248</v>
      </c>
      <c r="P18" s="161"/>
      <c r="Q18" s="161"/>
      <c r="R18" s="162"/>
      <c r="S18" s="162"/>
      <c r="T18" s="162"/>
    </row>
    <row r="19" spans="1:20" ht="20.100000000000001" customHeight="1" x14ac:dyDescent="0.2">
      <c r="A19" s="249" t="s">
        <v>211</v>
      </c>
      <c r="B19" s="243" t="s">
        <v>256</v>
      </c>
      <c r="C19" s="249" t="s">
        <v>276</v>
      </c>
      <c r="D19" s="412">
        <v>0.5</v>
      </c>
      <c r="E19" s="249" t="s">
        <v>265</v>
      </c>
      <c r="F19" s="249" t="s">
        <v>278</v>
      </c>
      <c r="G19" s="249" t="s">
        <v>290</v>
      </c>
      <c r="H19" s="249" t="s">
        <v>293</v>
      </c>
      <c r="I19" s="147"/>
      <c r="J19" s="148"/>
      <c r="K19" s="246"/>
      <c r="L19" s="247"/>
      <c r="M19" s="147"/>
      <c r="N19" s="147"/>
      <c r="O19" s="147"/>
      <c r="P19" s="159"/>
    </row>
    <row r="20" spans="1:20" ht="20.100000000000001" customHeight="1" x14ac:dyDescent="0.2">
      <c r="A20" s="249"/>
      <c r="B20" s="244"/>
      <c r="C20" s="249"/>
      <c r="D20" s="412"/>
      <c r="E20" s="249"/>
      <c r="F20" s="249"/>
      <c r="G20" s="249"/>
      <c r="H20" s="249"/>
      <c r="I20" s="147"/>
      <c r="J20" s="147"/>
      <c r="K20" s="246"/>
      <c r="L20" s="247"/>
      <c r="M20" s="147"/>
      <c r="N20" s="147"/>
      <c r="O20" s="147"/>
    </row>
    <row r="21" spans="1:20" ht="20.100000000000001" customHeight="1" x14ac:dyDescent="0.2">
      <c r="A21" s="249"/>
      <c r="B21" s="244"/>
      <c r="C21" s="249"/>
      <c r="D21" s="412"/>
      <c r="E21" s="249"/>
      <c r="F21" s="249"/>
      <c r="G21" s="249"/>
      <c r="H21" s="249"/>
      <c r="I21" s="147"/>
      <c r="J21" s="147"/>
      <c r="K21" s="246"/>
      <c r="L21" s="247"/>
      <c r="M21" s="147"/>
      <c r="N21" s="147"/>
      <c r="O21" s="147"/>
    </row>
    <row r="22" spans="1:20" ht="24.6" customHeight="1" x14ac:dyDescent="0.2">
      <c r="A22" s="249"/>
      <c r="B22" s="244"/>
      <c r="C22" s="249"/>
      <c r="D22" s="412"/>
      <c r="E22" s="249"/>
      <c r="F22" s="249"/>
      <c r="G22" s="249"/>
      <c r="H22" s="249"/>
      <c r="I22" s="147"/>
      <c r="J22" s="147"/>
      <c r="K22" s="246"/>
      <c r="L22" s="247"/>
      <c r="M22" s="147"/>
      <c r="N22" s="147"/>
      <c r="O22" s="147"/>
    </row>
    <row r="23" spans="1:20" ht="20.100000000000001" customHeight="1" x14ac:dyDescent="0.2">
      <c r="A23" s="249"/>
      <c r="B23" s="244"/>
      <c r="C23" s="249" t="s">
        <v>277</v>
      </c>
      <c r="D23" s="412">
        <v>0.5</v>
      </c>
      <c r="E23" s="249" t="s">
        <v>265</v>
      </c>
      <c r="F23" s="249" t="s">
        <v>279</v>
      </c>
      <c r="G23" s="249" t="s">
        <v>289</v>
      </c>
      <c r="H23" s="249" t="s">
        <v>280</v>
      </c>
      <c r="I23" s="147"/>
      <c r="J23" s="148"/>
      <c r="K23" s="246"/>
      <c r="L23" s="247"/>
      <c r="M23" s="147"/>
      <c r="N23" s="147"/>
      <c r="O23" s="147"/>
      <c r="P23" s="159"/>
    </row>
    <row r="24" spans="1:20" ht="20.100000000000001" customHeight="1" x14ac:dyDescent="0.2">
      <c r="A24" s="249"/>
      <c r="B24" s="244"/>
      <c r="C24" s="249"/>
      <c r="D24" s="412"/>
      <c r="E24" s="249"/>
      <c r="F24" s="249"/>
      <c r="G24" s="249"/>
      <c r="H24" s="249"/>
      <c r="I24" s="147"/>
      <c r="J24" s="147"/>
      <c r="K24" s="246"/>
      <c r="L24" s="247"/>
      <c r="M24" s="147"/>
      <c r="N24" s="147"/>
      <c r="O24" s="147"/>
    </row>
    <row r="25" spans="1:20" ht="20.100000000000001" customHeight="1" x14ac:dyDescent="0.2">
      <c r="A25" s="249"/>
      <c r="B25" s="244"/>
      <c r="C25" s="249"/>
      <c r="D25" s="412"/>
      <c r="E25" s="249"/>
      <c r="F25" s="249"/>
      <c r="G25" s="249"/>
      <c r="H25" s="249"/>
      <c r="I25" s="147"/>
      <c r="J25" s="147"/>
      <c r="K25" s="246"/>
      <c r="L25" s="247"/>
      <c r="M25" s="147"/>
      <c r="N25" s="147"/>
      <c r="O25" s="147"/>
    </row>
    <row r="26" spans="1:20" ht="40.9" customHeight="1" x14ac:dyDescent="0.2">
      <c r="A26" s="249"/>
      <c r="B26" s="244"/>
      <c r="C26" s="249"/>
      <c r="D26" s="412"/>
      <c r="E26" s="249"/>
      <c r="F26" s="249"/>
      <c r="G26" s="249"/>
      <c r="H26" s="249"/>
      <c r="I26" s="147"/>
      <c r="J26" s="147"/>
      <c r="K26" s="246"/>
      <c r="L26" s="247"/>
      <c r="M26" s="147"/>
      <c r="N26" s="147"/>
      <c r="O26" s="147"/>
    </row>
    <row r="27" spans="1:20" ht="20.100000000000001" customHeight="1" x14ac:dyDescent="0.2">
      <c r="A27" s="249"/>
      <c r="B27" s="244"/>
      <c r="C27" s="248"/>
      <c r="D27" s="413"/>
      <c r="E27" s="248"/>
      <c r="F27" s="248"/>
      <c r="G27" s="248"/>
      <c r="H27" s="248"/>
      <c r="I27" s="147"/>
      <c r="J27" s="147"/>
      <c r="K27" s="246"/>
      <c r="L27" s="247"/>
      <c r="M27" s="147"/>
      <c r="N27" s="147"/>
      <c r="O27" s="147"/>
    </row>
    <row r="28" spans="1:20" ht="20.100000000000001" customHeight="1" x14ac:dyDescent="0.2">
      <c r="A28" s="249"/>
      <c r="B28" s="244"/>
      <c r="C28" s="248"/>
      <c r="D28" s="413"/>
      <c r="E28" s="248"/>
      <c r="F28" s="248"/>
      <c r="G28" s="248"/>
      <c r="H28" s="248"/>
      <c r="I28" s="147"/>
      <c r="J28" s="147"/>
      <c r="K28" s="246"/>
      <c r="L28" s="247"/>
      <c r="M28" s="147"/>
      <c r="N28" s="147"/>
      <c r="O28" s="147"/>
    </row>
    <row r="29" spans="1:20" ht="20.100000000000001" customHeight="1" x14ac:dyDescent="0.2">
      <c r="A29" s="249"/>
      <c r="B29" s="244"/>
      <c r="C29" s="248"/>
      <c r="D29" s="413"/>
      <c r="E29" s="248"/>
      <c r="F29" s="248"/>
      <c r="G29" s="248"/>
      <c r="H29" s="248"/>
      <c r="I29" s="147"/>
      <c r="J29" s="147"/>
      <c r="K29" s="246"/>
      <c r="L29" s="247"/>
      <c r="M29" s="147"/>
      <c r="N29" s="147"/>
      <c r="O29" s="147"/>
    </row>
    <row r="30" spans="1:20" ht="20.100000000000001" customHeight="1" x14ac:dyDescent="0.2">
      <c r="A30" s="249"/>
      <c r="B30" s="244"/>
      <c r="C30" s="248"/>
      <c r="D30" s="413"/>
      <c r="E30" s="248"/>
      <c r="F30" s="248"/>
      <c r="G30" s="248"/>
      <c r="H30" s="248"/>
      <c r="I30" s="147"/>
      <c r="J30" s="147"/>
      <c r="K30" s="246"/>
      <c r="L30" s="247"/>
      <c r="M30" s="147"/>
      <c r="N30" s="147"/>
      <c r="O30" s="147"/>
    </row>
    <row r="31" spans="1:20" ht="20.100000000000001" customHeight="1" x14ac:dyDescent="0.2">
      <c r="A31" s="249"/>
      <c r="B31" s="244"/>
      <c r="C31" s="248"/>
      <c r="D31" s="248"/>
      <c r="E31" s="248"/>
      <c r="F31" s="248"/>
      <c r="G31" s="248"/>
      <c r="H31" s="248"/>
      <c r="I31" s="147"/>
      <c r="J31" s="147"/>
      <c r="K31" s="246"/>
      <c r="L31" s="247"/>
      <c r="M31" s="147"/>
      <c r="N31" s="147"/>
      <c r="O31" s="147"/>
    </row>
    <row r="32" spans="1:20" ht="20.100000000000001" customHeight="1" x14ac:dyDescent="0.2">
      <c r="A32" s="249"/>
      <c r="B32" s="244"/>
      <c r="C32" s="248"/>
      <c r="D32" s="248"/>
      <c r="E32" s="248"/>
      <c r="F32" s="248"/>
      <c r="G32" s="248"/>
      <c r="H32" s="248"/>
      <c r="I32" s="147"/>
      <c r="J32" s="147"/>
      <c r="K32" s="246"/>
      <c r="L32" s="247"/>
      <c r="M32" s="147"/>
      <c r="N32" s="147"/>
      <c r="O32" s="147"/>
    </row>
    <row r="33" spans="1:15" ht="20.100000000000001" customHeight="1" x14ac:dyDescent="0.2">
      <c r="A33" s="249"/>
      <c r="B33" s="244"/>
      <c r="C33" s="248"/>
      <c r="D33" s="248"/>
      <c r="E33" s="248"/>
      <c r="F33" s="248"/>
      <c r="G33" s="248"/>
      <c r="H33" s="248"/>
      <c r="I33" s="147"/>
      <c r="J33" s="147"/>
      <c r="K33" s="246"/>
      <c r="L33" s="247"/>
      <c r="M33" s="147"/>
      <c r="N33" s="147"/>
      <c r="O33" s="147"/>
    </row>
    <row r="34" spans="1:15" ht="27" customHeight="1" x14ac:dyDescent="0.2">
      <c r="A34" s="249"/>
      <c r="B34" s="244"/>
      <c r="C34" s="248"/>
      <c r="D34" s="248"/>
      <c r="E34" s="248"/>
      <c r="F34" s="248"/>
      <c r="G34" s="248"/>
      <c r="H34" s="248"/>
      <c r="I34" s="147"/>
      <c r="J34" s="147"/>
      <c r="K34" s="246"/>
      <c r="L34" s="247"/>
      <c r="M34" s="147"/>
      <c r="N34" s="147"/>
      <c r="O34" s="147"/>
    </row>
    <row r="35" spans="1:15" ht="20.100000000000001" customHeight="1" x14ac:dyDescent="0.2">
      <c r="A35" s="249"/>
      <c r="B35" s="244"/>
      <c r="C35" s="248"/>
      <c r="D35" s="248"/>
      <c r="E35" s="248"/>
      <c r="F35" s="248"/>
      <c r="G35" s="248"/>
      <c r="H35" s="248"/>
      <c r="I35" s="147"/>
      <c r="J35" s="147"/>
      <c r="K35" s="246"/>
      <c r="L35" s="247"/>
      <c r="M35" s="147"/>
      <c r="N35" s="147"/>
      <c r="O35" s="147"/>
    </row>
    <row r="36" spans="1:15" ht="20.100000000000001" customHeight="1" x14ac:dyDescent="0.2">
      <c r="A36" s="249"/>
      <c r="B36" s="244"/>
      <c r="C36" s="248"/>
      <c r="D36" s="248"/>
      <c r="E36" s="248"/>
      <c r="F36" s="248"/>
      <c r="G36" s="248"/>
      <c r="H36" s="248"/>
      <c r="I36" s="147"/>
      <c r="J36" s="147"/>
      <c r="K36" s="246"/>
      <c r="L36" s="247"/>
      <c r="M36" s="147"/>
      <c r="N36" s="147"/>
      <c r="O36" s="147"/>
    </row>
    <row r="37" spans="1:15" ht="20.100000000000001" customHeight="1" x14ac:dyDescent="0.2">
      <c r="A37" s="249"/>
      <c r="B37" s="244"/>
      <c r="C37" s="248"/>
      <c r="D37" s="248"/>
      <c r="E37" s="248"/>
      <c r="F37" s="248"/>
      <c r="G37" s="248"/>
      <c r="H37" s="248"/>
      <c r="I37" s="147"/>
      <c r="J37" s="147"/>
      <c r="K37" s="246"/>
      <c r="L37" s="247"/>
      <c r="M37" s="147"/>
      <c r="N37" s="147"/>
      <c r="O37" s="147"/>
    </row>
    <row r="38" spans="1:15" ht="27" customHeight="1" x14ac:dyDescent="0.2">
      <c r="A38" s="249"/>
      <c r="B38" s="245"/>
      <c r="C38" s="248"/>
      <c r="D38" s="248"/>
      <c r="E38" s="248"/>
      <c r="F38" s="248"/>
      <c r="G38" s="248"/>
      <c r="H38" s="248"/>
      <c r="I38" s="147"/>
      <c r="J38" s="147"/>
      <c r="K38" s="246"/>
      <c r="L38" s="247"/>
      <c r="M38" s="147"/>
      <c r="N38" s="147"/>
      <c r="O38" s="147"/>
    </row>
    <row r="39" spans="1:15" ht="51.75" customHeight="1" x14ac:dyDescent="0.2">
      <c r="A39" s="240" t="s">
        <v>252</v>
      </c>
      <c r="B39" s="240"/>
      <c r="C39" s="241"/>
      <c r="D39" s="242"/>
    </row>
  </sheetData>
  <mergeCells count="80">
    <mergeCell ref="A39:B39"/>
    <mergeCell ref="C39:D39"/>
    <mergeCell ref="H35:H38"/>
    <mergeCell ref="K35:L35"/>
    <mergeCell ref="K36:L36"/>
    <mergeCell ref="K37:L37"/>
    <mergeCell ref="K38:L38"/>
    <mergeCell ref="C35:C38"/>
    <mergeCell ref="D35:D38"/>
    <mergeCell ref="E35:E38"/>
    <mergeCell ref="F35:F38"/>
    <mergeCell ref="G35:G38"/>
    <mergeCell ref="H31:H34"/>
    <mergeCell ref="K31:L31"/>
    <mergeCell ref="K32:L32"/>
    <mergeCell ref="K33:L33"/>
    <mergeCell ref="K34:L34"/>
    <mergeCell ref="C31:C34"/>
    <mergeCell ref="D31:D34"/>
    <mergeCell ref="E31:E34"/>
    <mergeCell ref="F31:F34"/>
    <mergeCell ref="G31:G34"/>
    <mergeCell ref="H27:H30"/>
    <mergeCell ref="K27:L27"/>
    <mergeCell ref="K28:L28"/>
    <mergeCell ref="K29:L29"/>
    <mergeCell ref="K30:L30"/>
    <mergeCell ref="C27:C30"/>
    <mergeCell ref="D27:D30"/>
    <mergeCell ref="E27:E30"/>
    <mergeCell ref="F27:F30"/>
    <mergeCell ref="G27:G30"/>
    <mergeCell ref="E23:E26"/>
    <mergeCell ref="F23:F26"/>
    <mergeCell ref="G23:G26"/>
    <mergeCell ref="H23:H26"/>
    <mergeCell ref="K23:L23"/>
    <mergeCell ref="K24:L24"/>
    <mergeCell ref="K25:L25"/>
    <mergeCell ref="K26:L26"/>
    <mergeCell ref="A17:O17"/>
    <mergeCell ref="K18:L18"/>
    <mergeCell ref="A19:A38"/>
    <mergeCell ref="B19:B38"/>
    <mergeCell ref="C19:C22"/>
    <mergeCell ref="D19:D22"/>
    <mergeCell ref="E19:E22"/>
    <mergeCell ref="F19:F22"/>
    <mergeCell ref="G19:G22"/>
    <mergeCell ref="H19:H22"/>
    <mergeCell ref="K19:L19"/>
    <mergeCell ref="K20:L20"/>
    <mergeCell ref="K21:L21"/>
    <mergeCell ref="K22:L22"/>
    <mergeCell ref="C23:C26"/>
    <mergeCell ref="D23:D26"/>
    <mergeCell ref="H14:I14"/>
    <mergeCell ref="J14:M14"/>
    <mergeCell ref="A15:C15"/>
    <mergeCell ref="D15:O15"/>
    <mergeCell ref="A16:C16"/>
    <mergeCell ref="D16:O16"/>
    <mergeCell ref="D14:F14"/>
    <mergeCell ref="B10:C10"/>
    <mergeCell ref="B11:C11"/>
    <mergeCell ref="B12:C12"/>
    <mergeCell ref="B13:C13"/>
    <mergeCell ref="A14:C14"/>
    <mergeCell ref="N6:O6"/>
    <mergeCell ref="N7:O7"/>
    <mergeCell ref="A8:C8"/>
    <mergeCell ref="D8:F8"/>
    <mergeCell ref="H8:K8"/>
    <mergeCell ref="B9:C9"/>
    <mergeCell ref="A1:C4"/>
    <mergeCell ref="D1:M3"/>
    <mergeCell ref="D4:M4"/>
    <mergeCell ref="A6:C6"/>
    <mergeCell ref="D6:F6"/>
    <mergeCell ref="I6:J6"/>
  </mergeCells>
  <dataValidations count="4">
    <dataValidation allowBlank="1" showInputMessage="1" showErrorMessage="1" prompt="La sumatoria de las ponderaciones por actividad debe ser igual al porcentaje asignado al plan_x000a__x000a_A1+A2+A3+A4+…+An= Porcentaje asignado al plan" sqref="C39:D39" xr:uid="{F307A557-6CF1-48B1-8343-59305353A541}"/>
    <dataValidation allowBlank="1" showInputMessage="1" showErrorMessage="1" prompt="La sumatoria de La ponderación asignada a las tareas de cada actividad debe ser igual al 100% " sqref="P18 J18" xr:uid="{ABC90F76-091E-4376-A439-034D568591AD}"/>
    <dataValidation allowBlank="1" showInputMessage="1" showErrorMessage="1" prompt="Registrar fecha en formato: dd/mm/aaaa" sqref="D6:F6 Q6" xr:uid="{56253A5A-788C-4791-A853-4BAEA8A4E77D}"/>
    <dataValidation allowBlank="1" showInputMessage="1" showErrorMessage="1" prompt="Seleccionar de la lista desplegable" sqref="A18" xr:uid="{32E1A43C-F873-4B46-A2C9-A239E7BAB4B7}"/>
  </dataValidations>
  <pageMargins left="0.70866141732283472" right="0.70866141732283472" top="0.74803149606299213" bottom="0.74803149606299213" header="0.31496062992125984" footer="0.31496062992125984"/>
  <pageSetup paperSize="9" scale="19" fitToHeight="0" orientation="landscape" r:id="rId1"/>
  <headerFooter>
    <oddFooter>&amp;C&amp;P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AFE0047-92DB-4217-995C-2459AB6B4F46}">
          <x14:formula1>
            <xm:f>Hoja2!$D$6:$D$9</xm:f>
          </x14:formula1>
          <xm:sqref>A19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80EB1-F75C-4801-A7CC-DCA0180E927A}">
  <sheetPr>
    <pageSetUpPr fitToPage="1"/>
  </sheetPr>
  <dimension ref="A1:T39"/>
  <sheetViews>
    <sheetView showGridLines="0" topLeftCell="A17" zoomScale="49" zoomScaleNormal="49" zoomScaleSheetLayoutView="57" workbookViewId="0">
      <selection activeCell="I35" sqref="I35:I38"/>
    </sheetView>
  </sheetViews>
  <sheetFormatPr baseColWidth="10" defaultColWidth="11.42578125" defaultRowHeight="15" x14ac:dyDescent="0.2"/>
  <cols>
    <col min="1" max="1" width="32.5703125" style="139" customWidth="1"/>
    <col min="2" max="2" width="35" style="139" customWidth="1"/>
    <col min="3" max="5" width="42.85546875" style="139" customWidth="1"/>
    <col min="6" max="6" width="58.85546875" style="139" customWidth="1"/>
    <col min="7" max="8" width="50.85546875" style="139" customWidth="1"/>
    <col min="9" max="9" width="27.7109375" style="139" customWidth="1"/>
    <col min="10" max="10" width="31.85546875" style="139" customWidth="1"/>
    <col min="11" max="11" width="30.5703125" style="139" customWidth="1"/>
    <col min="12" max="12" width="4.85546875" style="139" customWidth="1"/>
    <col min="13" max="13" width="38" style="139" customWidth="1"/>
    <col min="14" max="16" width="29.85546875" style="139" customWidth="1"/>
    <col min="17" max="17" width="26.28515625" style="139" customWidth="1"/>
    <col min="18" max="18" width="29.5703125" style="139" customWidth="1"/>
    <col min="19" max="19" width="20.85546875" style="139" customWidth="1"/>
    <col min="20" max="20" width="27" style="139" customWidth="1"/>
    <col min="21" max="16384" width="11.42578125" style="139"/>
  </cols>
  <sheetData>
    <row r="1" spans="1:17" ht="36.75" customHeight="1" x14ac:dyDescent="0.2">
      <c r="A1" s="268"/>
      <c r="B1" s="268"/>
      <c r="C1" s="268"/>
      <c r="D1" s="269" t="s">
        <v>215</v>
      </c>
      <c r="E1" s="270"/>
      <c r="F1" s="270"/>
      <c r="G1" s="270"/>
      <c r="H1" s="270"/>
      <c r="I1" s="270"/>
      <c r="J1" s="270"/>
      <c r="K1" s="270"/>
      <c r="L1" s="270"/>
      <c r="M1" s="271"/>
      <c r="N1" s="166" t="s">
        <v>216</v>
      </c>
      <c r="O1" s="138" t="s">
        <v>217</v>
      </c>
      <c r="P1" s="146"/>
      <c r="Q1" s="146"/>
    </row>
    <row r="2" spans="1:17" ht="36.75" customHeight="1" x14ac:dyDescent="0.2">
      <c r="A2" s="268"/>
      <c r="B2" s="268"/>
      <c r="C2" s="268"/>
      <c r="D2" s="272"/>
      <c r="E2" s="273"/>
      <c r="F2" s="273"/>
      <c r="G2" s="273"/>
      <c r="H2" s="273"/>
      <c r="I2" s="273"/>
      <c r="J2" s="273"/>
      <c r="K2" s="273"/>
      <c r="L2" s="273"/>
      <c r="M2" s="274"/>
      <c r="N2" s="166" t="s">
        <v>218</v>
      </c>
      <c r="O2" s="140">
        <v>6</v>
      </c>
      <c r="P2" s="149"/>
      <c r="Q2" s="149"/>
    </row>
    <row r="3" spans="1:17" ht="36.75" customHeight="1" x14ac:dyDescent="0.2">
      <c r="A3" s="268"/>
      <c r="B3" s="268"/>
      <c r="C3" s="268"/>
      <c r="D3" s="275"/>
      <c r="E3" s="276"/>
      <c r="F3" s="276"/>
      <c r="G3" s="276"/>
      <c r="H3" s="276"/>
      <c r="I3" s="276"/>
      <c r="J3" s="276"/>
      <c r="K3" s="276"/>
      <c r="L3" s="276"/>
      <c r="M3" s="277"/>
      <c r="N3" s="166" t="s">
        <v>219</v>
      </c>
      <c r="O3" s="169">
        <v>45618</v>
      </c>
      <c r="P3" s="149"/>
      <c r="Q3" s="149"/>
    </row>
    <row r="4" spans="1:17" ht="36.75" customHeight="1" x14ac:dyDescent="0.2">
      <c r="A4" s="268"/>
      <c r="B4" s="268"/>
      <c r="C4" s="268"/>
      <c r="D4" s="278" t="s">
        <v>220</v>
      </c>
      <c r="E4" s="279"/>
      <c r="F4" s="279"/>
      <c r="G4" s="279"/>
      <c r="H4" s="279"/>
      <c r="I4" s="279"/>
      <c r="J4" s="279"/>
      <c r="K4" s="279"/>
      <c r="L4" s="279"/>
      <c r="M4" s="280"/>
      <c r="N4" s="166" t="s">
        <v>221</v>
      </c>
      <c r="O4" s="140" t="s">
        <v>222</v>
      </c>
      <c r="P4" s="149"/>
      <c r="Q4" s="149"/>
    </row>
    <row r="5" spans="1:17" ht="36.75" customHeight="1" x14ac:dyDescent="0.2">
      <c r="P5" s="146"/>
      <c r="Q5" s="146"/>
    </row>
    <row r="6" spans="1:17" ht="44.1" customHeight="1" x14ac:dyDescent="0.2">
      <c r="A6" s="281" t="s">
        <v>223</v>
      </c>
      <c r="B6" s="282"/>
      <c r="C6" s="282"/>
      <c r="D6" s="283">
        <v>46001</v>
      </c>
      <c r="E6" s="284"/>
      <c r="F6" s="285"/>
      <c r="G6" s="141"/>
      <c r="H6" s="142" t="s">
        <v>224</v>
      </c>
      <c r="I6" s="267">
        <v>2026</v>
      </c>
      <c r="J6" s="267"/>
      <c r="K6" s="143"/>
      <c r="L6" s="143"/>
      <c r="M6" s="168" t="s">
        <v>225</v>
      </c>
      <c r="N6" s="266"/>
      <c r="O6" s="266"/>
      <c r="P6" s="149"/>
      <c r="Q6" s="149"/>
    </row>
    <row r="7" spans="1:17" ht="48.75" customHeight="1" x14ac:dyDescent="0.2">
      <c r="A7" s="144"/>
      <c r="B7" s="144"/>
      <c r="C7" s="144"/>
      <c r="D7" s="144"/>
      <c r="E7" s="144"/>
      <c r="F7" s="144"/>
      <c r="H7" s="145"/>
      <c r="I7" s="143"/>
      <c r="J7" s="143"/>
      <c r="K7" s="143"/>
      <c r="L7" s="143"/>
      <c r="M7" s="168" t="s">
        <v>226</v>
      </c>
      <c r="N7" s="242" t="s">
        <v>453</v>
      </c>
      <c r="O7" s="242"/>
      <c r="P7" s="149"/>
      <c r="Q7" s="149"/>
    </row>
    <row r="8" spans="1:17" ht="27" customHeight="1" x14ac:dyDescent="0.2">
      <c r="A8" s="256" t="s">
        <v>227</v>
      </c>
      <c r="B8" s="256"/>
      <c r="C8" s="256"/>
      <c r="D8" s="267" t="s">
        <v>454</v>
      </c>
      <c r="E8" s="267"/>
      <c r="F8" s="267"/>
      <c r="G8" s="151" t="s">
        <v>228</v>
      </c>
      <c r="H8" s="407">
        <v>0.04</v>
      </c>
      <c r="I8" s="301"/>
      <c r="J8" s="301"/>
      <c r="K8" s="301"/>
      <c r="L8" s="167"/>
      <c r="M8" s="152"/>
      <c r="N8" s="146"/>
      <c r="O8" s="146"/>
      <c r="P8" s="149"/>
      <c r="Q8" s="149"/>
    </row>
    <row r="9" spans="1:17" ht="70.900000000000006" customHeight="1" x14ac:dyDescent="0.2">
      <c r="A9" s="150" t="s">
        <v>229</v>
      </c>
      <c r="B9" s="262" t="s">
        <v>455</v>
      </c>
      <c r="C9" s="263"/>
      <c r="D9" s="150" t="s">
        <v>230</v>
      </c>
      <c r="E9" s="172" t="s">
        <v>456</v>
      </c>
      <c r="F9" s="150" t="s">
        <v>231</v>
      </c>
      <c r="G9" s="172" t="s">
        <v>457</v>
      </c>
      <c r="H9" s="150" t="s">
        <v>232</v>
      </c>
      <c r="I9" s="172" t="s">
        <v>297</v>
      </c>
      <c r="J9" s="154" t="s">
        <v>233</v>
      </c>
      <c r="K9" s="362">
        <v>0.1</v>
      </c>
      <c r="L9" s="156"/>
      <c r="M9" s="156"/>
      <c r="N9" s="146"/>
      <c r="O9" s="146"/>
      <c r="P9" s="146"/>
      <c r="Q9" s="146"/>
    </row>
    <row r="10" spans="1:17" ht="30.95" customHeight="1" x14ac:dyDescent="0.2">
      <c r="A10" s="150" t="s">
        <v>234</v>
      </c>
      <c r="B10" s="264"/>
      <c r="C10" s="265"/>
      <c r="D10" s="150" t="s">
        <v>230</v>
      </c>
      <c r="E10" s="158"/>
      <c r="F10" s="150" t="s">
        <v>231</v>
      </c>
      <c r="G10" s="158"/>
      <c r="H10" s="150" t="s">
        <v>232</v>
      </c>
      <c r="I10" s="153"/>
      <c r="J10" s="154" t="s">
        <v>233</v>
      </c>
      <c r="K10" s="155"/>
      <c r="L10" s="152"/>
      <c r="M10" s="156"/>
      <c r="N10" s="149"/>
      <c r="O10" s="149"/>
      <c r="P10" s="149"/>
      <c r="Q10" s="149"/>
    </row>
    <row r="11" spans="1:17" ht="30.95" customHeight="1" x14ac:dyDescent="0.2">
      <c r="A11" s="150" t="s">
        <v>235</v>
      </c>
      <c r="B11" s="264"/>
      <c r="C11" s="265"/>
      <c r="D11" s="150" t="s">
        <v>230</v>
      </c>
      <c r="E11" s="158"/>
      <c r="F11" s="150" t="s">
        <v>231</v>
      </c>
      <c r="G11" s="158"/>
      <c r="H11" s="150" t="s">
        <v>232</v>
      </c>
      <c r="I11" s="153"/>
      <c r="J11" s="154" t="s">
        <v>233</v>
      </c>
      <c r="K11" s="155"/>
      <c r="L11" s="152"/>
      <c r="M11" s="156"/>
      <c r="N11" s="149"/>
      <c r="O11" s="149"/>
      <c r="P11" s="149"/>
      <c r="Q11" s="149"/>
    </row>
    <row r="12" spans="1:17" ht="30.95" customHeight="1" x14ac:dyDescent="0.2">
      <c r="A12" s="150" t="s">
        <v>235</v>
      </c>
      <c r="B12" s="264"/>
      <c r="C12" s="265"/>
      <c r="D12" s="150" t="s">
        <v>230</v>
      </c>
      <c r="E12" s="158"/>
      <c r="F12" s="150" t="s">
        <v>231</v>
      </c>
      <c r="G12" s="158"/>
      <c r="H12" s="150" t="s">
        <v>232</v>
      </c>
      <c r="I12" s="153"/>
      <c r="J12" s="154" t="s">
        <v>233</v>
      </c>
      <c r="K12" s="155"/>
      <c r="L12" s="152"/>
      <c r="M12" s="156"/>
      <c r="N12" s="149"/>
      <c r="O12" s="149"/>
      <c r="P12" s="149"/>
      <c r="Q12" s="149"/>
    </row>
    <row r="13" spans="1:17" ht="30.95" customHeight="1" x14ac:dyDescent="0.2">
      <c r="A13" s="150" t="s">
        <v>236</v>
      </c>
      <c r="B13" s="264"/>
      <c r="C13" s="265"/>
      <c r="D13" s="150" t="s">
        <v>230</v>
      </c>
      <c r="E13" s="158"/>
      <c r="F13" s="150" t="s">
        <v>231</v>
      </c>
      <c r="G13" s="158"/>
      <c r="H13" s="150" t="s">
        <v>232</v>
      </c>
      <c r="I13" s="153"/>
      <c r="J13" s="154" t="s">
        <v>233</v>
      </c>
      <c r="K13" s="155"/>
      <c r="L13" s="152"/>
      <c r="M13" s="156"/>
      <c r="N13" s="149"/>
      <c r="O13" s="149"/>
      <c r="P13" s="149"/>
      <c r="Q13" s="149"/>
    </row>
    <row r="14" spans="1:17" ht="45.6" customHeight="1" x14ac:dyDescent="0.2">
      <c r="A14" s="256" t="s">
        <v>237</v>
      </c>
      <c r="B14" s="256"/>
      <c r="C14" s="256"/>
      <c r="D14" s="261" t="s">
        <v>254</v>
      </c>
      <c r="E14" s="261"/>
      <c r="F14" s="261"/>
      <c r="G14" s="157" t="s">
        <v>238</v>
      </c>
      <c r="H14" s="409">
        <v>1</v>
      </c>
      <c r="I14" s="289"/>
      <c r="J14" s="254"/>
      <c r="K14" s="255"/>
      <c r="L14" s="255"/>
      <c r="M14" s="255"/>
      <c r="N14" s="146"/>
      <c r="O14" s="149"/>
      <c r="P14" s="149"/>
      <c r="Q14" s="149"/>
    </row>
    <row r="15" spans="1:17" ht="48.75" customHeight="1" x14ac:dyDescent="0.2">
      <c r="A15" s="256" t="s">
        <v>239</v>
      </c>
      <c r="B15" s="256"/>
      <c r="C15" s="256"/>
      <c r="D15" s="363" t="s">
        <v>433</v>
      </c>
      <c r="E15" s="363"/>
      <c r="F15" s="363"/>
      <c r="G15" s="363"/>
      <c r="H15" s="363"/>
      <c r="I15" s="363"/>
      <c r="J15" s="363"/>
      <c r="K15" s="363"/>
      <c r="L15" s="363"/>
      <c r="M15" s="363"/>
      <c r="N15" s="363"/>
      <c r="O15" s="363"/>
      <c r="P15" s="149"/>
      <c r="Q15" s="149"/>
    </row>
    <row r="16" spans="1:17" ht="48.75" customHeight="1" x14ac:dyDescent="0.2">
      <c r="A16" s="256" t="s">
        <v>240</v>
      </c>
      <c r="B16" s="256"/>
      <c r="C16" s="256"/>
      <c r="D16" s="364" t="s">
        <v>434</v>
      </c>
      <c r="E16" s="364"/>
      <c r="F16" s="364"/>
      <c r="G16" s="364"/>
      <c r="H16" s="364"/>
      <c r="I16" s="364"/>
      <c r="J16" s="364"/>
      <c r="K16" s="364"/>
      <c r="L16" s="364"/>
      <c r="M16" s="364"/>
      <c r="N16" s="364"/>
      <c r="O16" s="364"/>
      <c r="P16" s="149"/>
      <c r="Q16" s="149"/>
    </row>
    <row r="17" spans="1:20" ht="129.75" customHeight="1" x14ac:dyDescent="0.2">
      <c r="A17" s="251" t="s">
        <v>241</v>
      </c>
      <c r="B17" s="251"/>
      <c r="C17" s="251"/>
      <c r="D17" s="251"/>
      <c r="E17" s="251"/>
      <c r="F17" s="251"/>
      <c r="G17" s="251"/>
      <c r="H17" s="251"/>
      <c r="I17" s="251"/>
      <c r="J17" s="251"/>
      <c r="K17" s="251"/>
      <c r="L17" s="251"/>
      <c r="M17" s="251"/>
      <c r="N17" s="251"/>
      <c r="O17" s="251"/>
      <c r="P17" s="160"/>
      <c r="Q17" s="160"/>
      <c r="R17" s="160"/>
      <c r="S17" s="160"/>
      <c r="T17" s="160"/>
    </row>
    <row r="18" spans="1:20" ht="78" customHeight="1" x14ac:dyDescent="0.2">
      <c r="A18" s="163" t="s">
        <v>210</v>
      </c>
      <c r="B18" s="163" t="s">
        <v>242</v>
      </c>
      <c r="C18" s="163" t="s">
        <v>243</v>
      </c>
      <c r="D18" s="163" t="s">
        <v>244</v>
      </c>
      <c r="E18" s="163" t="s">
        <v>245</v>
      </c>
      <c r="F18" s="163" t="s">
        <v>246</v>
      </c>
      <c r="G18" s="163" t="s">
        <v>247</v>
      </c>
      <c r="H18" s="163" t="s">
        <v>248</v>
      </c>
      <c r="I18" s="164" t="s">
        <v>249</v>
      </c>
      <c r="J18" s="164" t="s">
        <v>250</v>
      </c>
      <c r="K18" s="252" t="s">
        <v>251</v>
      </c>
      <c r="L18" s="253"/>
      <c r="M18" s="165" t="s">
        <v>246</v>
      </c>
      <c r="N18" s="165" t="s">
        <v>247</v>
      </c>
      <c r="O18" s="165" t="s">
        <v>248</v>
      </c>
      <c r="P18" s="161"/>
      <c r="Q18" s="161"/>
      <c r="R18" s="162"/>
      <c r="S18" s="162"/>
      <c r="T18" s="162"/>
    </row>
    <row r="19" spans="1:20" ht="20.100000000000001" customHeight="1" x14ac:dyDescent="0.2">
      <c r="A19" s="248" t="s">
        <v>211</v>
      </c>
      <c r="B19" s="365" t="s">
        <v>257</v>
      </c>
      <c r="C19" s="249" t="s">
        <v>458</v>
      </c>
      <c r="D19" s="290">
        <v>0.25</v>
      </c>
      <c r="E19" s="249" t="s">
        <v>459</v>
      </c>
      <c r="F19" s="249" t="s">
        <v>460</v>
      </c>
      <c r="G19" s="250">
        <v>46082</v>
      </c>
      <c r="H19" s="250">
        <v>46387</v>
      </c>
      <c r="I19" s="366" t="s">
        <v>515</v>
      </c>
      <c r="J19" s="367">
        <v>1</v>
      </c>
      <c r="K19" s="368" t="s">
        <v>459</v>
      </c>
      <c r="L19" s="369"/>
      <c r="M19" s="367" t="s">
        <v>460</v>
      </c>
      <c r="N19" s="370">
        <v>46082</v>
      </c>
      <c r="O19" s="370">
        <v>46387</v>
      </c>
      <c r="P19" s="159"/>
    </row>
    <row r="20" spans="1:20" ht="20.100000000000001" customHeight="1" x14ac:dyDescent="0.2">
      <c r="A20" s="248"/>
      <c r="B20" s="371"/>
      <c r="C20" s="249"/>
      <c r="D20" s="249"/>
      <c r="E20" s="249"/>
      <c r="F20" s="249"/>
      <c r="G20" s="249"/>
      <c r="H20" s="249"/>
      <c r="I20" s="372"/>
      <c r="J20" s="373"/>
      <c r="K20" s="374"/>
      <c r="L20" s="375"/>
      <c r="M20" s="373"/>
      <c r="N20" s="376"/>
      <c r="O20" s="376"/>
    </row>
    <row r="21" spans="1:20" ht="20.100000000000001" customHeight="1" x14ac:dyDescent="0.2">
      <c r="A21" s="248"/>
      <c r="B21" s="371"/>
      <c r="C21" s="249"/>
      <c r="D21" s="249"/>
      <c r="E21" s="249"/>
      <c r="F21" s="249"/>
      <c r="G21" s="249"/>
      <c r="H21" s="249"/>
      <c r="I21" s="372"/>
      <c r="J21" s="373"/>
      <c r="K21" s="374"/>
      <c r="L21" s="375"/>
      <c r="M21" s="373"/>
      <c r="N21" s="376"/>
      <c r="O21" s="376"/>
    </row>
    <row r="22" spans="1:20" ht="20.100000000000001" customHeight="1" x14ac:dyDescent="0.2">
      <c r="A22" s="248"/>
      <c r="B22" s="371"/>
      <c r="C22" s="249"/>
      <c r="D22" s="249"/>
      <c r="E22" s="249"/>
      <c r="F22" s="249"/>
      <c r="G22" s="249"/>
      <c r="H22" s="249"/>
      <c r="I22" s="377"/>
      <c r="J22" s="378"/>
      <c r="K22" s="379"/>
      <c r="L22" s="380"/>
      <c r="M22" s="378"/>
      <c r="N22" s="381"/>
      <c r="O22" s="381"/>
    </row>
    <row r="23" spans="1:20" ht="20.100000000000001" customHeight="1" x14ac:dyDescent="0.2">
      <c r="A23" s="248"/>
      <c r="B23" s="371"/>
      <c r="C23" s="249" t="s">
        <v>461</v>
      </c>
      <c r="D23" s="290">
        <v>0.1</v>
      </c>
      <c r="E23" s="249" t="s">
        <v>462</v>
      </c>
      <c r="F23" s="249" t="s">
        <v>463</v>
      </c>
      <c r="G23" s="250">
        <v>46054</v>
      </c>
      <c r="H23" s="250">
        <v>46387</v>
      </c>
      <c r="I23" s="366" t="s">
        <v>461</v>
      </c>
      <c r="J23" s="367">
        <v>1</v>
      </c>
      <c r="K23" s="382" t="s">
        <v>464</v>
      </c>
      <c r="L23" s="383"/>
      <c r="M23" s="302" t="s">
        <v>463</v>
      </c>
      <c r="N23" s="370">
        <v>46054</v>
      </c>
      <c r="O23" s="370">
        <v>46387</v>
      </c>
      <c r="P23" s="159"/>
    </row>
    <row r="24" spans="1:20" ht="20.100000000000001" customHeight="1" x14ac:dyDescent="0.2">
      <c r="A24" s="248"/>
      <c r="B24" s="371"/>
      <c r="C24" s="249"/>
      <c r="D24" s="249"/>
      <c r="E24" s="249"/>
      <c r="F24" s="249"/>
      <c r="G24" s="249"/>
      <c r="H24" s="249"/>
      <c r="I24" s="372"/>
      <c r="J24" s="373"/>
      <c r="K24" s="384"/>
      <c r="L24" s="385"/>
      <c r="M24" s="303"/>
      <c r="N24" s="376"/>
      <c r="O24" s="376"/>
    </row>
    <row r="25" spans="1:20" ht="20.100000000000001" customHeight="1" x14ac:dyDescent="0.2">
      <c r="A25" s="248"/>
      <c r="B25" s="371"/>
      <c r="C25" s="249"/>
      <c r="D25" s="249"/>
      <c r="E25" s="249"/>
      <c r="F25" s="249"/>
      <c r="G25" s="249"/>
      <c r="H25" s="249"/>
      <c r="I25" s="372"/>
      <c r="J25" s="373"/>
      <c r="K25" s="384"/>
      <c r="L25" s="385"/>
      <c r="M25" s="303"/>
      <c r="N25" s="376"/>
      <c r="O25" s="376"/>
    </row>
    <row r="26" spans="1:20" ht="20.100000000000001" customHeight="1" x14ac:dyDescent="0.2">
      <c r="A26" s="248"/>
      <c r="B26" s="371"/>
      <c r="C26" s="249"/>
      <c r="D26" s="249"/>
      <c r="E26" s="249"/>
      <c r="F26" s="249"/>
      <c r="G26" s="249"/>
      <c r="H26" s="249"/>
      <c r="I26" s="377"/>
      <c r="J26" s="378"/>
      <c r="K26" s="386"/>
      <c r="L26" s="387"/>
      <c r="M26" s="304"/>
      <c r="N26" s="381"/>
      <c r="O26" s="381"/>
    </row>
    <row r="27" spans="1:20" ht="20.100000000000001" customHeight="1" x14ac:dyDescent="0.2">
      <c r="A27" s="248"/>
      <c r="B27" s="371"/>
      <c r="C27" s="249" t="s">
        <v>465</v>
      </c>
      <c r="D27" s="290">
        <v>0.3</v>
      </c>
      <c r="E27" s="249" t="s">
        <v>466</v>
      </c>
      <c r="F27" s="249" t="s">
        <v>460</v>
      </c>
      <c r="G27" s="250">
        <v>46082</v>
      </c>
      <c r="H27" s="250">
        <v>46387</v>
      </c>
      <c r="I27" s="388" t="s">
        <v>467</v>
      </c>
      <c r="J27" s="367">
        <v>1</v>
      </c>
      <c r="K27" s="389" t="s">
        <v>459</v>
      </c>
      <c r="L27" s="390"/>
      <c r="M27" s="249" t="s">
        <v>460</v>
      </c>
      <c r="N27" s="370">
        <v>46082</v>
      </c>
      <c r="O27" s="370">
        <v>46387</v>
      </c>
    </row>
    <row r="28" spans="1:20" ht="20.100000000000001" customHeight="1" x14ac:dyDescent="0.2">
      <c r="A28" s="248"/>
      <c r="B28" s="371"/>
      <c r="C28" s="249"/>
      <c r="D28" s="249"/>
      <c r="E28" s="249"/>
      <c r="F28" s="249"/>
      <c r="G28" s="249"/>
      <c r="H28" s="249"/>
      <c r="I28" s="391"/>
      <c r="J28" s="373"/>
      <c r="K28" s="392"/>
      <c r="L28" s="393"/>
      <c r="M28" s="249"/>
      <c r="N28" s="376"/>
      <c r="O28" s="376"/>
    </row>
    <row r="29" spans="1:20" ht="20.100000000000001" customHeight="1" x14ac:dyDescent="0.2">
      <c r="A29" s="248"/>
      <c r="B29" s="371"/>
      <c r="C29" s="249"/>
      <c r="D29" s="249"/>
      <c r="E29" s="249"/>
      <c r="F29" s="249"/>
      <c r="G29" s="249"/>
      <c r="H29" s="249"/>
      <c r="I29" s="391"/>
      <c r="J29" s="373"/>
      <c r="K29" s="392"/>
      <c r="L29" s="393"/>
      <c r="M29" s="249"/>
      <c r="N29" s="376"/>
      <c r="O29" s="376"/>
    </row>
    <row r="30" spans="1:20" ht="39.6" customHeight="1" x14ac:dyDescent="0.2">
      <c r="A30" s="248"/>
      <c r="B30" s="371"/>
      <c r="C30" s="249"/>
      <c r="D30" s="249"/>
      <c r="E30" s="249"/>
      <c r="F30" s="249"/>
      <c r="G30" s="249"/>
      <c r="H30" s="249"/>
      <c r="I30" s="394"/>
      <c r="J30" s="378"/>
      <c r="K30" s="395"/>
      <c r="L30" s="396"/>
      <c r="M30" s="249"/>
      <c r="N30" s="381"/>
      <c r="O30" s="381"/>
    </row>
    <row r="31" spans="1:20" ht="20.100000000000001" customHeight="1" x14ac:dyDescent="0.2">
      <c r="A31" s="248"/>
      <c r="B31" s="371"/>
      <c r="C31" s="249" t="s">
        <v>468</v>
      </c>
      <c r="D31" s="290">
        <v>0.2</v>
      </c>
      <c r="E31" s="249" t="s">
        <v>459</v>
      </c>
      <c r="F31" s="249" t="s">
        <v>469</v>
      </c>
      <c r="G31" s="250">
        <v>46082</v>
      </c>
      <c r="H31" s="250">
        <v>46387</v>
      </c>
      <c r="I31" s="366" t="s">
        <v>470</v>
      </c>
      <c r="J31" s="367">
        <v>1</v>
      </c>
      <c r="K31" s="389" t="s">
        <v>459</v>
      </c>
      <c r="L31" s="390"/>
      <c r="M31" s="249" t="s">
        <v>469</v>
      </c>
      <c r="N31" s="370">
        <v>46082</v>
      </c>
      <c r="O31" s="370">
        <v>46387</v>
      </c>
    </row>
    <row r="32" spans="1:20" ht="20.100000000000001" customHeight="1" x14ac:dyDescent="0.2">
      <c r="A32" s="248"/>
      <c r="B32" s="371"/>
      <c r="C32" s="249"/>
      <c r="D32" s="249"/>
      <c r="E32" s="249"/>
      <c r="F32" s="249"/>
      <c r="G32" s="249"/>
      <c r="H32" s="249"/>
      <c r="I32" s="372"/>
      <c r="J32" s="373"/>
      <c r="K32" s="392"/>
      <c r="L32" s="393"/>
      <c r="M32" s="249"/>
      <c r="N32" s="376"/>
      <c r="O32" s="376"/>
    </row>
    <row r="33" spans="1:15" ht="20.100000000000001" customHeight="1" x14ac:dyDescent="0.2">
      <c r="A33" s="248"/>
      <c r="B33" s="371"/>
      <c r="C33" s="249"/>
      <c r="D33" s="249"/>
      <c r="E33" s="249"/>
      <c r="F33" s="249"/>
      <c r="G33" s="249"/>
      <c r="H33" s="249"/>
      <c r="I33" s="372"/>
      <c r="J33" s="373"/>
      <c r="K33" s="392"/>
      <c r="L33" s="393"/>
      <c r="M33" s="249"/>
      <c r="N33" s="376"/>
      <c r="O33" s="376"/>
    </row>
    <row r="34" spans="1:15" ht="41.45" customHeight="1" x14ac:dyDescent="0.2">
      <c r="A34" s="248"/>
      <c r="B34" s="371"/>
      <c r="C34" s="249"/>
      <c r="D34" s="249"/>
      <c r="E34" s="249"/>
      <c r="F34" s="249"/>
      <c r="G34" s="249"/>
      <c r="H34" s="249"/>
      <c r="I34" s="377"/>
      <c r="J34" s="378"/>
      <c r="K34" s="395"/>
      <c r="L34" s="396"/>
      <c r="M34" s="249"/>
      <c r="N34" s="381"/>
      <c r="O34" s="381"/>
    </row>
    <row r="35" spans="1:15" ht="20.100000000000001" customHeight="1" x14ac:dyDescent="0.2">
      <c r="A35" s="248"/>
      <c r="B35" s="371"/>
      <c r="C35" s="249" t="s">
        <v>471</v>
      </c>
      <c r="D35" s="290">
        <v>0.15</v>
      </c>
      <c r="E35" s="249" t="s">
        <v>459</v>
      </c>
      <c r="F35" s="249" t="s">
        <v>460</v>
      </c>
      <c r="G35" s="250">
        <v>46082</v>
      </c>
      <c r="H35" s="250">
        <v>46387</v>
      </c>
      <c r="I35" s="366" t="s">
        <v>516</v>
      </c>
      <c r="J35" s="367">
        <v>1</v>
      </c>
      <c r="K35" s="389" t="s">
        <v>459</v>
      </c>
      <c r="L35" s="390"/>
      <c r="M35" s="249" t="s">
        <v>460</v>
      </c>
      <c r="N35" s="370">
        <v>46082</v>
      </c>
      <c r="O35" s="370">
        <v>46387</v>
      </c>
    </row>
    <row r="36" spans="1:15" ht="20.100000000000001" customHeight="1" x14ac:dyDescent="0.2">
      <c r="A36" s="248"/>
      <c r="B36" s="371"/>
      <c r="C36" s="249"/>
      <c r="D36" s="249"/>
      <c r="E36" s="249"/>
      <c r="F36" s="249"/>
      <c r="G36" s="249"/>
      <c r="H36" s="249"/>
      <c r="I36" s="372"/>
      <c r="J36" s="373"/>
      <c r="K36" s="392"/>
      <c r="L36" s="393"/>
      <c r="M36" s="249"/>
      <c r="N36" s="376"/>
      <c r="O36" s="376"/>
    </row>
    <row r="37" spans="1:15" ht="20.100000000000001" customHeight="1" x14ac:dyDescent="0.2">
      <c r="A37" s="248"/>
      <c r="B37" s="371"/>
      <c r="C37" s="249"/>
      <c r="D37" s="249"/>
      <c r="E37" s="249"/>
      <c r="F37" s="249"/>
      <c r="G37" s="249"/>
      <c r="H37" s="249"/>
      <c r="I37" s="372"/>
      <c r="J37" s="373"/>
      <c r="K37" s="392"/>
      <c r="L37" s="393"/>
      <c r="M37" s="249"/>
      <c r="N37" s="376"/>
      <c r="O37" s="376"/>
    </row>
    <row r="38" spans="1:15" ht="27" customHeight="1" x14ac:dyDescent="0.2">
      <c r="A38" s="248"/>
      <c r="B38" s="397"/>
      <c r="C38" s="249"/>
      <c r="D38" s="249"/>
      <c r="E38" s="249"/>
      <c r="F38" s="249"/>
      <c r="G38" s="249"/>
      <c r="H38" s="249"/>
      <c r="I38" s="377"/>
      <c r="J38" s="378"/>
      <c r="K38" s="395"/>
      <c r="L38" s="396"/>
      <c r="M38" s="249"/>
      <c r="N38" s="381"/>
      <c r="O38" s="381"/>
    </row>
    <row r="39" spans="1:15" ht="51.75" customHeight="1" x14ac:dyDescent="0.2">
      <c r="A39" s="240" t="s">
        <v>252</v>
      </c>
      <c r="B39" s="240"/>
      <c r="C39" s="298">
        <v>1</v>
      </c>
      <c r="D39" s="242"/>
    </row>
  </sheetData>
  <mergeCells count="90">
    <mergeCell ref="A39:B39"/>
    <mergeCell ref="C39:D39"/>
    <mergeCell ref="I35:I38"/>
    <mergeCell ref="J35:J38"/>
    <mergeCell ref="K35:L38"/>
    <mergeCell ref="M35:M38"/>
    <mergeCell ref="N35:N38"/>
    <mergeCell ref="O35:O38"/>
    <mergeCell ref="C35:C38"/>
    <mergeCell ref="D35:D38"/>
    <mergeCell ref="E35:E38"/>
    <mergeCell ref="F35:F38"/>
    <mergeCell ref="G35:G38"/>
    <mergeCell ref="H35:H38"/>
    <mergeCell ref="I31:I34"/>
    <mergeCell ref="J31:J34"/>
    <mergeCell ref="K31:L34"/>
    <mergeCell ref="M31:M34"/>
    <mergeCell ref="N31:N34"/>
    <mergeCell ref="O31:O34"/>
    <mergeCell ref="C31:C34"/>
    <mergeCell ref="D31:D34"/>
    <mergeCell ref="E31:E34"/>
    <mergeCell ref="F31:F34"/>
    <mergeCell ref="G31:G34"/>
    <mergeCell ref="H31:H34"/>
    <mergeCell ref="I27:I30"/>
    <mergeCell ref="J27:J30"/>
    <mergeCell ref="K27:L30"/>
    <mergeCell ref="M27:M30"/>
    <mergeCell ref="N27:N30"/>
    <mergeCell ref="O27:O30"/>
    <mergeCell ref="C27:C30"/>
    <mergeCell ref="D27:D30"/>
    <mergeCell ref="E27:E30"/>
    <mergeCell ref="F27:F30"/>
    <mergeCell ref="G27:G30"/>
    <mergeCell ref="H27:H30"/>
    <mergeCell ref="I23:I26"/>
    <mergeCell ref="J23:J26"/>
    <mergeCell ref="K23:L26"/>
    <mergeCell ref="M23:M26"/>
    <mergeCell ref="N23:N26"/>
    <mergeCell ref="O23:O26"/>
    <mergeCell ref="C23:C26"/>
    <mergeCell ref="D23:D26"/>
    <mergeCell ref="E23:E26"/>
    <mergeCell ref="F23:F26"/>
    <mergeCell ref="G23:G26"/>
    <mergeCell ref="H23:H26"/>
    <mergeCell ref="I19:I22"/>
    <mergeCell ref="J19:J22"/>
    <mergeCell ref="K19:L22"/>
    <mergeCell ref="M19:M22"/>
    <mergeCell ref="N19:N22"/>
    <mergeCell ref="O19:O22"/>
    <mergeCell ref="A17:O17"/>
    <mergeCell ref="K18:L18"/>
    <mergeCell ref="A19:A38"/>
    <mergeCell ref="B19:B38"/>
    <mergeCell ref="C19:C22"/>
    <mergeCell ref="D19:D22"/>
    <mergeCell ref="E19:E22"/>
    <mergeCell ref="F19:F22"/>
    <mergeCell ref="G19:G22"/>
    <mergeCell ref="H19:H22"/>
    <mergeCell ref="H14:I14"/>
    <mergeCell ref="J14:M14"/>
    <mergeCell ref="A15:C15"/>
    <mergeCell ref="D15:O15"/>
    <mergeCell ref="A16:C16"/>
    <mergeCell ref="D16:O16"/>
    <mergeCell ref="B10:C10"/>
    <mergeCell ref="B11:C11"/>
    <mergeCell ref="B12:C12"/>
    <mergeCell ref="B13:C13"/>
    <mergeCell ref="A14:C14"/>
    <mergeCell ref="D14:F14"/>
    <mergeCell ref="N6:O6"/>
    <mergeCell ref="N7:O7"/>
    <mergeCell ref="A8:C8"/>
    <mergeCell ref="D8:F8"/>
    <mergeCell ref="H8:K8"/>
    <mergeCell ref="B9:C9"/>
    <mergeCell ref="A1:C4"/>
    <mergeCell ref="D1:M3"/>
    <mergeCell ref="D4:M4"/>
    <mergeCell ref="A6:C6"/>
    <mergeCell ref="D6:F6"/>
    <mergeCell ref="I6:J6"/>
  </mergeCells>
  <dataValidations count="4">
    <dataValidation allowBlank="1" showInputMessage="1" showErrorMessage="1" prompt="La sumatoria de las ponderaciones por actividad debe ser igual al porcentaje asignado al plan_x000a__x000a_A1+A2+A3+A4+…+An= Porcentaje asignado al plan" sqref="C39:D39" xr:uid="{9C7C6908-13CE-47D0-8466-5E898872A996}"/>
    <dataValidation allowBlank="1" showInputMessage="1" showErrorMessage="1" prompt="La sumatoria de La ponderación asignada a las tareas de cada actividad debe ser igual al 100% " sqref="P18 J18" xr:uid="{9F89E87B-07C8-4CB3-AA10-E403339A1073}"/>
    <dataValidation allowBlank="1" showInputMessage="1" showErrorMessage="1" prompt="Registrar fecha en formato: dd/mm/aaaa" sqref="D6:F6 Q6" xr:uid="{0F596CC6-66D9-454B-A3D3-AECBA5C57D40}"/>
    <dataValidation allowBlank="1" showInputMessage="1" showErrorMessage="1" prompt="Seleccionar de la lista desplegable" sqref="A18" xr:uid="{13D8B1AF-04D6-493B-BCAA-50B66BA8D036}"/>
  </dataValidations>
  <pageMargins left="0.70866141732283472" right="0.70866141732283472" top="0.74803149606299213" bottom="0.74803149606299213" header="0.31496062992125984" footer="0.31496062992125984"/>
  <pageSetup paperSize="9" scale="19" fitToHeight="0" orientation="landscape" r:id="rId1"/>
  <headerFooter>
    <oddFooter>&amp;C&amp;P de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957C7-DF3F-422B-ABE9-7D1B8F237D92}">
  <sheetPr>
    <pageSetUpPr fitToPage="1"/>
  </sheetPr>
  <dimension ref="A1:T39"/>
  <sheetViews>
    <sheetView showGridLines="0" topLeftCell="A17" zoomScale="75" zoomScaleNormal="75" zoomScaleSheetLayoutView="57" workbookViewId="0">
      <selection activeCell="D23" sqref="D23:D26"/>
    </sheetView>
  </sheetViews>
  <sheetFormatPr baseColWidth="10" defaultColWidth="11.42578125" defaultRowHeight="15" x14ac:dyDescent="0.2"/>
  <cols>
    <col min="1" max="1" width="32.5703125" style="139" customWidth="1"/>
    <col min="2" max="2" width="35" style="139" customWidth="1"/>
    <col min="3" max="5" width="42.85546875" style="139" customWidth="1"/>
    <col min="6" max="6" width="58.85546875" style="139" customWidth="1"/>
    <col min="7" max="8" width="50.85546875" style="139" customWidth="1"/>
    <col min="9" max="9" width="27.7109375" style="139" customWidth="1"/>
    <col min="10" max="10" width="31.85546875" style="139" customWidth="1"/>
    <col min="11" max="11" width="30.5703125" style="139" customWidth="1"/>
    <col min="12" max="12" width="4.85546875" style="139" customWidth="1"/>
    <col min="13" max="13" width="38" style="139" customWidth="1"/>
    <col min="14" max="16" width="29.85546875" style="139" customWidth="1"/>
    <col min="17" max="17" width="26.28515625" style="139" customWidth="1"/>
    <col min="18" max="18" width="29.5703125" style="139" customWidth="1"/>
    <col min="19" max="19" width="20.85546875" style="139" customWidth="1"/>
    <col min="20" max="20" width="27" style="139" customWidth="1"/>
    <col min="21" max="16384" width="11.42578125" style="139"/>
  </cols>
  <sheetData>
    <row r="1" spans="1:17" ht="36.75" customHeight="1" x14ac:dyDescent="0.2">
      <c r="A1" s="268"/>
      <c r="B1" s="268"/>
      <c r="C1" s="268"/>
      <c r="D1" s="269" t="s">
        <v>215</v>
      </c>
      <c r="E1" s="270"/>
      <c r="F1" s="270"/>
      <c r="G1" s="270"/>
      <c r="H1" s="270"/>
      <c r="I1" s="270"/>
      <c r="J1" s="270"/>
      <c r="K1" s="270"/>
      <c r="L1" s="270"/>
      <c r="M1" s="271"/>
      <c r="N1" s="166" t="s">
        <v>216</v>
      </c>
      <c r="O1" s="138" t="s">
        <v>217</v>
      </c>
      <c r="P1" s="146"/>
      <c r="Q1" s="146"/>
    </row>
    <row r="2" spans="1:17" ht="36.75" customHeight="1" x14ac:dyDescent="0.2">
      <c r="A2" s="268"/>
      <c r="B2" s="268"/>
      <c r="C2" s="268"/>
      <c r="D2" s="272"/>
      <c r="E2" s="273"/>
      <c r="F2" s="273"/>
      <c r="G2" s="273"/>
      <c r="H2" s="273"/>
      <c r="I2" s="273"/>
      <c r="J2" s="273"/>
      <c r="K2" s="273"/>
      <c r="L2" s="273"/>
      <c r="M2" s="274"/>
      <c r="N2" s="166" t="s">
        <v>218</v>
      </c>
      <c r="O2" s="140">
        <v>6</v>
      </c>
      <c r="P2" s="149"/>
      <c r="Q2" s="149"/>
    </row>
    <row r="3" spans="1:17" ht="36.75" customHeight="1" x14ac:dyDescent="0.2">
      <c r="A3" s="268"/>
      <c r="B3" s="268"/>
      <c r="C3" s="268"/>
      <c r="D3" s="275"/>
      <c r="E3" s="276"/>
      <c r="F3" s="276"/>
      <c r="G3" s="276"/>
      <c r="H3" s="276"/>
      <c r="I3" s="276"/>
      <c r="J3" s="276"/>
      <c r="K3" s="276"/>
      <c r="L3" s="276"/>
      <c r="M3" s="277"/>
      <c r="N3" s="166" t="s">
        <v>219</v>
      </c>
      <c r="O3" s="169">
        <v>45618</v>
      </c>
      <c r="P3" s="149"/>
      <c r="Q3" s="149"/>
    </row>
    <row r="4" spans="1:17" ht="36.75" customHeight="1" x14ac:dyDescent="0.2">
      <c r="A4" s="268"/>
      <c r="B4" s="268"/>
      <c r="C4" s="268"/>
      <c r="D4" s="278" t="s">
        <v>220</v>
      </c>
      <c r="E4" s="279"/>
      <c r="F4" s="279"/>
      <c r="G4" s="279"/>
      <c r="H4" s="279"/>
      <c r="I4" s="279"/>
      <c r="J4" s="279"/>
      <c r="K4" s="279"/>
      <c r="L4" s="279"/>
      <c r="M4" s="280"/>
      <c r="N4" s="166" t="s">
        <v>221</v>
      </c>
      <c r="O4" s="140" t="s">
        <v>222</v>
      </c>
      <c r="P4" s="149"/>
      <c r="Q4" s="149"/>
    </row>
    <row r="5" spans="1:17" ht="36.75" customHeight="1" x14ac:dyDescent="0.2">
      <c r="P5" s="146"/>
      <c r="Q5" s="146"/>
    </row>
    <row r="6" spans="1:17" ht="44.1" customHeight="1" x14ac:dyDescent="0.2">
      <c r="A6" s="281" t="s">
        <v>223</v>
      </c>
      <c r="B6" s="282"/>
      <c r="C6" s="282"/>
      <c r="D6" s="283">
        <v>46006</v>
      </c>
      <c r="E6" s="284"/>
      <c r="F6" s="285"/>
      <c r="G6" s="141"/>
      <c r="H6" s="142" t="s">
        <v>224</v>
      </c>
      <c r="I6" s="267">
        <v>2026</v>
      </c>
      <c r="J6" s="267"/>
      <c r="K6" s="143"/>
      <c r="L6" s="143"/>
      <c r="M6" s="168" t="s">
        <v>225</v>
      </c>
      <c r="N6" s="266"/>
      <c r="O6" s="266"/>
      <c r="P6" s="149"/>
      <c r="Q6" s="149"/>
    </row>
    <row r="7" spans="1:17" ht="48.75" customHeight="1" x14ac:dyDescent="0.2">
      <c r="A7" s="144"/>
      <c r="B7" s="144"/>
      <c r="C7" s="144"/>
      <c r="D7" s="144"/>
      <c r="E7" s="144"/>
      <c r="F7" s="144"/>
      <c r="H7" s="145"/>
      <c r="I7" s="143"/>
      <c r="J7" s="143"/>
      <c r="K7" s="143"/>
      <c r="L7" s="143"/>
      <c r="M7" s="168" t="s">
        <v>226</v>
      </c>
      <c r="N7" s="242" t="s">
        <v>255</v>
      </c>
      <c r="O7" s="242"/>
      <c r="P7" s="149"/>
      <c r="Q7" s="149"/>
    </row>
    <row r="8" spans="1:17" ht="27" customHeight="1" x14ac:dyDescent="0.2">
      <c r="A8" s="256" t="s">
        <v>227</v>
      </c>
      <c r="B8" s="256"/>
      <c r="C8" s="256"/>
      <c r="D8" s="267" t="s">
        <v>258</v>
      </c>
      <c r="E8" s="267"/>
      <c r="F8" s="267"/>
      <c r="G8" s="151" t="s">
        <v>228</v>
      </c>
      <c r="H8" s="407">
        <v>0.05</v>
      </c>
      <c r="I8" s="301"/>
      <c r="J8" s="301"/>
      <c r="K8" s="301"/>
      <c r="L8" s="167"/>
      <c r="M8" s="152"/>
      <c r="N8" s="146"/>
      <c r="O8" s="146"/>
      <c r="P8" s="149"/>
      <c r="Q8" s="149"/>
    </row>
    <row r="9" spans="1:17" ht="30" x14ac:dyDescent="0.2">
      <c r="A9" s="150" t="s">
        <v>229</v>
      </c>
      <c r="B9" s="264" t="s">
        <v>318</v>
      </c>
      <c r="C9" s="265"/>
      <c r="D9" s="150" t="s">
        <v>230</v>
      </c>
      <c r="E9" s="172" t="s">
        <v>319</v>
      </c>
      <c r="F9" s="150" t="s">
        <v>231</v>
      </c>
      <c r="G9" s="174" t="s">
        <v>320</v>
      </c>
      <c r="H9" s="150" t="s">
        <v>232</v>
      </c>
      <c r="I9" s="173" t="s">
        <v>297</v>
      </c>
      <c r="J9" s="154" t="s">
        <v>233</v>
      </c>
      <c r="K9" s="178" t="s">
        <v>321</v>
      </c>
      <c r="L9" s="156"/>
      <c r="M9" s="156"/>
      <c r="N9" s="146"/>
      <c r="O9" s="146"/>
      <c r="P9" s="146"/>
      <c r="Q9" s="146"/>
    </row>
    <row r="10" spans="1:17" ht="15.75" x14ac:dyDescent="0.2">
      <c r="A10" s="150" t="s">
        <v>234</v>
      </c>
      <c r="B10" s="264" t="s">
        <v>322</v>
      </c>
      <c r="C10" s="265"/>
      <c r="D10" s="150" t="s">
        <v>230</v>
      </c>
      <c r="E10" s="172" t="s">
        <v>323</v>
      </c>
      <c r="F10" s="150" t="s">
        <v>231</v>
      </c>
      <c r="G10" s="174" t="s">
        <v>296</v>
      </c>
      <c r="H10" s="150" t="s">
        <v>232</v>
      </c>
      <c r="I10" s="176" t="s">
        <v>297</v>
      </c>
      <c r="J10" s="154" t="s">
        <v>233</v>
      </c>
      <c r="K10" s="178" t="s">
        <v>324</v>
      </c>
      <c r="L10" s="152"/>
      <c r="M10" s="156"/>
      <c r="N10" s="149"/>
      <c r="O10" s="149"/>
      <c r="P10" s="149"/>
      <c r="Q10" s="149"/>
    </row>
    <row r="11" spans="1:17" ht="15.75" x14ac:dyDescent="0.2">
      <c r="A11" s="150" t="s">
        <v>235</v>
      </c>
      <c r="B11" s="264"/>
      <c r="C11" s="265"/>
      <c r="D11" s="150" t="s">
        <v>230</v>
      </c>
      <c r="E11" s="175"/>
      <c r="F11" s="150" t="s">
        <v>231</v>
      </c>
      <c r="G11" s="174"/>
      <c r="H11" s="150" t="s">
        <v>232</v>
      </c>
      <c r="I11" s="173"/>
      <c r="J11" s="154" t="s">
        <v>233</v>
      </c>
      <c r="K11" s="155"/>
      <c r="L11" s="152"/>
      <c r="M11" s="156"/>
      <c r="N11" s="149"/>
      <c r="O11" s="149"/>
      <c r="P11" s="149"/>
      <c r="Q11" s="149"/>
    </row>
    <row r="12" spans="1:17" ht="15.75" x14ac:dyDescent="0.2">
      <c r="A12" s="150" t="s">
        <v>235</v>
      </c>
      <c r="B12" s="264"/>
      <c r="C12" s="265"/>
      <c r="D12" s="150" t="s">
        <v>230</v>
      </c>
      <c r="E12" s="158"/>
      <c r="F12" s="150" t="s">
        <v>231</v>
      </c>
      <c r="G12" s="158"/>
      <c r="H12" s="150" t="s">
        <v>232</v>
      </c>
      <c r="I12" s="153"/>
      <c r="J12" s="154" t="s">
        <v>233</v>
      </c>
      <c r="K12" s="155"/>
      <c r="L12" s="152"/>
      <c r="M12" s="156"/>
      <c r="N12" s="149"/>
      <c r="O12" s="149"/>
      <c r="P12" s="149"/>
      <c r="Q12" s="149"/>
    </row>
    <row r="13" spans="1:17" ht="15.75" x14ac:dyDescent="0.2">
      <c r="A13" s="150" t="s">
        <v>236</v>
      </c>
      <c r="B13" s="264"/>
      <c r="C13" s="265"/>
      <c r="D13" s="150" t="s">
        <v>230</v>
      </c>
      <c r="E13" s="158"/>
      <c r="F13" s="150" t="s">
        <v>231</v>
      </c>
      <c r="G13" s="158"/>
      <c r="H13" s="150" t="s">
        <v>232</v>
      </c>
      <c r="I13" s="153"/>
      <c r="J13" s="154" t="s">
        <v>233</v>
      </c>
      <c r="K13" s="155"/>
      <c r="L13" s="152"/>
      <c r="M13" s="156"/>
      <c r="N13" s="149"/>
      <c r="O13" s="149"/>
      <c r="P13" s="149"/>
      <c r="Q13" s="149"/>
    </row>
    <row r="14" spans="1:17" ht="45.6" customHeight="1" x14ac:dyDescent="0.2">
      <c r="A14" s="256" t="s">
        <v>237</v>
      </c>
      <c r="B14" s="256"/>
      <c r="C14" s="256"/>
      <c r="D14" s="261" t="s">
        <v>254</v>
      </c>
      <c r="E14" s="261"/>
      <c r="F14" s="261"/>
      <c r="G14" s="157" t="s">
        <v>238</v>
      </c>
      <c r="H14" s="409">
        <v>1</v>
      </c>
      <c r="I14" s="289"/>
      <c r="J14" s="254"/>
      <c r="K14" s="255"/>
      <c r="L14" s="255"/>
      <c r="M14" s="255"/>
      <c r="N14" s="146"/>
      <c r="O14" s="149"/>
      <c r="P14" s="149"/>
      <c r="Q14" s="149"/>
    </row>
    <row r="15" spans="1:17" ht="48.75" customHeight="1" x14ac:dyDescent="0.2">
      <c r="A15" s="256" t="s">
        <v>239</v>
      </c>
      <c r="B15" s="256"/>
      <c r="C15" s="256"/>
      <c r="D15" s="257" t="s">
        <v>336</v>
      </c>
      <c r="E15" s="258"/>
      <c r="F15" s="258"/>
      <c r="G15" s="258"/>
      <c r="H15" s="258"/>
      <c r="I15" s="258"/>
      <c r="J15" s="258"/>
      <c r="K15" s="258"/>
      <c r="L15" s="258"/>
      <c r="M15" s="258"/>
      <c r="N15" s="258"/>
      <c r="O15" s="259"/>
      <c r="P15" s="149"/>
      <c r="Q15" s="149"/>
    </row>
    <row r="16" spans="1:17" ht="48.75" customHeight="1" x14ac:dyDescent="0.2">
      <c r="A16" s="256" t="s">
        <v>240</v>
      </c>
      <c r="B16" s="256"/>
      <c r="C16" s="256"/>
      <c r="D16" s="286" t="s">
        <v>334</v>
      </c>
      <c r="E16" s="286"/>
      <c r="F16" s="286"/>
      <c r="G16" s="286"/>
      <c r="H16" s="286"/>
      <c r="I16" s="286"/>
      <c r="J16" s="286"/>
      <c r="K16" s="286"/>
      <c r="L16" s="286"/>
      <c r="M16" s="286"/>
      <c r="N16" s="286"/>
      <c r="O16" s="286"/>
      <c r="P16" s="149"/>
      <c r="Q16" s="149"/>
    </row>
    <row r="17" spans="1:20" ht="129.75" customHeight="1" x14ac:dyDescent="0.2">
      <c r="A17" s="251" t="s">
        <v>241</v>
      </c>
      <c r="B17" s="251"/>
      <c r="C17" s="251"/>
      <c r="D17" s="251"/>
      <c r="E17" s="251"/>
      <c r="F17" s="251"/>
      <c r="G17" s="251"/>
      <c r="H17" s="251"/>
      <c r="I17" s="251"/>
      <c r="J17" s="251"/>
      <c r="K17" s="251"/>
      <c r="L17" s="251"/>
      <c r="M17" s="251"/>
      <c r="N17" s="251"/>
      <c r="O17" s="251"/>
      <c r="P17" s="160"/>
      <c r="Q17" s="160"/>
      <c r="R17" s="160"/>
      <c r="S17" s="160"/>
      <c r="T17" s="160"/>
    </row>
    <row r="18" spans="1:20" ht="78" customHeight="1" x14ac:dyDescent="0.2">
      <c r="A18" s="163" t="s">
        <v>210</v>
      </c>
      <c r="B18" s="163" t="s">
        <v>242</v>
      </c>
      <c r="C18" s="163" t="s">
        <v>243</v>
      </c>
      <c r="D18" s="163" t="s">
        <v>244</v>
      </c>
      <c r="E18" s="163" t="s">
        <v>245</v>
      </c>
      <c r="F18" s="163" t="s">
        <v>246</v>
      </c>
      <c r="G18" s="163" t="s">
        <v>247</v>
      </c>
      <c r="H18" s="163" t="s">
        <v>248</v>
      </c>
      <c r="I18" s="164" t="s">
        <v>249</v>
      </c>
      <c r="J18" s="164" t="s">
        <v>250</v>
      </c>
      <c r="K18" s="252" t="s">
        <v>251</v>
      </c>
      <c r="L18" s="253"/>
      <c r="M18" s="165" t="s">
        <v>246</v>
      </c>
      <c r="N18" s="165" t="s">
        <v>247</v>
      </c>
      <c r="O18" s="165" t="s">
        <v>248</v>
      </c>
      <c r="P18" s="161"/>
      <c r="Q18" s="161"/>
      <c r="R18" s="162"/>
      <c r="S18" s="162"/>
      <c r="T18" s="162"/>
    </row>
    <row r="19" spans="1:20" ht="22.5" customHeight="1" x14ac:dyDescent="0.2">
      <c r="A19" s="249" t="s">
        <v>211</v>
      </c>
      <c r="B19" s="243" t="s">
        <v>257</v>
      </c>
      <c r="C19" s="243" t="s">
        <v>517</v>
      </c>
      <c r="D19" s="412">
        <v>0.5</v>
      </c>
      <c r="E19" s="249" t="s">
        <v>265</v>
      </c>
      <c r="F19" s="249" t="s">
        <v>282</v>
      </c>
      <c r="G19" s="249" t="s">
        <v>283</v>
      </c>
      <c r="H19" s="249" t="s">
        <v>274</v>
      </c>
      <c r="I19" s="147"/>
      <c r="J19" s="148"/>
      <c r="K19" s="246"/>
      <c r="L19" s="247"/>
      <c r="M19" s="147"/>
      <c r="N19" s="147"/>
      <c r="O19" s="147"/>
      <c r="P19" s="159"/>
    </row>
    <row r="20" spans="1:20" ht="22.5" customHeight="1" x14ac:dyDescent="0.2">
      <c r="A20" s="249"/>
      <c r="B20" s="244"/>
      <c r="C20" s="244"/>
      <c r="D20" s="412"/>
      <c r="E20" s="249"/>
      <c r="F20" s="249"/>
      <c r="G20" s="249"/>
      <c r="H20" s="249"/>
      <c r="I20" s="147"/>
      <c r="J20" s="147"/>
      <c r="K20" s="246"/>
      <c r="L20" s="247"/>
      <c r="M20" s="147"/>
      <c r="N20" s="147"/>
      <c r="O20" s="147"/>
    </row>
    <row r="21" spans="1:20" ht="22.5" customHeight="1" x14ac:dyDescent="0.2">
      <c r="A21" s="249"/>
      <c r="B21" s="244"/>
      <c r="C21" s="244"/>
      <c r="D21" s="412"/>
      <c r="E21" s="249"/>
      <c r="F21" s="249"/>
      <c r="G21" s="249"/>
      <c r="H21" s="249"/>
      <c r="I21" s="147"/>
      <c r="J21" s="147"/>
      <c r="K21" s="246"/>
      <c r="L21" s="247"/>
      <c r="M21" s="147"/>
      <c r="N21" s="147"/>
      <c r="O21" s="147"/>
    </row>
    <row r="22" spans="1:20" ht="22.5" customHeight="1" x14ac:dyDescent="0.2">
      <c r="A22" s="249"/>
      <c r="B22" s="244"/>
      <c r="C22" s="245"/>
      <c r="D22" s="412"/>
      <c r="E22" s="249"/>
      <c r="F22" s="249"/>
      <c r="G22" s="249"/>
      <c r="H22" s="249"/>
      <c r="I22" s="147"/>
      <c r="J22" s="147"/>
      <c r="K22" s="246"/>
      <c r="L22" s="247"/>
      <c r="M22" s="147"/>
      <c r="N22" s="147"/>
      <c r="O22" s="147"/>
    </row>
    <row r="23" spans="1:20" ht="20.100000000000001" customHeight="1" x14ac:dyDescent="0.2">
      <c r="A23" s="249"/>
      <c r="B23" s="244"/>
      <c r="C23" s="249" t="s">
        <v>281</v>
      </c>
      <c r="D23" s="412">
        <v>0.5</v>
      </c>
      <c r="E23" s="249" t="s">
        <v>265</v>
      </c>
      <c r="F23" s="249" t="s">
        <v>284</v>
      </c>
      <c r="G23" s="249" t="s">
        <v>283</v>
      </c>
      <c r="H23" s="249" t="s">
        <v>285</v>
      </c>
      <c r="I23" s="147"/>
      <c r="J23" s="148"/>
      <c r="K23" s="246"/>
      <c r="L23" s="247"/>
      <c r="M23" s="147"/>
      <c r="N23" s="147"/>
      <c r="O23" s="147"/>
      <c r="P23" s="159"/>
    </row>
    <row r="24" spans="1:20" ht="20.100000000000001" customHeight="1" x14ac:dyDescent="0.2">
      <c r="A24" s="249"/>
      <c r="B24" s="244"/>
      <c r="C24" s="249"/>
      <c r="D24" s="412"/>
      <c r="E24" s="249"/>
      <c r="F24" s="249"/>
      <c r="G24" s="249"/>
      <c r="H24" s="249"/>
      <c r="I24" s="147"/>
      <c r="J24" s="147"/>
      <c r="K24" s="246"/>
      <c r="L24" s="247"/>
      <c r="M24" s="147"/>
      <c r="N24" s="147"/>
      <c r="O24" s="147"/>
    </row>
    <row r="25" spans="1:20" ht="20.100000000000001" customHeight="1" x14ac:dyDescent="0.2">
      <c r="A25" s="249"/>
      <c r="B25" s="244"/>
      <c r="C25" s="249"/>
      <c r="D25" s="412"/>
      <c r="E25" s="249"/>
      <c r="F25" s="249"/>
      <c r="G25" s="249"/>
      <c r="H25" s="249"/>
      <c r="I25" s="147"/>
      <c r="J25" s="147"/>
      <c r="K25" s="246"/>
      <c r="L25" s="247"/>
      <c r="M25" s="147"/>
      <c r="N25" s="147"/>
      <c r="O25" s="147"/>
    </row>
    <row r="26" spans="1:20" ht="52.9" customHeight="1" x14ac:dyDescent="0.2">
      <c r="A26" s="249"/>
      <c r="B26" s="244"/>
      <c r="C26" s="249"/>
      <c r="D26" s="412"/>
      <c r="E26" s="249"/>
      <c r="F26" s="249"/>
      <c r="G26" s="249"/>
      <c r="H26" s="249"/>
      <c r="I26" s="147"/>
      <c r="J26" s="147"/>
      <c r="K26" s="246"/>
      <c r="L26" s="247"/>
      <c r="M26" s="147"/>
      <c r="N26" s="147"/>
      <c r="O26" s="147"/>
    </row>
    <row r="27" spans="1:20" ht="20.100000000000001" customHeight="1" x14ac:dyDescent="0.2">
      <c r="A27" s="249"/>
      <c r="B27" s="244"/>
      <c r="C27" s="248"/>
      <c r="D27" s="248"/>
      <c r="E27" s="248"/>
      <c r="F27" s="248"/>
      <c r="G27" s="248"/>
      <c r="H27" s="248"/>
      <c r="I27" s="147"/>
      <c r="J27" s="147"/>
      <c r="K27" s="246"/>
      <c r="L27" s="247"/>
      <c r="M27" s="147"/>
      <c r="N27" s="147"/>
      <c r="O27" s="147"/>
    </row>
    <row r="28" spans="1:20" ht="20.100000000000001" customHeight="1" x14ac:dyDescent="0.2">
      <c r="A28" s="249"/>
      <c r="B28" s="244"/>
      <c r="C28" s="248"/>
      <c r="D28" s="248"/>
      <c r="E28" s="248"/>
      <c r="F28" s="248"/>
      <c r="G28" s="248"/>
      <c r="H28" s="248"/>
      <c r="I28" s="147"/>
      <c r="J28" s="147"/>
      <c r="K28" s="246"/>
      <c r="L28" s="247"/>
      <c r="M28" s="147"/>
      <c r="N28" s="147"/>
      <c r="O28" s="147"/>
    </row>
    <row r="29" spans="1:20" ht="20.100000000000001" customHeight="1" x14ac:dyDescent="0.2">
      <c r="A29" s="249"/>
      <c r="B29" s="244"/>
      <c r="C29" s="248"/>
      <c r="D29" s="248"/>
      <c r="E29" s="248"/>
      <c r="F29" s="248"/>
      <c r="G29" s="248"/>
      <c r="H29" s="248"/>
      <c r="I29" s="147"/>
      <c r="J29" s="147"/>
      <c r="K29" s="246"/>
      <c r="L29" s="247"/>
      <c r="M29" s="147"/>
      <c r="N29" s="147"/>
      <c r="O29" s="147"/>
    </row>
    <row r="30" spans="1:20" ht="20.100000000000001" customHeight="1" x14ac:dyDescent="0.2">
      <c r="A30" s="249"/>
      <c r="B30" s="244"/>
      <c r="C30" s="248"/>
      <c r="D30" s="248"/>
      <c r="E30" s="248"/>
      <c r="F30" s="248"/>
      <c r="G30" s="248"/>
      <c r="H30" s="248"/>
      <c r="I30" s="147"/>
      <c r="J30" s="147"/>
      <c r="K30" s="246"/>
      <c r="L30" s="247"/>
      <c r="M30" s="147"/>
      <c r="N30" s="147"/>
      <c r="O30" s="147"/>
    </row>
    <row r="31" spans="1:20" ht="20.100000000000001" customHeight="1" x14ac:dyDescent="0.2">
      <c r="A31" s="249"/>
      <c r="B31" s="244"/>
      <c r="C31" s="248"/>
      <c r="D31" s="248"/>
      <c r="E31" s="248"/>
      <c r="F31" s="248"/>
      <c r="G31" s="248"/>
      <c r="H31" s="248"/>
      <c r="I31" s="147"/>
      <c r="J31" s="147"/>
      <c r="K31" s="246"/>
      <c r="L31" s="247"/>
      <c r="M31" s="147"/>
      <c r="N31" s="147"/>
      <c r="O31" s="147"/>
    </row>
    <row r="32" spans="1:20" ht="20.100000000000001" customHeight="1" x14ac:dyDescent="0.2">
      <c r="A32" s="249"/>
      <c r="B32" s="244"/>
      <c r="C32" s="248"/>
      <c r="D32" s="248"/>
      <c r="E32" s="248"/>
      <c r="F32" s="248"/>
      <c r="G32" s="248"/>
      <c r="H32" s="248"/>
      <c r="I32" s="147"/>
      <c r="J32" s="147"/>
      <c r="K32" s="246"/>
      <c r="L32" s="247"/>
      <c r="M32" s="147"/>
      <c r="N32" s="147"/>
      <c r="O32" s="147"/>
    </row>
    <row r="33" spans="1:15" ht="20.100000000000001" customHeight="1" x14ac:dyDescent="0.2">
      <c r="A33" s="249"/>
      <c r="B33" s="244"/>
      <c r="C33" s="248"/>
      <c r="D33" s="248"/>
      <c r="E33" s="248"/>
      <c r="F33" s="248"/>
      <c r="G33" s="248"/>
      <c r="H33" s="248"/>
      <c r="I33" s="147"/>
      <c r="J33" s="147"/>
      <c r="K33" s="246"/>
      <c r="L33" s="247"/>
      <c r="M33" s="147"/>
      <c r="N33" s="147"/>
      <c r="O33" s="147"/>
    </row>
    <row r="34" spans="1:15" ht="27" customHeight="1" x14ac:dyDescent="0.2">
      <c r="A34" s="249"/>
      <c r="B34" s="244"/>
      <c r="C34" s="248"/>
      <c r="D34" s="248"/>
      <c r="E34" s="248"/>
      <c r="F34" s="248"/>
      <c r="G34" s="248"/>
      <c r="H34" s="248"/>
      <c r="I34" s="147"/>
      <c r="J34" s="147"/>
      <c r="K34" s="246"/>
      <c r="L34" s="247"/>
      <c r="M34" s="147"/>
      <c r="N34" s="147"/>
      <c r="O34" s="147"/>
    </row>
    <row r="35" spans="1:15" ht="20.100000000000001" customHeight="1" x14ac:dyDescent="0.2">
      <c r="A35" s="249"/>
      <c r="B35" s="244"/>
      <c r="C35" s="248"/>
      <c r="D35" s="248"/>
      <c r="E35" s="248"/>
      <c r="F35" s="248"/>
      <c r="G35" s="248"/>
      <c r="H35" s="248"/>
      <c r="I35" s="147"/>
      <c r="J35" s="147"/>
      <c r="K35" s="246"/>
      <c r="L35" s="247"/>
      <c r="M35" s="147"/>
      <c r="N35" s="147"/>
      <c r="O35" s="147"/>
    </row>
    <row r="36" spans="1:15" ht="20.100000000000001" customHeight="1" x14ac:dyDescent="0.2">
      <c r="A36" s="249"/>
      <c r="B36" s="244"/>
      <c r="C36" s="248"/>
      <c r="D36" s="248"/>
      <c r="E36" s="248"/>
      <c r="F36" s="248"/>
      <c r="G36" s="248"/>
      <c r="H36" s="248"/>
      <c r="I36" s="147"/>
      <c r="J36" s="147"/>
      <c r="K36" s="246"/>
      <c r="L36" s="247"/>
      <c r="M36" s="147"/>
      <c r="N36" s="147"/>
      <c r="O36" s="147"/>
    </row>
    <row r="37" spans="1:15" ht="20.100000000000001" customHeight="1" x14ac:dyDescent="0.2">
      <c r="A37" s="249"/>
      <c r="B37" s="244"/>
      <c r="C37" s="248"/>
      <c r="D37" s="248"/>
      <c r="E37" s="248"/>
      <c r="F37" s="248"/>
      <c r="G37" s="248"/>
      <c r="H37" s="248"/>
      <c r="I37" s="147"/>
      <c r="J37" s="147"/>
      <c r="K37" s="246"/>
      <c r="L37" s="247"/>
      <c r="M37" s="147"/>
      <c r="N37" s="147"/>
      <c r="O37" s="147"/>
    </row>
    <row r="38" spans="1:15" ht="27" customHeight="1" x14ac:dyDescent="0.2">
      <c r="A38" s="249"/>
      <c r="B38" s="245"/>
      <c r="C38" s="248"/>
      <c r="D38" s="248"/>
      <c r="E38" s="248"/>
      <c r="F38" s="248"/>
      <c r="G38" s="248"/>
      <c r="H38" s="248"/>
      <c r="I38" s="147"/>
      <c r="J38" s="147"/>
      <c r="K38" s="246"/>
      <c r="L38" s="247"/>
      <c r="M38" s="147"/>
      <c r="N38" s="147"/>
      <c r="O38" s="147"/>
    </row>
    <row r="39" spans="1:15" ht="51.75" customHeight="1" x14ac:dyDescent="0.2">
      <c r="A39" s="240" t="s">
        <v>252</v>
      </c>
      <c r="B39" s="240"/>
      <c r="C39" s="241"/>
      <c r="D39" s="242"/>
    </row>
  </sheetData>
  <mergeCells count="80">
    <mergeCell ref="A39:B39"/>
    <mergeCell ref="C39:D39"/>
    <mergeCell ref="H35:H38"/>
    <mergeCell ref="K35:L35"/>
    <mergeCell ref="K36:L36"/>
    <mergeCell ref="K37:L37"/>
    <mergeCell ref="K38:L38"/>
    <mergeCell ref="C35:C38"/>
    <mergeCell ref="D35:D38"/>
    <mergeCell ref="E35:E38"/>
    <mergeCell ref="F35:F38"/>
    <mergeCell ref="G35:G38"/>
    <mergeCell ref="H31:H34"/>
    <mergeCell ref="K31:L31"/>
    <mergeCell ref="K32:L32"/>
    <mergeCell ref="K33:L33"/>
    <mergeCell ref="K34:L34"/>
    <mergeCell ref="C31:C34"/>
    <mergeCell ref="D31:D34"/>
    <mergeCell ref="E31:E34"/>
    <mergeCell ref="F31:F34"/>
    <mergeCell ref="G31:G34"/>
    <mergeCell ref="H27:H30"/>
    <mergeCell ref="K27:L27"/>
    <mergeCell ref="K28:L28"/>
    <mergeCell ref="K29:L29"/>
    <mergeCell ref="K30:L30"/>
    <mergeCell ref="C27:C30"/>
    <mergeCell ref="D27:D30"/>
    <mergeCell ref="E27:E30"/>
    <mergeCell ref="F27:F30"/>
    <mergeCell ref="G27:G30"/>
    <mergeCell ref="E23:E26"/>
    <mergeCell ref="F23:F26"/>
    <mergeCell ref="G23:G26"/>
    <mergeCell ref="H23:H26"/>
    <mergeCell ref="K23:L23"/>
    <mergeCell ref="K24:L24"/>
    <mergeCell ref="K25:L25"/>
    <mergeCell ref="K26:L26"/>
    <mergeCell ref="A17:O17"/>
    <mergeCell ref="K18:L18"/>
    <mergeCell ref="A19:A38"/>
    <mergeCell ref="B19:B38"/>
    <mergeCell ref="C19:C22"/>
    <mergeCell ref="D19:D22"/>
    <mergeCell ref="E19:E22"/>
    <mergeCell ref="F19:F22"/>
    <mergeCell ref="G19:G22"/>
    <mergeCell ref="H19:H22"/>
    <mergeCell ref="K19:L19"/>
    <mergeCell ref="K20:L20"/>
    <mergeCell ref="K21:L21"/>
    <mergeCell ref="K22:L22"/>
    <mergeCell ref="C23:C26"/>
    <mergeCell ref="D23:D26"/>
    <mergeCell ref="H14:I14"/>
    <mergeCell ref="J14:M14"/>
    <mergeCell ref="A15:C15"/>
    <mergeCell ref="D15:O15"/>
    <mergeCell ref="A16:C16"/>
    <mergeCell ref="D16:O16"/>
    <mergeCell ref="D14:F14"/>
    <mergeCell ref="B10:C10"/>
    <mergeCell ref="B11:C11"/>
    <mergeCell ref="B12:C12"/>
    <mergeCell ref="B13:C13"/>
    <mergeCell ref="A14:C14"/>
    <mergeCell ref="N6:O6"/>
    <mergeCell ref="N7:O7"/>
    <mergeCell ref="A8:C8"/>
    <mergeCell ref="D8:F8"/>
    <mergeCell ref="H8:K8"/>
    <mergeCell ref="B9:C9"/>
    <mergeCell ref="A1:C4"/>
    <mergeCell ref="D1:M3"/>
    <mergeCell ref="D4:M4"/>
    <mergeCell ref="A6:C6"/>
    <mergeCell ref="D6:F6"/>
    <mergeCell ref="I6:J6"/>
  </mergeCells>
  <dataValidations count="4">
    <dataValidation allowBlank="1" showInputMessage="1" showErrorMessage="1" prompt="La sumatoria de las ponderaciones por actividad debe ser igual al porcentaje asignado al plan_x000a__x000a_A1+A2+A3+A4+…+An= Porcentaje asignado al plan" sqref="C39:D39" xr:uid="{32FEE2AC-44D6-4257-85C5-08FBA871D08B}"/>
    <dataValidation allowBlank="1" showInputMessage="1" showErrorMessage="1" prompt="La sumatoria de La ponderación asignada a las tareas de cada actividad debe ser igual al 100% " sqref="P18 J18" xr:uid="{0A0DCE55-0227-4E3A-9298-E7900DEA035A}"/>
    <dataValidation allowBlank="1" showInputMessage="1" showErrorMessage="1" prompt="Registrar fecha en formato: dd/mm/aaaa" sqref="D6:F6 Q6" xr:uid="{7B51B41C-31DA-465C-B153-966E0B3CE217}"/>
    <dataValidation allowBlank="1" showInputMessage="1" showErrorMessage="1" prompt="Seleccionar de la lista desplegable" sqref="A18" xr:uid="{F6301B4F-C732-4F06-953A-0FEF93BCC30C}"/>
  </dataValidations>
  <pageMargins left="0.70866141732283472" right="0.70866141732283472" top="0.74803149606299213" bottom="0.74803149606299213" header="0.31496062992125984" footer="0.31496062992125984"/>
  <pageSetup paperSize="9" scale="19" fitToHeight="0" orientation="landscape" r:id="rId1"/>
  <headerFooter>
    <oddFooter>&amp;C&amp;P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2987B32-7FE4-411B-848B-F08572D183F0}">
          <x14:formula1>
            <xm:f>Hoja2!$D$6:$D$9</xm:f>
          </x14:formula1>
          <xm:sqref>A19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D3354-83AA-4C27-B8CA-A22C5E4D213D}">
  <sheetPr>
    <pageSetUpPr fitToPage="1"/>
  </sheetPr>
  <dimension ref="A1:T35"/>
  <sheetViews>
    <sheetView showGridLines="0" topLeftCell="A15" zoomScale="49" zoomScaleNormal="49" zoomScaleSheetLayoutView="57" workbookViewId="0">
      <selection activeCell="H14" sqref="H14:I14"/>
    </sheetView>
  </sheetViews>
  <sheetFormatPr baseColWidth="10" defaultColWidth="11.42578125" defaultRowHeight="15" x14ac:dyDescent="0.2"/>
  <cols>
    <col min="1" max="1" width="32.5703125" style="139" customWidth="1"/>
    <col min="2" max="2" width="35" style="139" customWidth="1"/>
    <col min="3" max="5" width="42.85546875" style="139" customWidth="1"/>
    <col min="6" max="6" width="58.85546875" style="139" customWidth="1"/>
    <col min="7" max="8" width="50.85546875" style="139" customWidth="1"/>
    <col min="9" max="9" width="75.7109375" style="139" bestFit="1" customWidth="1"/>
    <col min="10" max="10" width="31.85546875" style="139" customWidth="1"/>
    <col min="11" max="11" width="30.5703125" style="139" customWidth="1"/>
    <col min="12" max="12" width="4.85546875" style="139" customWidth="1"/>
    <col min="13" max="13" width="38" style="139" customWidth="1"/>
    <col min="14" max="16" width="29.85546875" style="139" customWidth="1"/>
    <col min="17" max="17" width="26.28515625" style="139" customWidth="1"/>
    <col min="18" max="18" width="29.5703125" style="139" customWidth="1"/>
    <col min="19" max="19" width="20.85546875" style="139" customWidth="1"/>
    <col min="20" max="20" width="27" style="139" customWidth="1"/>
    <col min="21" max="16384" width="11.42578125" style="139"/>
  </cols>
  <sheetData>
    <row r="1" spans="1:17" ht="36.75" customHeight="1" x14ac:dyDescent="0.2">
      <c r="A1" s="268"/>
      <c r="B1" s="268"/>
      <c r="C1" s="268"/>
      <c r="D1" s="269" t="s">
        <v>215</v>
      </c>
      <c r="E1" s="270"/>
      <c r="F1" s="270"/>
      <c r="G1" s="270"/>
      <c r="H1" s="270"/>
      <c r="I1" s="270"/>
      <c r="J1" s="270"/>
      <c r="K1" s="270"/>
      <c r="L1" s="270"/>
      <c r="M1" s="271"/>
      <c r="N1" s="166" t="s">
        <v>216</v>
      </c>
      <c r="O1" s="138" t="s">
        <v>217</v>
      </c>
      <c r="P1" s="146"/>
      <c r="Q1" s="146"/>
    </row>
    <row r="2" spans="1:17" ht="36.75" customHeight="1" x14ac:dyDescent="0.2">
      <c r="A2" s="268"/>
      <c r="B2" s="268"/>
      <c r="C2" s="268"/>
      <c r="D2" s="272"/>
      <c r="E2" s="273"/>
      <c r="F2" s="273"/>
      <c r="G2" s="273"/>
      <c r="H2" s="273"/>
      <c r="I2" s="273"/>
      <c r="J2" s="273"/>
      <c r="K2" s="273"/>
      <c r="L2" s="273"/>
      <c r="M2" s="274"/>
      <c r="N2" s="166" t="s">
        <v>218</v>
      </c>
      <c r="O2" s="140">
        <v>6</v>
      </c>
      <c r="P2" s="149"/>
      <c r="Q2" s="149"/>
    </row>
    <row r="3" spans="1:17" ht="36.75" customHeight="1" x14ac:dyDescent="0.2">
      <c r="A3" s="268"/>
      <c r="B3" s="268"/>
      <c r="C3" s="268"/>
      <c r="D3" s="275"/>
      <c r="E3" s="276"/>
      <c r="F3" s="276"/>
      <c r="G3" s="276"/>
      <c r="H3" s="276"/>
      <c r="I3" s="276"/>
      <c r="J3" s="276"/>
      <c r="K3" s="276"/>
      <c r="L3" s="276"/>
      <c r="M3" s="277"/>
      <c r="N3" s="166" t="s">
        <v>219</v>
      </c>
      <c r="O3" s="169">
        <v>45618</v>
      </c>
      <c r="P3" s="149"/>
      <c r="Q3" s="149"/>
    </row>
    <row r="4" spans="1:17" ht="36.75" customHeight="1" x14ac:dyDescent="0.2">
      <c r="A4" s="268"/>
      <c r="B4" s="268"/>
      <c r="C4" s="268"/>
      <c r="D4" s="278" t="s">
        <v>220</v>
      </c>
      <c r="E4" s="279"/>
      <c r="F4" s="279"/>
      <c r="G4" s="279"/>
      <c r="H4" s="279"/>
      <c r="I4" s="279"/>
      <c r="J4" s="279"/>
      <c r="K4" s="279"/>
      <c r="L4" s="279"/>
      <c r="M4" s="280"/>
      <c r="N4" s="166" t="s">
        <v>221</v>
      </c>
      <c r="O4" s="140" t="s">
        <v>222</v>
      </c>
      <c r="P4" s="149"/>
      <c r="Q4" s="149"/>
    </row>
    <row r="5" spans="1:17" ht="36.75" customHeight="1" x14ac:dyDescent="0.2">
      <c r="P5" s="146"/>
      <c r="Q5" s="146"/>
    </row>
    <row r="6" spans="1:17" ht="44.1" customHeight="1" x14ac:dyDescent="0.2">
      <c r="A6" s="281" t="s">
        <v>223</v>
      </c>
      <c r="B6" s="282"/>
      <c r="C6" s="282"/>
      <c r="D6" s="291">
        <v>45994</v>
      </c>
      <c r="E6" s="292"/>
      <c r="F6" s="293"/>
      <c r="G6" s="141"/>
      <c r="H6" s="142" t="s">
        <v>224</v>
      </c>
      <c r="I6" s="267">
        <v>2026</v>
      </c>
      <c r="J6" s="267"/>
      <c r="K6" s="143"/>
      <c r="L6" s="143"/>
      <c r="M6" s="168" t="s">
        <v>225</v>
      </c>
      <c r="N6" s="349"/>
      <c r="O6" s="349"/>
      <c r="P6" s="149"/>
      <c r="Q6" s="149"/>
    </row>
    <row r="7" spans="1:17" ht="48.75" customHeight="1" x14ac:dyDescent="0.2">
      <c r="A7" s="144"/>
      <c r="B7" s="144"/>
      <c r="C7" s="144"/>
      <c r="D7" s="144"/>
      <c r="E7" s="144"/>
      <c r="F7" s="144"/>
      <c r="H7" s="145"/>
      <c r="I7" s="143"/>
      <c r="J7" s="143"/>
      <c r="K7" s="143"/>
      <c r="L7" s="143"/>
      <c r="M7" s="168" t="s">
        <v>226</v>
      </c>
      <c r="N7" s="242" t="s">
        <v>255</v>
      </c>
      <c r="O7" s="242"/>
      <c r="P7" s="149"/>
      <c r="Q7" s="149"/>
    </row>
    <row r="8" spans="1:17" ht="27" customHeight="1" x14ac:dyDescent="0.2">
      <c r="A8" s="256" t="s">
        <v>227</v>
      </c>
      <c r="B8" s="256"/>
      <c r="C8" s="256"/>
      <c r="D8" s="267" t="s">
        <v>472</v>
      </c>
      <c r="E8" s="267"/>
      <c r="F8" s="267"/>
      <c r="G8" s="151" t="s">
        <v>228</v>
      </c>
      <c r="H8" s="407">
        <v>0.04</v>
      </c>
      <c r="I8" s="301"/>
      <c r="J8" s="301"/>
      <c r="K8" s="301"/>
      <c r="L8" s="167"/>
      <c r="M8" s="152"/>
      <c r="N8" s="146"/>
      <c r="O8" s="146"/>
      <c r="P8" s="149"/>
      <c r="Q8" s="149"/>
    </row>
    <row r="9" spans="1:17" ht="40.15" customHeight="1" x14ac:dyDescent="0.2">
      <c r="A9" s="150" t="s">
        <v>229</v>
      </c>
      <c r="B9" s="264" t="s">
        <v>473</v>
      </c>
      <c r="C9" s="265"/>
      <c r="D9" s="150" t="s">
        <v>230</v>
      </c>
      <c r="E9" s="158" t="s">
        <v>474</v>
      </c>
      <c r="F9" s="150" t="s">
        <v>231</v>
      </c>
      <c r="G9" s="158" t="s">
        <v>475</v>
      </c>
      <c r="H9" s="150" t="s">
        <v>232</v>
      </c>
      <c r="I9" s="153" t="s">
        <v>297</v>
      </c>
      <c r="J9" s="154" t="s">
        <v>233</v>
      </c>
      <c r="K9" s="398" t="s">
        <v>476</v>
      </c>
      <c r="L9" s="156"/>
      <c r="M9" s="156"/>
      <c r="N9" s="146"/>
      <c r="O9" s="146"/>
      <c r="P9" s="146"/>
      <c r="Q9" s="146"/>
    </row>
    <row r="10" spans="1:17" ht="30.95" customHeight="1" x14ac:dyDescent="0.2">
      <c r="A10" s="150" t="s">
        <v>234</v>
      </c>
      <c r="B10" s="264" t="s">
        <v>477</v>
      </c>
      <c r="C10" s="265"/>
      <c r="D10" s="150" t="s">
        <v>230</v>
      </c>
      <c r="E10" s="158" t="s">
        <v>478</v>
      </c>
      <c r="F10" s="150" t="s">
        <v>231</v>
      </c>
      <c r="G10" s="158" t="s">
        <v>479</v>
      </c>
      <c r="H10" s="150" t="s">
        <v>232</v>
      </c>
      <c r="I10" s="153" t="s">
        <v>297</v>
      </c>
      <c r="J10" s="154" t="s">
        <v>233</v>
      </c>
      <c r="K10" s="398" t="s">
        <v>480</v>
      </c>
      <c r="L10" s="152"/>
      <c r="M10" s="156"/>
      <c r="N10" s="149"/>
      <c r="O10" s="149"/>
      <c r="P10" s="149"/>
      <c r="Q10" s="149"/>
    </row>
    <row r="11" spans="1:17" ht="30.95" customHeight="1" x14ac:dyDescent="0.2">
      <c r="A11" s="150" t="s">
        <v>235</v>
      </c>
      <c r="B11" s="264"/>
      <c r="C11" s="265"/>
      <c r="D11" s="150" t="s">
        <v>230</v>
      </c>
      <c r="E11" s="158"/>
      <c r="F11" s="150" t="s">
        <v>231</v>
      </c>
      <c r="G11" s="158"/>
      <c r="H11" s="150" t="s">
        <v>232</v>
      </c>
      <c r="I11" s="153"/>
      <c r="J11" s="154" t="s">
        <v>233</v>
      </c>
      <c r="K11" s="155"/>
      <c r="L11" s="152"/>
      <c r="M11" s="156"/>
      <c r="N11" s="149"/>
      <c r="O11" s="149"/>
      <c r="P11" s="149"/>
      <c r="Q11" s="149"/>
    </row>
    <row r="12" spans="1:17" ht="30.95" customHeight="1" x14ac:dyDescent="0.2">
      <c r="A12" s="150" t="s">
        <v>235</v>
      </c>
      <c r="B12" s="264"/>
      <c r="C12" s="265"/>
      <c r="D12" s="150" t="s">
        <v>230</v>
      </c>
      <c r="E12" s="158"/>
      <c r="F12" s="150" t="s">
        <v>231</v>
      </c>
      <c r="G12" s="158"/>
      <c r="H12" s="150" t="s">
        <v>232</v>
      </c>
      <c r="I12" s="153"/>
      <c r="J12" s="154" t="s">
        <v>233</v>
      </c>
      <c r="K12" s="155"/>
      <c r="L12" s="152"/>
      <c r="M12" s="156"/>
      <c r="N12" s="149"/>
      <c r="O12" s="149"/>
      <c r="P12" s="149"/>
      <c r="Q12" s="149"/>
    </row>
    <row r="13" spans="1:17" ht="30.95" customHeight="1" x14ac:dyDescent="0.2">
      <c r="A13" s="150" t="s">
        <v>236</v>
      </c>
      <c r="B13" s="264"/>
      <c r="C13" s="265"/>
      <c r="D13" s="150" t="s">
        <v>230</v>
      </c>
      <c r="E13" s="158"/>
      <c r="F13" s="150" t="s">
        <v>231</v>
      </c>
      <c r="G13" s="158"/>
      <c r="H13" s="150" t="s">
        <v>232</v>
      </c>
      <c r="I13" s="153"/>
      <c r="J13" s="154" t="s">
        <v>233</v>
      </c>
      <c r="K13" s="155"/>
      <c r="L13" s="152"/>
      <c r="M13" s="156"/>
      <c r="N13" s="149"/>
      <c r="O13" s="149"/>
      <c r="P13" s="149"/>
      <c r="Q13" s="149"/>
    </row>
    <row r="14" spans="1:17" ht="45.6" customHeight="1" x14ac:dyDescent="0.2">
      <c r="A14" s="256" t="s">
        <v>237</v>
      </c>
      <c r="B14" s="256"/>
      <c r="C14" s="256"/>
      <c r="D14" s="261" t="s">
        <v>254</v>
      </c>
      <c r="E14" s="261"/>
      <c r="F14" s="261"/>
      <c r="G14" s="157" t="s">
        <v>238</v>
      </c>
      <c r="H14" s="409">
        <v>1</v>
      </c>
      <c r="I14" s="289"/>
      <c r="J14" s="254"/>
      <c r="K14" s="255"/>
      <c r="L14" s="255"/>
      <c r="M14" s="255"/>
      <c r="N14" s="146"/>
      <c r="O14" s="149"/>
      <c r="P14" s="149"/>
      <c r="Q14" s="149"/>
    </row>
    <row r="15" spans="1:17" ht="48.75" customHeight="1" x14ac:dyDescent="0.2">
      <c r="A15" s="256" t="s">
        <v>239</v>
      </c>
      <c r="B15" s="256"/>
      <c r="C15" s="256"/>
      <c r="D15" s="399" t="s">
        <v>433</v>
      </c>
      <c r="E15" s="399"/>
      <c r="F15" s="399"/>
      <c r="G15" s="399"/>
      <c r="H15" s="399"/>
      <c r="I15" s="399"/>
      <c r="J15" s="399"/>
      <c r="K15" s="399"/>
      <c r="L15" s="399"/>
      <c r="M15" s="399"/>
      <c r="N15" s="399"/>
      <c r="O15" s="399"/>
      <c r="P15" s="149"/>
      <c r="Q15" s="149"/>
    </row>
    <row r="16" spans="1:17" ht="48.75" customHeight="1" x14ac:dyDescent="0.2">
      <c r="A16" s="256" t="s">
        <v>240</v>
      </c>
      <c r="B16" s="256"/>
      <c r="C16" s="256"/>
      <c r="D16" s="399" t="s">
        <v>434</v>
      </c>
      <c r="E16" s="399"/>
      <c r="F16" s="399"/>
      <c r="G16" s="399"/>
      <c r="H16" s="399"/>
      <c r="I16" s="399"/>
      <c r="J16" s="399"/>
      <c r="K16" s="399"/>
      <c r="L16" s="399"/>
      <c r="M16" s="399"/>
      <c r="N16" s="399"/>
      <c r="O16" s="399"/>
      <c r="P16" s="149"/>
      <c r="Q16" s="149"/>
    </row>
    <row r="17" spans="1:20" ht="129.75" customHeight="1" x14ac:dyDescent="0.2">
      <c r="A17" s="251" t="s">
        <v>241</v>
      </c>
      <c r="B17" s="251"/>
      <c r="C17" s="251"/>
      <c r="D17" s="251"/>
      <c r="E17" s="251"/>
      <c r="F17" s="251"/>
      <c r="G17" s="251"/>
      <c r="H17" s="251"/>
      <c r="I17" s="251"/>
      <c r="J17" s="251"/>
      <c r="K17" s="251"/>
      <c r="L17" s="251"/>
      <c r="M17" s="251"/>
      <c r="N17" s="251"/>
      <c r="O17" s="251"/>
      <c r="P17" s="160"/>
      <c r="Q17" s="160"/>
      <c r="R17" s="160"/>
      <c r="S17" s="160"/>
      <c r="T17" s="160"/>
    </row>
    <row r="18" spans="1:20" ht="78" customHeight="1" x14ac:dyDescent="0.2">
      <c r="A18" s="163" t="s">
        <v>210</v>
      </c>
      <c r="B18" s="163" t="s">
        <v>242</v>
      </c>
      <c r="C18" s="163" t="s">
        <v>243</v>
      </c>
      <c r="D18" s="163" t="s">
        <v>244</v>
      </c>
      <c r="E18" s="163" t="s">
        <v>245</v>
      </c>
      <c r="F18" s="163" t="s">
        <v>246</v>
      </c>
      <c r="G18" s="163" t="s">
        <v>247</v>
      </c>
      <c r="H18" s="163" t="s">
        <v>248</v>
      </c>
      <c r="I18" s="164" t="s">
        <v>249</v>
      </c>
      <c r="J18" s="164" t="s">
        <v>250</v>
      </c>
      <c r="K18" s="252" t="s">
        <v>251</v>
      </c>
      <c r="L18" s="253"/>
      <c r="M18" s="165" t="s">
        <v>246</v>
      </c>
      <c r="N18" s="165" t="s">
        <v>247</v>
      </c>
      <c r="O18" s="165" t="s">
        <v>248</v>
      </c>
      <c r="P18" s="161"/>
      <c r="Q18" s="161"/>
      <c r="R18" s="162"/>
      <c r="S18" s="162"/>
      <c r="T18" s="162"/>
    </row>
    <row r="19" spans="1:20" ht="20.100000000000001" customHeight="1" x14ac:dyDescent="0.2">
      <c r="A19" s="400" t="s">
        <v>211</v>
      </c>
      <c r="B19" s="401" t="s">
        <v>481</v>
      </c>
      <c r="C19" s="248" t="s">
        <v>482</v>
      </c>
      <c r="D19" s="343">
        <v>0.3</v>
      </c>
      <c r="E19" s="248" t="s">
        <v>483</v>
      </c>
      <c r="F19" s="248" t="s">
        <v>484</v>
      </c>
      <c r="G19" s="248" t="s">
        <v>485</v>
      </c>
      <c r="H19" s="248" t="s">
        <v>486</v>
      </c>
      <c r="I19" s="147" t="s">
        <v>487</v>
      </c>
      <c r="J19" s="402">
        <v>0.33</v>
      </c>
      <c r="K19" s="182" t="s">
        <v>483</v>
      </c>
      <c r="L19" s="183"/>
      <c r="M19" s="147" t="s">
        <v>488</v>
      </c>
      <c r="N19" s="181">
        <v>46054</v>
      </c>
      <c r="O19" s="181">
        <v>46112</v>
      </c>
      <c r="P19" s="159"/>
    </row>
    <row r="20" spans="1:20" ht="20.100000000000001" customHeight="1" x14ac:dyDescent="0.2">
      <c r="A20" s="400"/>
      <c r="B20" s="403"/>
      <c r="C20" s="248"/>
      <c r="D20" s="248"/>
      <c r="E20" s="248"/>
      <c r="F20" s="248"/>
      <c r="G20" s="248"/>
      <c r="H20" s="248"/>
      <c r="I20" s="147" t="s">
        <v>489</v>
      </c>
      <c r="J20" s="402">
        <v>0.33</v>
      </c>
      <c r="K20" s="182" t="s">
        <v>483</v>
      </c>
      <c r="L20" s="183"/>
      <c r="M20" s="147" t="s">
        <v>490</v>
      </c>
      <c r="N20" s="181">
        <v>46054</v>
      </c>
      <c r="O20" s="181">
        <v>46112</v>
      </c>
    </row>
    <row r="21" spans="1:20" ht="20.100000000000001" customHeight="1" x14ac:dyDescent="0.2">
      <c r="A21" s="400"/>
      <c r="B21" s="403"/>
      <c r="C21" s="248"/>
      <c r="D21" s="248"/>
      <c r="E21" s="248"/>
      <c r="F21" s="248"/>
      <c r="G21" s="248"/>
      <c r="H21" s="248"/>
      <c r="I21" s="147" t="s">
        <v>491</v>
      </c>
      <c r="J21" s="402">
        <v>0.34</v>
      </c>
      <c r="K21" s="182" t="s">
        <v>483</v>
      </c>
      <c r="L21" s="183"/>
      <c r="M21" s="147" t="s">
        <v>492</v>
      </c>
      <c r="N21" s="181">
        <v>46054</v>
      </c>
      <c r="O21" s="181">
        <v>46112</v>
      </c>
    </row>
    <row r="22" spans="1:20" ht="20.100000000000001" customHeight="1" x14ac:dyDescent="0.2">
      <c r="A22" s="400"/>
      <c r="B22" s="403"/>
      <c r="C22" s="248"/>
      <c r="D22" s="248"/>
      <c r="E22" s="248"/>
      <c r="F22" s="248"/>
      <c r="G22" s="248"/>
      <c r="H22" s="248"/>
      <c r="I22" s="147"/>
      <c r="J22" s="147"/>
      <c r="K22" s="246"/>
      <c r="L22" s="247"/>
      <c r="M22" s="147"/>
      <c r="N22" s="147"/>
      <c r="O22" s="147"/>
    </row>
    <row r="23" spans="1:20" ht="20.100000000000001" customHeight="1" x14ac:dyDescent="0.2">
      <c r="A23" s="400"/>
      <c r="B23" s="403"/>
      <c r="C23" s="248" t="s">
        <v>493</v>
      </c>
      <c r="D23" s="343">
        <v>0.3</v>
      </c>
      <c r="E23" s="248" t="s">
        <v>494</v>
      </c>
      <c r="F23" s="248" t="s">
        <v>495</v>
      </c>
      <c r="G23" s="248" t="s">
        <v>496</v>
      </c>
      <c r="H23" s="248" t="s">
        <v>497</v>
      </c>
      <c r="I23" s="147" t="s">
        <v>498</v>
      </c>
      <c r="J23" s="402">
        <v>0.33</v>
      </c>
      <c r="K23" s="182" t="s">
        <v>483</v>
      </c>
      <c r="L23" s="183"/>
      <c r="M23" s="147" t="s">
        <v>499</v>
      </c>
      <c r="N23" s="181">
        <v>46113</v>
      </c>
      <c r="O23" s="181">
        <v>46203</v>
      </c>
      <c r="P23" s="159"/>
    </row>
    <row r="24" spans="1:20" ht="20.100000000000001" customHeight="1" x14ac:dyDescent="0.2">
      <c r="A24" s="400"/>
      <c r="B24" s="403"/>
      <c r="C24" s="248"/>
      <c r="D24" s="248"/>
      <c r="E24" s="248"/>
      <c r="F24" s="248"/>
      <c r="G24" s="248"/>
      <c r="H24" s="248"/>
      <c r="I24" s="147" t="s">
        <v>500</v>
      </c>
      <c r="J24" s="402">
        <v>0.33</v>
      </c>
      <c r="K24" s="182" t="s">
        <v>483</v>
      </c>
      <c r="L24" s="183"/>
      <c r="M24" s="147" t="s">
        <v>501</v>
      </c>
      <c r="N24" s="181">
        <v>46113</v>
      </c>
      <c r="O24" s="181">
        <v>46203</v>
      </c>
    </row>
    <row r="25" spans="1:20" ht="20.100000000000001" customHeight="1" x14ac:dyDescent="0.2">
      <c r="A25" s="400"/>
      <c r="B25" s="403"/>
      <c r="C25" s="248"/>
      <c r="D25" s="248"/>
      <c r="E25" s="248"/>
      <c r="F25" s="248"/>
      <c r="G25" s="248"/>
      <c r="H25" s="248"/>
      <c r="I25" s="147" t="s">
        <v>502</v>
      </c>
      <c r="J25" s="402">
        <v>0.34</v>
      </c>
      <c r="K25" s="182" t="s">
        <v>483</v>
      </c>
      <c r="L25" s="183"/>
      <c r="M25" s="147" t="s">
        <v>503</v>
      </c>
      <c r="N25" s="181">
        <v>46113</v>
      </c>
      <c r="O25" s="181">
        <v>46203</v>
      </c>
    </row>
    <row r="26" spans="1:20" ht="20.100000000000001" customHeight="1" x14ac:dyDescent="0.2">
      <c r="A26" s="400"/>
      <c r="B26" s="403"/>
      <c r="C26" s="248"/>
      <c r="D26" s="248"/>
      <c r="E26" s="248"/>
      <c r="F26" s="248"/>
      <c r="G26" s="248"/>
      <c r="H26" s="248"/>
      <c r="I26" s="147"/>
      <c r="J26" s="147"/>
      <c r="K26" s="246"/>
      <c r="L26" s="247"/>
      <c r="M26" s="147"/>
      <c r="N26" s="147"/>
      <c r="O26" s="147"/>
    </row>
    <row r="27" spans="1:20" ht="20.100000000000001" customHeight="1" x14ac:dyDescent="0.2">
      <c r="A27" s="400"/>
      <c r="B27" s="403"/>
      <c r="C27" s="248" t="s">
        <v>504</v>
      </c>
      <c r="D27" s="343">
        <v>0.2</v>
      </c>
      <c r="E27" s="248" t="s">
        <v>494</v>
      </c>
      <c r="F27" s="248" t="s">
        <v>505</v>
      </c>
      <c r="G27" s="248" t="s">
        <v>485</v>
      </c>
      <c r="H27" s="248" t="s">
        <v>486</v>
      </c>
      <c r="I27" s="147" t="s">
        <v>506</v>
      </c>
      <c r="J27" s="404">
        <v>1</v>
      </c>
      <c r="K27" s="246" t="s">
        <v>483</v>
      </c>
      <c r="L27" s="247"/>
      <c r="M27" s="147" t="s">
        <v>507</v>
      </c>
      <c r="N27" s="181">
        <v>46054</v>
      </c>
      <c r="O27" s="181">
        <v>46387</v>
      </c>
    </row>
    <row r="28" spans="1:20" ht="20.100000000000001" customHeight="1" x14ac:dyDescent="0.2">
      <c r="A28" s="400"/>
      <c r="B28" s="403"/>
      <c r="C28" s="248"/>
      <c r="D28" s="248"/>
      <c r="E28" s="248"/>
      <c r="F28" s="248"/>
      <c r="G28" s="248"/>
      <c r="H28" s="248"/>
      <c r="I28" s="147"/>
      <c r="J28" s="147"/>
      <c r="K28" s="246"/>
      <c r="L28" s="247"/>
      <c r="M28" s="147"/>
      <c r="N28" s="147"/>
      <c r="O28" s="147"/>
    </row>
    <row r="29" spans="1:20" ht="20.100000000000001" customHeight="1" x14ac:dyDescent="0.2">
      <c r="A29" s="400"/>
      <c r="B29" s="403"/>
      <c r="C29" s="248"/>
      <c r="D29" s="248"/>
      <c r="E29" s="248"/>
      <c r="F29" s="248"/>
      <c r="G29" s="248"/>
      <c r="H29" s="248"/>
      <c r="I29" s="147"/>
      <c r="J29" s="147"/>
      <c r="K29" s="246"/>
      <c r="L29" s="247"/>
      <c r="M29" s="147"/>
      <c r="N29" s="147"/>
      <c r="O29" s="147"/>
    </row>
    <row r="30" spans="1:20" ht="20.100000000000001" customHeight="1" x14ac:dyDescent="0.2">
      <c r="A30" s="400"/>
      <c r="B30" s="403"/>
      <c r="C30" s="248"/>
      <c r="D30" s="248"/>
      <c r="E30" s="248"/>
      <c r="F30" s="248"/>
      <c r="G30" s="248"/>
      <c r="H30" s="248"/>
      <c r="I30" s="147"/>
      <c r="J30" s="147"/>
      <c r="K30" s="246"/>
      <c r="L30" s="247"/>
      <c r="M30" s="147"/>
      <c r="N30" s="147"/>
      <c r="O30" s="147"/>
    </row>
    <row r="31" spans="1:20" ht="20.100000000000001" customHeight="1" x14ac:dyDescent="0.2">
      <c r="A31" s="400"/>
      <c r="B31" s="403"/>
      <c r="C31" s="248" t="s">
        <v>508</v>
      </c>
      <c r="D31" s="343">
        <v>0.2</v>
      </c>
      <c r="E31" s="248" t="s">
        <v>494</v>
      </c>
      <c r="F31" s="248" t="s">
        <v>509</v>
      </c>
      <c r="G31" s="248" t="s">
        <v>485</v>
      </c>
      <c r="H31" s="248" t="s">
        <v>486</v>
      </c>
      <c r="I31" s="147" t="s">
        <v>510</v>
      </c>
      <c r="J31" s="404">
        <v>1</v>
      </c>
      <c r="K31" s="246" t="s">
        <v>483</v>
      </c>
      <c r="L31" s="247"/>
      <c r="M31" s="147" t="s">
        <v>507</v>
      </c>
      <c r="N31" s="181">
        <v>46054</v>
      </c>
      <c r="O31" s="181">
        <v>46387</v>
      </c>
    </row>
    <row r="32" spans="1:20" ht="20.100000000000001" customHeight="1" x14ac:dyDescent="0.2">
      <c r="A32" s="400"/>
      <c r="B32" s="403"/>
      <c r="C32" s="248"/>
      <c r="D32" s="248"/>
      <c r="E32" s="248"/>
      <c r="F32" s="248"/>
      <c r="G32" s="248"/>
      <c r="H32" s="248"/>
      <c r="I32" s="147"/>
      <c r="J32" s="147"/>
      <c r="K32" s="246"/>
      <c r="L32" s="247"/>
      <c r="M32" s="147"/>
      <c r="N32" s="147"/>
      <c r="O32" s="147"/>
    </row>
    <row r="33" spans="1:15" ht="20.100000000000001" customHeight="1" x14ac:dyDescent="0.2">
      <c r="A33" s="400"/>
      <c r="B33" s="403"/>
      <c r="C33" s="248"/>
      <c r="D33" s="248"/>
      <c r="E33" s="248"/>
      <c r="F33" s="248"/>
      <c r="G33" s="248"/>
      <c r="H33" s="248"/>
      <c r="I33" s="147"/>
      <c r="J33" s="147"/>
      <c r="K33" s="246"/>
      <c r="L33" s="247"/>
      <c r="M33" s="147"/>
      <c r="N33" s="147"/>
      <c r="O33" s="147"/>
    </row>
    <row r="34" spans="1:15" ht="27" customHeight="1" x14ac:dyDescent="0.2">
      <c r="A34" s="400"/>
      <c r="B34" s="403"/>
      <c r="C34" s="248"/>
      <c r="D34" s="248"/>
      <c r="E34" s="248"/>
      <c r="F34" s="248"/>
      <c r="G34" s="248"/>
      <c r="H34" s="248"/>
      <c r="I34" s="147"/>
      <c r="J34" s="147"/>
      <c r="K34" s="246"/>
      <c r="L34" s="247"/>
      <c r="M34" s="147"/>
      <c r="N34" s="147"/>
      <c r="O34" s="147"/>
    </row>
    <row r="35" spans="1:15" ht="51.75" customHeight="1" x14ac:dyDescent="0.2">
      <c r="A35" s="240" t="s">
        <v>252</v>
      </c>
      <c r="B35" s="240"/>
      <c r="C35" s="298">
        <f>SUM(D19:D34)</f>
        <v>1</v>
      </c>
      <c r="D35" s="242"/>
    </row>
  </sheetData>
  <mergeCells count="64">
    <mergeCell ref="K31:L31"/>
    <mergeCell ref="K32:L32"/>
    <mergeCell ref="K33:L33"/>
    <mergeCell ref="K34:L34"/>
    <mergeCell ref="A35:B35"/>
    <mergeCell ref="C35:D35"/>
    <mergeCell ref="K27:L27"/>
    <mergeCell ref="K28:L28"/>
    <mergeCell ref="K29:L29"/>
    <mergeCell ref="K30:L30"/>
    <mergeCell ref="C31:C34"/>
    <mergeCell ref="D31:D34"/>
    <mergeCell ref="E31:E34"/>
    <mergeCell ref="F31:F34"/>
    <mergeCell ref="G31:G34"/>
    <mergeCell ref="H31:H34"/>
    <mergeCell ref="C27:C30"/>
    <mergeCell ref="D27:D30"/>
    <mergeCell ref="E27:E30"/>
    <mergeCell ref="F27:F30"/>
    <mergeCell ref="G27:G30"/>
    <mergeCell ref="H27:H30"/>
    <mergeCell ref="K22:L22"/>
    <mergeCell ref="C23:C26"/>
    <mergeCell ref="D23:D26"/>
    <mergeCell ref="E23:E26"/>
    <mergeCell ref="F23:F26"/>
    <mergeCell ref="G23:G26"/>
    <mergeCell ref="H23:H26"/>
    <mergeCell ref="K26:L26"/>
    <mergeCell ref="A17:O17"/>
    <mergeCell ref="K18:L18"/>
    <mergeCell ref="A19:A34"/>
    <mergeCell ref="B19:B34"/>
    <mergeCell ref="C19:C22"/>
    <mergeCell ref="D19:D22"/>
    <mergeCell ref="E19:E22"/>
    <mergeCell ref="F19:F22"/>
    <mergeCell ref="G19:G22"/>
    <mergeCell ref="H19:H22"/>
    <mergeCell ref="H14:I14"/>
    <mergeCell ref="J14:M14"/>
    <mergeCell ref="A15:C15"/>
    <mergeCell ref="D15:O15"/>
    <mergeCell ref="A16:C16"/>
    <mergeCell ref="D16:O16"/>
    <mergeCell ref="B10:C10"/>
    <mergeCell ref="B11:C11"/>
    <mergeCell ref="B12:C12"/>
    <mergeCell ref="B13:C13"/>
    <mergeCell ref="A14:C14"/>
    <mergeCell ref="D14:F14"/>
    <mergeCell ref="N6:O6"/>
    <mergeCell ref="N7:O7"/>
    <mergeCell ref="A8:C8"/>
    <mergeCell ref="D8:F8"/>
    <mergeCell ref="H8:K8"/>
    <mergeCell ref="B9:C9"/>
    <mergeCell ref="A1:C4"/>
    <mergeCell ref="D1:M3"/>
    <mergeCell ref="D4:M4"/>
    <mergeCell ref="A6:C6"/>
    <mergeCell ref="D6:F6"/>
    <mergeCell ref="I6:J6"/>
  </mergeCells>
  <dataValidations count="4">
    <dataValidation allowBlank="1" showInputMessage="1" showErrorMessage="1" prompt="La sumatoria de las ponderaciones por actividad debe ser igual al porcentaje asignado al plan_x000a__x000a_A1+A2+A3+A4+…+An= Porcentaje asignado al plan" sqref="C35:D35" xr:uid="{1032F052-2A38-4ECC-A697-3E1BED57E8B8}"/>
    <dataValidation allowBlank="1" showInputMessage="1" showErrorMessage="1" prompt="La sumatoria de La ponderación asignada a las tareas de cada actividad debe ser igual al 100% " sqref="P18 J18" xr:uid="{172D54D3-C36C-454B-8644-AE14768A6D55}"/>
    <dataValidation allowBlank="1" showInputMessage="1" showErrorMessage="1" prompt="Registrar fecha en formato: dd/mm/aaaa" sqref="D6:F6 Q6" xr:uid="{E3E9203A-E714-4E3F-A223-C0023DCE8076}"/>
    <dataValidation allowBlank="1" showInputMessage="1" showErrorMessage="1" prompt="Seleccionar de la lista desplegable" sqref="A18" xr:uid="{F53071EF-A564-464E-873B-9F4607C3FE66}"/>
  </dataValidations>
  <pageMargins left="0.70866141732283472" right="0.70866141732283472" top="0.74803149606299213" bottom="0.74803149606299213" header="0.31496062992125984" footer="0.31496062992125984"/>
  <pageSetup paperSize="9" scale="19" fitToHeight="0" orientation="landscape" r:id="rId1"/>
  <headerFooter>
    <oddFooter>&amp;C&amp;P de 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FA76E-C3FD-4CC5-AF64-CDFCD8A2AFC2}">
  <sheetPr>
    <pageSetUpPr fitToPage="1"/>
  </sheetPr>
  <dimension ref="A1:T39"/>
  <sheetViews>
    <sheetView showGridLines="0" topLeftCell="A17" zoomScale="75" zoomScaleNormal="75" zoomScaleSheetLayoutView="57" workbookViewId="0">
      <selection activeCell="C27" sqref="C27:C30"/>
    </sheetView>
  </sheetViews>
  <sheetFormatPr baseColWidth="10" defaultColWidth="11.42578125" defaultRowHeight="15" x14ac:dyDescent="0.2"/>
  <cols>
    <col min="1" max="1" width="32.5703125" style="139" customWidth="1"/>
    <col min="2" max="2" width="35" style="139" customWidth="1"/>
    <col min="3" max="5" width="42.85546875" style="139" customWidth="1"/>
    <col min="6" max="6" width="58.85546875" style="139" customWidth="1"/>
    <col min="7" max="8" width="50.85546875" style="139" customWidth="1"/>
    <col min="9" max="9" width="27.7109375" style="139" customWidth="1"/>
    <col min="10" max="10" width="31.85546875" style="139" customWidth="1"/>
    <col min="11" max="11" width="30.5703125" style="139" customWidth="1"/>
    <col min="12" max="12" width="4.85546875" style="139" customWidth="1"/>
    <col min="13" max="13" width="38" style="139" customWidth="1"/>
    <col min="14" max="16" width="29.85546875" style="139" customWidth="1"/>
    <col min="17" max="17" width="26.28515625" style="139" customWidth="1"/>
    <col min="18" max="18" width="29.5703125" style="139" customWidth="1"/>
    <col min="19" max="19" width="20.85546875" style="139" customWidth="1"/>
    <col min="20" max="20" width="27" style="139" customWidth="1"/>
    <col min="21" max="16384" width="11.42578125" style="139"/>
  </cols>
  <sheetData>
    <row r="1" spans="1:17" ht="36.75" customHeight="1" x14ac:dyDescent="0.2">
      <c r="A1" s="268"/>
      <c r="B1" s="268"/>
      <c r="C1" s="268"/>
      <c r="D1" s="269" t="s">
        <v>215</v>
      </c>
      <c r="E1" s="270"/>
      <c r="F1" s="270"/>
      <c r="G1" s="270"/>
      <c r="H1" s="270"/>
      <c r="I1" s="270"/>
      <c r="J1" s="270"/>
      <c r="K1" s="270"/>
      <c r="L1" s="270"/>
      <c r="M1" s="271"/>
      <c r="N1" s="166" t="s">
        <v>216</v>
      </c>
      <c r="O1" s="138" t="s">
        <v>217</v>
      </c>
      <c r="P1" s="146"/>
      <c r="Q1" s="146"/>
    </row>
    <row r="2" spans="1:17" ht="36.75" customHeight="1" x14ac:dyDescent="0.2">
      <c r="A2" s="268"/>
      <c r="B2" s="268"/>
      <c r="C2" s="268"/>
      <c r="D2" s="272"/>
      <c r="E2" s="273"/>
      <c r="F2" s="273"/>
      <c r="G2" s="273"/>
      <c r="H2" s="273"/>
      <c r="I2" s="273"/>
      <c r="J2" s="273"/>
      <c r="K2" s="273"/>
      <c r="L2" s="273"/>
      <c r="M2" s="274"/>
      <c r="N2" s="166" t="s">
        <v>218</v>
      </c>
      <c r="O2" s="140">
        <v>6</v>
      </c>
      <c r="P2" s="149"/>
      <c r="Q2" s="149"/>
    </row>
    <row r="3" spans="1:17" ht="36.75" customHeight="1" x14ac:dyDescent="0.2">
      <c r="A3" s="268"/>
      <c r="B3" s="268"/>
      <c r="C3" s="268"/>
      <c r="D3" s="275"/>
      <c r="E3" s="276"/>
      <c r="F3" s="276"/>
      <c r="G3" s="276"/>
      <c r="H3" s="276"/>
      <c r="I3" s="276"/>
      <c r="J3" s="276"/>
      <c r="K3" s="276"/>
      <c r="L3" s="276"/>
      <c r="M3" s="277"/>
      <c r="N3" s="166" t="s">
        <v>219</v>
      </c>
      <c r="O3" s="169">
        <v>45618</v>
      </c>
      <c r="P3" s="149"/>
      <c r="Q3" s="149"/>
    </row>
    <row r="4" spans="1:17" ht="36.75" customHeight="1" x14ac:dyDescent="0.2">
      <c r="A4" s="268"/>
      <c r="B4" s="268"/>
      <c r="C4" s="268"/>
      <c r="D4" s="278" t="s">
        <v>220</v>
      </c>
      <c r="E4" s="279"/>
      <c r="F4" s="279"/>
      <c r="G4" s="279"/>
      <c r="H4" s="279"/>
      <c r="I4" s="279"/>
      <c r="J4" s="279"/>
      <c r="K4" s="279"/>
      <c r="L4" s="279"/>
      <c r="M4" s="280"/>
      <c r="N4" s="166" t="s">
        <v>221</v>
      </c>
      <c r="O4" s="140" t="s">
        <v>222</v>
      </c>
      <c r="P4" s="149"/>
      <c r="Q4" s="149"/>
    </row>
    <row r="5" spans="1:17" ht="36.75" customHeight="1" x14ac:dyDescent="0.2">
      <c r="P5" s="146"/>
      <c r="Q5" s="146"/>
    </row>
    <row r="6" spans="1:17" ht="44.1" customHeight="1" x14ac:dyDescent="0.2">
      <c r="A6" s="281" t="s">
        <v>223</v>
      </c>
      <c r="B6" s="282"/>
      <c r="C6" s="282"/>
      <c r="D6" s="283">
        <v>46371</v>
      </c>
      <c r="E6" s="284"/>
      <c r="F6" s="285"/>
      <c r="G6" s="141"/>
      <c r="H6" s="142" t="s">
        <v>224</v>
      </c>
      <c r="I6" s="267">
        <v>2026</v>
      </c>
      <c r="J6" s="267"/>
      <c r="K6" s="143"/>
      <c r="L6" s="143"/>
      <c r="M6" s="168" t="s">
        <v>225</v>
      </c>
      <c r="N6" s="266"/>
      <c r="O6" s="266"/>
      <c r="P6" s="149"/>
      <c r="Q6" s="149"/>
    </row>
    <row r="7" spans="1:17" ht="48.75" customHeight="1" x14ac:dyDescent="0.2">
      <c r="A7" s="144"/>
      <c r="B7" s="144"/>
      <c r="C7" s="144"/>
      <c r="D7" s="144"/>
      <c r="E7" s="144"/>
      <c r="F7" s="144"/>
      <c r="H7" s="410"/>
      <c r="I7" s="411"/>
      <c r="J7" s="411"/>
      <c r="K7" s="411"/>
      <c r="L7" s="143"/>
      <c r="M7" s="168" t="s">
        <v>226</v>
      </c>
      <c r="N7" s="242" t="s">
        <v>255</v>
      </c>
      <c r="O7" s="242"/>
      <c r="P7" s="149"/>
      <c r="Q7" s="149"/>
    </row>
    <row r="8" spans="1:17" ht="27" customHeight="1" x14ac:dyDescent="0.2">
      <c r="A8" s="256" t="s">
        <v>227</v>
      </c>
      <c r="B8" s="256"/>
      <c r="C8" s="256"/>
      <c r="D8" s="267" t="s">
        <v>294</v>
      </c>
      <c r="E8" s="267"/>
      <c r="F8" s="267"/>
      <c r="G8" s="151" t="s">
        <v>228</v>
      </c>
      <c r="H8" s="407">
        <v>0.05</v>
      </c>
      <c r="I8" s="301"/>
      <c r="J8" s="301"/>
      <c r="K8" s="301"/>
      <c r="L8" s="167"/>
      <c r="M8" s="152"/>
      <c r="N8" s="146"/>
      <c r="O8" s="146"/>
      <c r="P8" s="149"/>
      <c r="Q8" s="149"/>
    </row>
    <row r="9" spans="1:17" ht="48.75" customHeight="1" x14ac:dyDescent="0.2">
      <c r="A9" s="150" t="s">
        <v>229</v>
      </c>
      <c r="B9" s="287" t="s">
        <v>328</v>
      </c>
      <c r="C9" s="288"/>
      <c r="D9" s="150" t="s">
        <v>230</v>
      </c>
      <c r="E9" s="170" t="s">
        <v>329</v>
      </c>
      <c r="F9" s="150" t="s">
        <v>231</v>
      </c>
      <c r="G9" s="171" t="s">
        <v>296</v>
      </c>
      <c r="H9" s="150" t="s">
        <v>232</v>
      </c>
      <c r="I9" s="177" t="s">
        <v>267</v>
      </c>
      <c r="J9" s="154" t="s">
        <v>233</v>
      </c>
      <c r="K9" s="178" t="s">
        <v>330</v>
      </c>
      <c r="L9" s="156"/>
      <c r="M9" s="156"/>
      <c r="N9" s="146"/>
      <c r="O9" s="146"/>
      <c r="P9" s="146"/>
      <c r="Q9" s="146"/>
    </row>
    <row r="10" spans="1:17" ht="15.75" x14ac:dyDescent="0.2">
      <c r="A10" s="150" t="s">
        <v>234</v>
      </c>
      <c r="B10" s="264"/>
      <c r="C10" s="265"/>
      <c r="D10" s="150" t="s">
        <v>230</v>
      </c>
      <c r="E10" s="158"/>
      <c r="F10" s="150" t="s">
        <v>231</v>
      </c>
      <c r="G10" s="158"/>
      <c r="H10" s="150" t="s">
        <v>232</v>
      </c>
      <c r="I10" s="153"/>
      <c r="J10" s="154" t="s">
        <v>233</v>
      </c>
      <c r="K10" s="155"/>
      <c r="L10" s="152"/>
      <c r="M10" s="156"/>
      <c r="N10" s="149"/>
      <c r="O10" s="149"/>
      <c r="P10" s="149"/>
      <c r="Q10" s="149"/>
    </row>
    <row r="11" spans="1:17" ht="15.75" x14ac:dyDescent="0.2">
      <c r="A11" s="150" t="s">
        <v>235</v>
      </c>
      <c r="B11" s="264"/>
      <c r="C11" s="265"/>
      <c r="D11" s="150" t="s">
        <v>230</v>
      </c>
      <c r="E11" s="158"/>
      <c r="F11" s="150" t="s">
        <v>231</v>
      </c>
      <c r="G11" s="158"/>
      <c r="H11" s="150" t="s">
        <v>232</v>
      </c>
      <c r="I11" s="153"/>
      <c r="J11" s="154" t="s">
        <v>233</v>
      </c>
      <c r="K11" s="155"/>
      <c r="L11" s="152"/>
      <c r="M11" s="156"/>
      <c r="N11" s="149"/>
      <c r="O11" s="149"/>
      <c r="P11" s="149"/>
      <c r="Q11" s="149"/>
    </row>
    <row r="12" spans="1:17" ht="15.75" x14ac:dyDescent="0.2">
      <c r="A12" s="150" t="s">
        <v>235</v>
      </c>
      <c r="B12" s="264"/>
      <c r="C12" s="265"/>
      <c r="D12" s="150" t="s">
        <v>230</v>
      </c>
      <c r="E12" s="158"/>
      <c r="F12" s="150" t="s">
        <v>231</v>
      </c>
      <c r="G12" s="158"/>
      <c r="H12" s="150" t="s">
        <v>232</v>
      </c>
      <c r="I12" s="153"/>
      <c r="J12" s="154" t="s">
        <v>233</v>
      </c>
      <c r="K12" s="155"/>
      <c r="L12" s="152"/>
      <c r="M12" s="156"/>
      <c r="N12" s="149"/>
      <c r="O12" s="149"/>
      <c r="P12" s="149"/>
      <c r="Q12" s="149"/>
    </row>
    <row r="13" spans="1:17" ht="15.75" x14ac:dyDescent="0.2">
      <c r="A13" s="150" t="s">
        <v>236</v>
      </c>
      <c r="B13" s="264"/>
      <c r="C13" s="265"/>
      <c r="D13" s="150" t="s">
        <v>230</v>
      </c>
      <c r="E13" s="158"/>
      <c r="F13" s="150" t="s">
        <v>231</v>
      </c>
      <c r="G13" s="158"/>
      <c r="H13" s="150" t="s">
        <v>232</v>
      </c>
      <c r="I13" s="153"/>
      <c r="J13" s="154" t="s">
        <v>233</v>
      </c>
      <c r="K13" s="155"/>
      <c r="L13" s="152"/>
      <c r="M13" s="156"/>
      <c r="N13" s="149"/>
      <c r="O13" s="149"/>
      <c r="P13" s="149"/>
      <c r="Q13" s="149"/>
    </row>
    <row r="14" spans="1:17" ht="45.6" customHeight="1" x14ac:dyDescent="0.2">
      <c r="A14" s="256" t="s">
        <v>237</v>
      </c>
      <c r="B14" s="256"/>
      <c r="C14" s="256"/>
      <c r="D14" s="261" t="s">
        <v>254</v>
      </c>
      <c r="E14" s="261"/>
      <c r="F14" s="261"/>
      <c r="G14" s="157" t="s">
        <v>238</v>
      </c>
      <c r="H14" s="409">
        <v>1</v>
      </c>
      <c r="I14" s="289"/>
      <c r="J14" s="254"/>
      <c r="K14" s="255"/>
      <c r="L14" s="255"/>
      <c r="M14" s="255"/>
      <c r="N14" s="146"/>
      <c r="O14" s="149"/>
      <c r="P14" s="149"/>
      <c r="Q14" s="149"/>
    </row>
    <row r="15" spans="1:17" ht="48.75" customHeight="1" x14ac:dyDescent="0.2">
      <c r="A15" s="256" t="s">
        <v>239</v>
      </c>
      <c r="B15" s="256"/>
      <c r="C15" s="256"/>
      <c r="D15" s="257" t="s">
        <v>336</v>
      </c>
      <c r="E15" s="258"/>
      <c r="F15" s="258"/>
      <c r="G15" s="258"/>
      <c r="H15" s="258"/>
      <c r="I15" s="258"/>
      <c r="J15" s="258"/>
      <c r="K15" s="258"/>
      <c r="L15" s="258"/>
      <c r="M15" s="258"/>
      <c r="N15" s="258"/>
      <c r="O15" s="259"/>
      <c r="P15" s="149"/>
      <c r="Q15" s="149"/>
    </row>
    <row r="16" spans="1:17" ht="48.75" customHeight="1" x14ac:dyDescent="0.2">
      <c r="A16" s="256" t="s">
        <v>240</v>
      </c>
      <c r="B16" s="256"/>
      <c r="C16" s="256"/>
      <c r="D16" s="286" t="s">
        <v>334</v>
      </c>
      <c r="E16" s="286"/>
      <c r="F16" s="286"/>
      <c r="G16" s="286"/>
      <c r="H16" s="286"/>
      <c r="I16" s="286"/>
      <c r="J16" s="286"/>
      <c r="K16" s="286"/>
      <c r="L16" s="286"/>
      <c r="M16" s="286"/>
      <c r="N16" s="286"/>
      <c r="O16" s="286"/>
      <c r="P16" s="149"/>
      <c r="Q16" s="149"/>
    </row>
    <row r="17" spans="1:20" ht="129.75" customHeight="1" x14ac:dyDescent="0.2">
      <c r="A17" s="251" t="s">
        <v>241</v>
      </c>
      <c r="B17" s="251"/>
      <c r="C17" s="251"/>
      <c r="D17" s="251"/>
      <c r="E17" s="251"/>
      <c r="F17" s="251"/>
      <c r="G17" s="251"/>
      <c r="H17" s="251"/>
      <c r="I17" s="251"/>
      <c r="J17" s="251"/>
      <c r="K17" s="251"/>
      <c r="L17" s="251"/>
      <c r="M17" s="251"/>
      <c r="N17" s="251"/>
      <c r="O17" s="251"/>
      <c r="P17" s="160"/>
      <c r="Q17" s="160"/>
      <c r="R17" s="160"/>
      <c r="S17" s="160"/>
      <c r="T17" s="160"/>
    </row>
    <row r="18" spans="1:20" ht="78" customHeight="1" x14ac:dyDescent="0.2">
      <c r="A18" s="163" t="s">
        <v>210</v>
      </c>
      <c r="B18" s="163" t="s">
        <v>242</v>
      </c>
      <c r="C18" s="163" t="s">
        <v>243</v>
      </c>
      <c r="D18" s="163" t="s">
        <v>244</v>
      </c>
      <c r="E18" s="163" t="s">
        <v>245</v>
      </c>
      <c r="F18" s="163" t="s">
        <v>246</v>
      </c>
      <c r="G18" s="163" t="s">
        <v>247</v>
      </c>
      <c r="H18" s="163" t="s">
        <v>248</v>
      </c>
      <c r="I18" s="164" t="s">
        <v>249</v>
      </c>
      <c r="J18" s="164" t="s">
        <v>250</v>
      </c>
      <c r="K18" s="252" t="s">
        <v>251</v>
      </c>
      <c r="L18" s="253"/>
      <c r="M18" s="165" t="s">
        <v>246</v>
      </c>
      <c r="N18" s="165" t="s">
        <v>247</v>
      </c>
      <c r="O18" s="165" t="s">
        <v>248</v>
      </c>
      <c r="P18" s="161"/>
      <c r="Q18" s="161"/>
      <c r="R18" s="162"/>
      <c r="S18" s="162"/>
      <c r="T18" s="162"/>
    </row>
    <row r="19" spans="1:20" ht="20.100000000000001" customHeight="1" x14ac:dyDescent="0.2">
      <c r="A19" s="249" t="s">
        <v>211</v>
      </c>
      <c r="B19" s="243" t="s">
        <v>256</v>
      </c>
      <c r="C19" s="249" t="s">
        <v>335</v>
      </c>
      <c r="D19" s="412">
        <v>1</v>
      </c>
      <c r="E19" s="249" t="s">
        <v>265</v>
      </c>
      <c r="F19" s="249" t="s">
        <v>288</v>
      </c>
      <c r="G19" s="249" t="s">
        <v>289</v>
      </c>
      <c r="H19" s="249" t="s">
        <v>280</v>
      </c>
      <c r="I19" s="147"/>
      <c r="J19" s="148"/>
      <c r="K19" s="246"/>
      <c r="L19" s="247"/>
      <c r="M19" s="147"/>
      <c r="N19" s="147"/>
      <c r="O19" s="147"/>
      <c r="P19" s="159"/>
    </row>
    <row r="20" spans="1:20" ht="20.100000000000001" customHeight="1" x14ac:dyDescent="0.2">
      <c r="A20" s="249"/>
      <c r="B20" s="244"/>
      <c r="C20" s="249"/>
      <c r="D20" s="412"/>
      <c r="E20" s="249"/>
      <c r="F20" s="249"/>
      <c r="G20" s="249"/>
      <c r="H20" s="249"/>
      <c r="I20" s="147"/>
      <c r="J20" s="147"/>
      <c r="K20" s="246"/>
      <c r="L20" s="247"/>
      <c r="M20" s="147"/>
      <c r="N20" s="147"/>
      <c r="O20" s="147"/>
    </row>
    <row r="21" spans="1:20" ht="20.100000000000001" customHeight="1" x14ac:dyDescent="0.2">
      <c r="A21" s="249"/>
      <c r="B21" s="244"/>
      <c r="C21" s="249"/>
      <c r="D21" s="412"/>
      <c r="E21" s="249"/>
      <c r="F21" s="249"/>
      <c r="G21" s="249"/>
      <c r="H21" s="249"/>
      <c r="I21" s="147"/>
      <c r="J21" s="147"/>
      <c r="K21" s="246"/>
      <c r="L21" s="247"/>
      <c r="M21" s="147"/>
      <c r="N21" s="147"/>
      <c r="O21" s="147"/>
    </row>
    <row r="22" spans="1:20" ht="42" customHeight="1" x14ac:dyDescent="0.2">
      <c r="A22" s="249"/>
      <c r="B22" s="244"/>
      <c r="C22" s="249"/>
      <c r="D22" s="412"/>
      <c r="E22" s="249"/>
      <c r="F22" s="249"/>
      <c r="G22" s="249"/>
      <c r="H22" s="249"/>
      <c r="I22" s="147"/>
      <c r="J22" s="147"/>
      <c r="K22" s="246"/>
      <c r="L22" s="247"/>
      <c r="M22" s="147"/>
      <c r="N22" s="147"/>
      <c r="O22" s="147"/>
    </row>
    <row r="23" spans="1:20" ht="20.100000000000001" customHeight="1" x14ac:dyDescent="0.2">
      <c r="A23" s="249"/>
      <c r="B23" s="244"/>
      <c r="C23" s="248"/>
      <c r="D23" s="248"/>
      <c r="E23" s="248"/>
      <c r="F23" s="248"/>
      <c r="G23" s="248"/>
      <c r="H23" s="248"/>
      <c r="I23" s="147"/>
      <c r="J23" s="148"/>
      <c r="K23" s="246"/>
      <c r="L23" s="247"/>
      <c r="M23" s="147"/>
      <c r="N23" s="147"/>
      <c r="O23" s="147"/>
      <c r="P23" s="159"/>
    </row>
    <row r="24" spans="1:20" ht="20.100000000000001" customHeight="1" x14ac:dyDescent="0.2">
      <c r="A24" s="249"/>
      <c r="B24" s="244"/>
      <c r="C24" s="248"/>
      <c r="D24" s="248"/>
      <c r="E24" s="248"/>
      <c r="F24" s="248"/>
      <c r="G24" s="248"/>
      <c r="H24" s="248"/>
      <c r="I24" s="147"/>
      <c r="J24" s="147"/>
      <c r="K24" s="246"/>
      <c r="L24" s="247"/>
      <c r="M24" s="147"/>
      <c r="N24" s="147"/>
      <c r="O24" s="147"/>
    </row>
    <row r="25" spans="1:20" ht="20.100000000000001" customHeight="1" x14ac:dyDescent="0.2">
      <c r="A25" s="249"/>
      <c r="B25" s="244"/>
      <c r="C25" s="248"/>
      <c r="D25" s="248"/>
      <c r="E25" s="248"/>
      <c r="F25" s="248"/>
      <c r="G25" s="248"/>
      <c r="H25" s="248"/>
      <c r="I25" s="147"/>
      <c r="J25" s="147"/>
      <c r="K25" s="246"/>
      <c r="L25" s="247"/>
      <c r="M25" s="147"/>
      <c r="N25" s="147"/>
      <c r="O25" s="147"/>
    </row>
    <row r="26" spans="1:20" ht="20.100000000000001" customHeight="1" x14ac:dyDescent="0.2">
      <c r="A26" s="249"/>
      <c r="B26" s="244"/>
      <c r="C26" s="248"/>
      <c r="D26" s="248"/>
      <c r="E26" s="248"/>
      <c r="F26" s="248"/>
      <c r="G26" s="248"/>
      <c r="H26" s="248"/>
      <c r="I26" s="147"/>
      <c r="J26" s="147"/>
      <c r="K26" s="246"/>
      <c r="L26" s="247"/>
      <c r="M26" s="147"/>
      <c r="N26" s="147"/>
      <c r="O26" s="147"/>
    </row>
    <row r="27" spans="1:20" ht="20.100000000000001" customHeight="1" x14ac:dyDescent="0.2">
      <c r="A27" s="249"/>
      <c r="B27" s="244"/>
      <c r="C27" s="248"/>
      <c r="D27" s="248"/>
      <c r="E27" s="248"/>
      <c r="F27" s="248"/>
      <c r="G27" s="248"/>
      <c r="H27" s="248"/>
      <c r="I27" s="147"/>
      <c r="J27" s="147"/>
      <c r="K27" s="246"/>
      <c r="L27" s="247"/>
      <c r="M27" s="147"/>
      <c r="N27" s="147"/>
      <c r="O27" s="147"/>
    </row>
    <row r="28" spans="1:20" ht="20.100000000000001" customHeight="1" x14ac:dyDescent="0.2">
      <c r="A28" s="249"/>
      <c r="B28" s="244"/>
      <c r="C28" s="248"/>
      <c r="D28" s="248"/>
      <c r="E28" s="248"/>
      <c r="F28" s="248"/>
      <c r="G28" s="248"/>
      <c r="H28" s="248"/>
      <c r="I28" s="147"/>
      <c r="J28" s="147"/>
      <c r="K28" s="246"/>
      <c r="L28" s="247"/>
      <c r="M28" s="147"/>
      <c r="N28" s="147"/>
      <c r="O28" s="147"/>
    </row>
    <row r="29" spans="1:20" ht="20.100000000000001" customHeight="1" x14ac:dyDescent="0.2">
      <c r="A29" s="249"/>
      <c r="B29" s="244"/>
      <c r="C29" s="248"/>
      <c r="D29" s="248"/>
      <c r="E29" s="248"/>
      <c r="F29" s="248"/>
      <c r="G29" s="248"/>
      <c r="H29" s="248"/>
      <c r="I29" s="147"/>
      <c r="J29" s="147"/>
      <c r="K29" s="246"/>
      <c r="L29" s="247"/>
      <c r="M29" s="147"/>
      <c r="N29" s="147"/>
      <c r="O29" s="147"/>
    </row>
    <row r="30" spans="1:20" ht="20.100000000000001" customHeight="1" x14ac:dyDescent="0.2">
      <c r="A30" s="249"/>
      <c r="B30" s="244"/>
      <c r="C30" s="248"/>
      <c r="D30" s="248"/>
      <c r="E30" s="248"/>
      <c r="F30" s="248"/>
      <c r="G30" s="248"/>
      <c r="H30" s="248"/>
      <c r="I30" s="147"/>
      <c r="J30" s="147"/>
      <c r="K30" s="246"/>
      <c r="L30" s="247"/>
      <c r="M30" s="147"/>
      <c r="N30" s="147"/>
      <c r="O30" s="147"/>
    </row>
    <row r="31" spans="1:20" ht="20.100000000000001" customHeight="1" x14ac:dyDescent="0.2">
      <c r="A31" s="249"/>
      <c r="B31" s="244"/>
      <c r="C31" s="248"/>
      <c r="D31" s="248"/>
      <c r="E31" s="248"/>
      <c r="F31" s="248"/>
      <c r="G31" s="248"/>
      <c r="H31" s="248"/>
      <c r="I31" s="147"/>
      <c r="J31" s="147"/>
      <c r="K31" s="246"/>
      <c r="L31" s="247"/>
      <c r="M31" s="147"/>
      <c r="N31" s="147"/>
      <c r="O31" s="147"/>
    </row>
    <row r="32" spans="1:20" ht="20.100000000000001" customHeight="1" x14ac:dyDescent="0.2">
      <c r="A32" s="249"/>
      <c r="B32" s="244"/>
      <c r="C32" s="248"/>
      <c r="D32" s="248"/>
      <c r="E32" s="248"/>
      <c r="F32" s="248"/>
      <c r="G32" s="248"/>
      <c r="H32" s="248"/>
      <c r="I32" s="147"/>
      <c r="J32" s="147"/>
      <c r="K32" s="246"/>
      <c r="L32" s="247"/>
      <c r="M32" s="147"/>
      <c r="N32" s="147"/>
      <c r="O32" s="147"/>
    </row>
    <row r="33" spans="1:15" ht="20.100000000000001" customHeight="1" x14ac:dyDescent="0.2">
      <c r="A33" s="249"/>
      <c r="B33" s="244"/>
      <c r="C33" s="248"/>
      <c r="D33" s="248"/>
      <c r="E33" s="248"/>
      <c r="F33" s="248"/>
      <c r="G33" s="248"/>
      <c r="H33" s="248"/>
      <c r="I33" s="147"/>
      <c r="J33" s="147"/>
      <c r="K33" s="246"/>
      <c r="L33" s="247"/>
      <c r="M33" s="147"/>
      <c r="N33" s="147"/>
      <c r="O33" s="147"/>
    </row>
    <row r="34" spans="1:15" ht="27" customHeight="1" x14ac:dyDescent="0.2">
      <c r="A34" s="249"/>
      <c r="B34" s="244"/>
      <c r="C34" s="248"/>
      <c r="D34" s="248"/>
      <c r="E34" s="248"/>
      <c r="F34" s="248"/>
      <c r="G34" s="248"/>
      <c r="H34" s="248"/>
      <c r="I34" s="147"/>
      <c r="J34" s="147"/>
      <c r="K34" s="246"/>
      <c r="L34" s="247"/>
      <c r="M34" s="147"/>
      <c r="N34" s="147"/>
      <c r="O34" s="147"/>
    </row>
    <row r="35" spans="1:15" ht="20.100000000000001" customHeight="1" x14ac:dyDescent="0.2">
      <c r="A35" s="249"/>
      <c r="B35" s="244"/>
      <c r="C35" s="248"/>
      <c r="D35" s="248"/>
      <c r="E35" s="248"/>
      <c r="F35" s="248"/>
      <c r="G35" s="248"/>
      <c r="H35" s="248"/>
      <c r="I35" s="147"/>
      <c r="J35" s="147"/>
      <c r="K35" s="246"/>
      <c r="L35" s="247"/>
      <c r="M35" s="147"/>
      <c r="N35" s="147"/>
      <c r="O35" s="147"/>
    </row>
    <row r="36" spans="1:15" ht="20.100000000000001" customHeight="1" x14ac:dyDescent="0.2">
      <c r="A36" s="249"/>
      <c r="B36" s="244"/>
      <c r="C36" s="248"/>
      <c r="D36" s="248"/>
      <c r="E36" s="248"/>
      <c r="F36" s="248"/>
      <c r="G36" s="248"/>
      <c r="H36" s="248"/>
      <c r="I36" s="147"/>
      <c r="J36" s="147"/>
      <c r="K36" s="246"/>
      <c r="L36" s="247"/>
      <c r="M36" s="147"/>
      <c r="N36" s="147"/>
      <c r="O36" s="147"/>
    </row>
    <row r="37" spans="1:15" ht="20.100000000000001" customHeight="1" x14ac:dyDescent="0.2">
      <c r="A37" s="249"/>
      <c r="B37" s="244"/>
      <c r="C37" s="248"/>
      <c r="D37" s="248"/>
      <c r="E37" s="248"/>
      <c r="F37" s="248"/>
      <c r="G37" s="248"/>
      <c r="H37" s="248"/>
      <c r="I37" s="147"/>
      <c r="J37" s="147"/>
      <c r="K37" s="246"/>
      <c r="L37" s="247"/>
      <c r="M37" s="147"/>
      <c r="N37" s="147"/>
      <c r="O37" s="147"/>
    </row>
    <row r="38" spans="1:15" ht="27" customHeight="1" x14ac:dyDescent="0.2">
      <c r="A38" s="249"/>
      <c r="B38" s="245"/>
      <c r="C38" s="248"/>
      <c r="D38" s="248"/>
      <c r="E38" s="248"/>
      <c r="F38" s="248"/>
      <c r="G38" s="248"/>
      <c r="H38" s="248"/>
      <c r="I38" s="147"/>
      <c r="J38" s="147"/>
      <c r="K38" s="246"/>
      <c r="L38" s="247"/>
      <c r="M38" s="147"/>
      <c r="N38" s="147"/>
      <c r="O38" s="147"/>
    </row>
    <row r="39" spans="1:15" ht="51.75" customHeight="1" x14ac:dyDescent="0.2">
      <c r="A39" s="240" t="s">
        <v>252</v>
      </c>
      <c r="B39" s="240"/>
      <c r="C39" s="241"/>
      <c r="D39" s="242"/>
    </row>
  </sheetData>
  <mergeCells count="80">
    <mergeCell ref="A39:B39"/>
    <mergeCell ref="C39:D39"/>
    <mergeCell ref="H35:H38"/>
    <mergeCell ref="K35:L35"/>
    <mergeCell ref="K36:L36"/>
    <mergeCell ref="K37:L37"/>
    <mergeCell ref="K38:L38"/>
    <mergeCell ref="C35:C38"/>
    <mergeCell ref="D35:D38"/>
    <mergeCell ref="E35:E38"/>
    <mergeCell ref="F35:F38"/>
    <mergeCell ref="G35:G38"/>
    <mergeCell ref="H31:H34"/>
    <mergeCell ref="K31:L31"/>
    <mergeCell ref="K32:L32"/>
    <mergeCell ref="K33:L33"/>
    <mergeCell ref="K34:L34"/>
    <mergeCell ref="C31:C34"/>
    <mergeCell ref="D31:D34"/>
    <mergeCell ref="E31:E34"/>
    <mergeCell ref="F31:F34"/>
    <mergeCell ref="G31:G34"/>
    <mergeCell ref="H27:H30"/>
    <mergeCell ref="K27:L27"/>
    <mergeCell ref="K28:L28"/>
    <mergeCell ref="K29:L29"/>
    <mergeCell ref="K30:L30"/>
    <mergeCell ref="C27:C30"/>
    <mergeCell ref="D27:D30"/>
    <mergeCell ref="E27:E30"/>
    <mergeCell ref="F27:F30"/>
    <mergeCell ref="G27:G30"/>
    <mergeCell ref="E23:E26"/>
    <mergeCell ref="F23:F26"/>
    <mergeCell ref="G23:G26"/>
    <mergeCell ref="H23:H26"/>
    <mergeCell ref="K23:L23"/>
    <mergeCell ref="K24:L24"/>
    <mergeCell ref="K25:L25"/>
    <mergeCell ref="K26:L26"/>
    <mergeCell ref="A17:O17"/>
    <mergeCell ref="K18:L18"/>
    <mergeCell ref="A19:A38"/>
    <mergeCell ref="B19:B38"/>
    <mergeCell ref="C19:C22"/>
    <mergeCell ref="D19:D22"/>
    <mergeCell ref="E19:E22"/>
    <mergeCell ref="F19:F22"/>
    <mergeCell ref="G19:G22"/>
    <mergeCell ref="H19:H22"/>
    <mergeCell ref="K19:L19"/>
    <mergeCell ref="K20:L20"/>
    <mergeCell ref="K21:L21"/>
    <mergeCell ref="K22:L22"/>
    <mergeCell ref="C23:C26"/>
    <mergeCell ref="D23:D26"/>
    <mergeCell ref="H14:I14"/>
    <mergeCell ref="J14:M14"/>
    <mergeCell ref="A15:C15"/>
    <mergeCell ref="D15:O15"/>
    <mergeCell ref="A16:C16"/>
    <mergeCell ref="D16:O16"/>
    <mergeCell ref="D14:F14"/>
    <mergeCell ref="B10:C10"/>
    <mergeCell ref="B11:C11"/>
    <mergeCell ref="B12:C12"/>
    <mergeCell ref="B13:C13"/>
    <mergeCell ref="A14:C14"/>
    <mergeCell ref="N6:O6"/>
    <mergeCell ref="N7:O7"/>
    <mergeCell ref="A8:C8"/>
    <mergeCell ref="D8:F8"/>
    <mergeCell ref="H8:K8"/>
    <mergeCell ref="B9:C9"/>
    <mergeCell ref="A1:C4"/>
    <mergeCell ref="D1:M3"/>
    <mergeCell ref="D4:M4"/>
    <mergeCell ref="A6:C6"/>
    <mergeCell ref="D6:F6"/>
    <mergeCell ref="I6:J6"/>
  </mergeCells>
  <dataValidations count="4">
    <dataValidation allowBlank="1" showInputMessage="1" showErrorMessage="1" prompt="Seleccionar de la lista desplegable" sqref="A18" xr:uid="{343B72CC-9A9C-4B21-BBB2-91C22FCF3CDB}"/>
    <dataValidation allowBlank="1" showInputMessage="1" showErrorMessage="1" prompt="Registrar fecha en formato: dd/mm/aaaa" sqref="D6:F6 Q6" xr:uid="{2D3AE0F4-360A-4398-B3C9-88B3BD99BDF3}"/>
    <dataValidation allowBlank="1" showInputMessage="1" showErrorMessage="1" prompt="La sumatoria de La ponderación asignada a las tareas de cada actividad debe ser igual al 100% " sqref="P18 J18" xr:uid="{5E04E2B8-AE5A-4B36-AC11-15BE6DC72ED8}"/>
    <dataValidation allowBlank="1" showInputMessage="1" showErrorMessage="1" prompt="La sumatoria de las ponderaciones por actividad debe ser igual al porcentaje asignado al plan_x000a__x000a_A1+A2+A3+A4+…+An= Porcentaje asignado al plan" sqref="C39:D39" xr:uid="{9EC0C0F2-3AE4-401A-AECA-297AC9A9096C}"/>
  </dataValidations>
  <pageMargins left="0.70866141732283472" right="0.70866141732283472" top="0.74803149606299213" bottom="0.74803149606299213" header="0.31496062992125984" footer="0.31496062992125984"/>
  <pageSetup paperSize="9" scale="19" fitToHeight="0" orientation="landscape" r:id="rId1"/>
  <headerFooter>
    <oddFooter>&amp;C&amp;P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F686AA5-7C35-491E-BC5A-147E514BFAE7}">
          <x14:formula1>
            <xm:f>Hoja2!$D$6:$D$9</xm:f>
          </x14:formula1>
          <xm:sqref>A19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F1D98-6B47-4ACA-8B48-34F3859CFC1E}">
  <sheetPr>
    <pageSetUpPr fitToPage="1"/>
  </sheetPr>
  <dimension ref="A1:T27"/>
  <sheetViews>
    <sheetView showGridLines="0" topLeftCell="B12" zoomScale="58" zoomScaleNormal="58" zoomScaleSheetLayoutView="57" workbookViewId="0">
      <selection activeCell="H10" sqref="H10:I10"/>
    </sheetView>
  </sheetViews>
  <sheetFormatPr baseColWidth="10" defaultColWidth="11.42578125" defaultRowHeight="15" x14ac:dyDescent="0.2"/>
  <cols>
    <col min="1" max="1" width="32.5703125" style="139" customWidth="1"/>
    <col min="2" max="2" width="35" style="139" customWidth="1"/>
    <col min="3" max="5" width="42.85546875" style="139" customWidth="1"/>
    <col min="6" max="6" width="58.85546875" style="139" customWidth="1"/>
    <col min="7" max="8" width="50.85546875" style="139" customWidth="1"/>
    <col min="9" max="9" width="27.7109375" style="139" customWidth="1"/>
    <col min="10" max="10" width="31.85546875" style="139" customWidth="1"/>
    <col min="11" max="11" width="30.5703125" style="139" customWidth="1"/>
    <col min="12" max="12" width="4.85546875" style="139" customWidth="1"/>
    <col min="13" max="13" width="38" style="139" customWidth="1"/>
    <col min="14" max="16" width="29.85546875" style="139" customWidth="1"/>
    <col min="17" max="17" width="26.28515625" style="139" customWidth="1"/>
    <col min="18" max="18" width="29.5703125" style="139" customWidth="1"/>
    <col min="19" max="19" width="20.85546875" style="139" customWidth="1"/>
    <col min="20" max="20" width="27" style="139" customWidth="1"/>
    <col min="21" max="16384" width="11.42578125" style="139"/>
  </cols>
  <sheetData>
    <row r="1" spans="1:20" ht="36.75" customHeight="1" x14ac:dyDescent="0.2">
      <c r="A1" s="268"/>
      <c r="B1" s="268"/>
      <c r="C1" s="268"/>
      <c r="D1" s="269" t="s">
        <v>215</v>
      </c>
      <c r="E1" s="270"/>
      <c r="F1" s="270"/>
      <c r="G1" s="270"/>
      <c r="H1" s="270"/>
      <c r="I1" s="270"/>
      <c r="J1" s="270"/>
      <c r="K1" s="270"/>
      <c r="L1" s="270"/>
      <c r="M1" s="271"/>
      <c r="N1" s="166" t="s">
        <v>216</v>
      </c>
      <c r="O1" s="138" t="s">
        <v>217</v>
      </c>
      <c r="P1" s="146"/>
      <c r="Q1" s="146"/>
    </row>
    <row r="2" spans="1:20" ht="36.75" customHeight="1" x14ac:dyDescent="0.2">
      <c r="A2" s="268"/>
      <c r="B2" s="268"/>
      <c r="C2" s="268"/>
      <c r="D2" s="272"/>
      <c r="E2" s="273"/>
      <c r="F2" s="273"/>
      <c r="G2" s="273"/>
      <c r="H2" s="273"/>
      <c r="I2" s="273"/>
      <c r="J2" s="273"/>
      <c r="K2" s="273"/>
      <c r="L2" s="273"/>
      <c r="M2" s="274"/>
      <c r="N2" s="166" t="s">
        <v>218</v>
      </c>
      <c r="O2" s="140">
        <v>6</v>
      </c>
      <c r="P2" s="149"/>
      <c r="Q2" s="149"/>
    </row>
    <row r="3" spans="1:20" ht="36.75" customHeight="1" x14ac:dyDescent="0.2">
      <c r="A3" s="268"/>
      <c r="B3" s="268"/>
      <c r="C3" s="268"/>
      <c r="D3" s="275"/>
      <c r="E3" s="276"/>
      <c r="F3" s="276"/>
      <c r="G3" s="276"/>
      <c r="H3" s="276"/>
      <c r="I3" s="276"/>
      <c r="J3" s="276"/>
      <c r="K3" s="276"/>
      <c r="L3" s="276"/>
      <c r="M3" s="277"/>
      <c r="N3" s="166" t="s">
        <v>219</v>
      </c>
      <c r="O3" s="169">
        <v>45618</v>
      </c>
      <c r="P3" s="149"/>
      <c r="Q3" s="149"/>
    </row>
    <row r="4" spans="1:20" ht="36.75" customHeight="1" x14ac:dyDescent="0.2">
      <c r="A4" s="268"/>
      <c r="B4" s="268"/>
      <c r="C4" s="268"/>
      <c r="D4" s="278" t="s">
        <v>220</v>
      </c>
      <c r="E4" s="279"/>
      <c r="F4" s="279"/>
      <c r="G4" s="279"/>
      <c r="H4" s="279"/>
      <c r="I4" s="279"/>
      <c r="J4" s="279"/>
      <c r="K4" s="279"/>
      <c r="L4" s="279"/>
      <c r="M4" s="280"/>
      <c r="N4" s="166" t="s">
        <v>221</v>
      </c>
      <c r="O4" s="140" t="s">
        <v>222</v>
      </c>
      <c r="P4" s="149"/>
      <c r="Q4" s="149"/>
    </row>
    <row r="5" spans="1:20" ht="36.75" customHeight="1" x14ac:dyDescent="0.2">
      <c r="P5" s="146"/>
      <c r="Q5" s="146"/>
    </row>
    <row r="6" spans="1:20" ht="44.1" customHeight="1" x14ac:dyDescent="0.2">
      <c r="A6" s="281" t="s">
        <v>223</v>
      </c>
      <c r="B6" s="282"/>
      <c r="C6" s="282"/>
      <c r="D6" s="291" t="s">
        <v>356</v>
      </c>
      <c r="E6" s="292"/>
      <c r="F6" s="293"/>
      <c r="G6" s="141"/>
      <c r="H6" s="142" t="s">
        <v>224</v>
      </c>
      <c r="I6" s="267"/>
      <c r="J6" s="267"/>
      <c r="K6" s="143"/>
      <c r="L6" s="143"/>
      <c r="M6" s="168" t="s">
        <v>225</v>
      </c>
      <c r="N6" s="266"/>
      <c r="O6" s="266"/>
      <c r="P6" s="149"/>
      <c r="Q6" s="149"/>
    </row>
    <row r="7" spans="1:20" ht="48.75" customHeight="1" x14ac:dyDescent="0.2">
      <c r="A7" s="144"/>
      <c r="B7" s="144"/>
      <c r="C7" s="144"/>
      <c r="D7" s="144"/>
      <c r="E7" s="144"/>
      <c r="F7" s="144"/>
      <c r="H7" s="145"/>
      <c r="I7" s="143"/>
      <c r="J7" s="143"/>
      <c r="K7" s="143"/>
      <c r="L7" s="143"/>
      <c r="M7" s="168" t="s">
        <v>226</v>
      </c>
      <c r="N7" s="294"/>
      <c r="O7" s="294"/>
      <c r="P7" s="149"/>
      <c r="Q7" s="149"/>
    </row>
    <row r="8" spans="1:20" ht="27" customHeight="1" x14ac:dyDescent="0.2">
      <c r="A8" s="256" t="s">
        <v>355</v>
      </c>
      <c r="B8" s="256"/>
      <c r="C8" s="256"/>
      <c r="D8" s="267" t="s">
        <v>354</v>
      </c>
      <c r="E8" s="267"/>
      <c r="F8" s="267"/>
      <c r="G8" s="151" t="s">
        <v>228</v>
      </c>
      <c r="H8" s="407">
        <v>0.09</v>
      </c>
      <c r="I8" s="301"/>
      <c r="J8" s="301"/>
      <c r="K8" s="301"/>
      <c r="L8" s="167"/>
      <c r="M8" s="152"/>
      <c r="N8" s="146"/>
      <c r="O8" s="146"/>
      <c r="P8" s="149"/>
      <c r="Q8" s="149"/>
    </row>
    <row r="9" spans="1:20" ht="30.75" customHeight="1" x14ac:dyDescent="0.2">
      <c r="A9" s="150" t="s">
        <v>229</v>
      </c>
      <c r="B9" s="299" t="s">
        <v>353</v>
      </c>
      <c r="C9" s="300"/>
      <c r="D9" s="150" t="s">
        <v>230</v>
      </c>
      <c r="E9" s="172" t="s">
        <v>357</v>
      </c>
      <c r="F9" s="150" t="s">
        <v>231</v>
      </c>
      <c r="G9" s="187" t="s">
        <v>352</v>
      </c>
      <c r="H9" s="150" t="s">
        <v>232</v>
      </c>
      <c r="I9" s="186" t="s">
        <v>351</v>
      </c>
      <c r="J9" s="154" t="s">
        <v>233</v>
      </c>
      <c r="K9" s="178" t="s">
        <v>357</v>
      </c>
      <c r="L9" s="156"/>
      <c r="M9" s="156"/>
      <c r="N9" s="146"/>
      <c r="O9" s="146"/>
      <c r="P9" s="146"/>
      <c r="Q9" s="146"/>
    </row>
    <row r="10" spans="1:20" ht="45.6" customHeight="1" x14ac:dyDescent="0.2">
      <c r="A10" s="256" t="s">
        <v>237</v>
      </c>
      <c r="B10" s="256"/>
      <c r="C10" s="256"/>
      <c r="D10" s="261" t="s">
        <v>349</v>
      </c>
      <c r="E10" s="261"/>
      <c r="F10" s="261"/>
      <c r="G10" s="157" t="s">
        <v>238</v>
      </c>
      <c r="H10" s="409">
        <v>1</v>
      </c>
      <c r="I10" s="289"/>
      <c r="J10" s="254"/>
      <c r="K10" s="255"/>
      <c r="L10" s="255"/>
      <c r="M10" s="255"/>
      <c r="N10" s="146"/>
      <c r="O10" s="149"/>
      <c r="P10" s="149"/>
      <c r="Q10" s="149"/>
    </row>
    <row r="11" spans="1:20" ht="48.75" customHeight="1" x14ac:dyDescent="0.2">
      <c r="A11" s="256" t="s">
        <v>239</v>
      </c>
      <c r="B11" s="256"/>
      <c r="C11" s="256"/>
      <c r="D11" s="257" t="s">
        <v>336</v>
      </c>
      <c r="E11" s="258"/>
      <c r="F11" s="258"/>
      <c r="G11" s="258"/>
      <c r="H11" s="258"/>
      <c r="I11" s="258"/>
      <c r="J11" s="258"/>
      <c r="K11" s="258"/>
      <c r="L11" s="258"/>
      <c r="M11" s="258"/>
      <c r="N11" s="258"/>
      <c r="O11" s="259"/>
      <c r="P11" s="149"/>
      <c r="Q11" s="149"/>
    </row>
    <row r="12" spans="1:20" ht="48.75" customHeight="1" x14ac:dyDescent="0.2">
      <c r="A12" s="256" t="s">
        <v>240</v>
      </c>
      <c r="B12" s="256"/>
      <c r="C12" s="256"/>
      <c r="D12" s="308"/>
      <c r="E12" s="308"/>
      <c r="F12" s="308"/>
      <c r="G12" s="308"/>
      <c r="H12" s="308"/>
      <c r="I12" s="308"/>
      <c r="J12" s="308"/>
      <c r="K12" s="308"/>
      <c r="L12" s="308"/>
      <c r="M12" s="308"/>
      <c r="N12" s="308"/>
      <c r="O12" s="308"/>
      <c r="P12" s="149"/>
      <c r="Q12" s="149"/>
    </row>
    <row r="13" spans="1:20" ht="129.75" customHeight="1" x14ac:dyDescent="0.2">
      <c r="A13" s="251" t="s">
        <v>348</v>
      </c>
      <c r="B13" s="251"/>
      <c r="C13" s="251"/>
      <c r="D13" s="251"/>
      <c r="E13" s="251"/>
      <c r="F13" s="251"/>
      <c r="G13" s="251"/>
      <c r="H13" s="251"/>
      <c r="I13" s="251"/>
      <c r="J13" s="251"/>
      <c r="K13" s="251"/>
      <c r="L13" s="251"/>
      <c r="M13" s="251"/>
      <c r="N13" s="251"/>
      <c r="O13" s="251"/>
      <c r="P13" s="160"/>
      <c r="Q13" s="160"/>
      <c r="R13" s="160"/>
      <c r="S13" s="160"/>
      <c r="T13" s="160"/>
    </row>
    <row r="14" spans="1:20" ht="78" customHeight="1" x14ac:dyDescent="0.2">
      <c r="A14" s="185" t="s">
        <v>210</v>
      </c>
      <c r="B14" s="185" t="s">
        <v>242</v>
      </c>
      <c r="C14" s="163" t="s">
        <v>243</v>
      </c>
      <c r="D14" s="163" t="s">
        <v>244</v>
      </c>
      <c r="E14" s="163" t="s">
        <v>245</v>
      </c>
      <c r="F14" s="163" t="s">
        <v>246</v>
      </c>
      <c r="G14" s="163" t="s">
        <v>247</v>
      </c>
      <c r="H14" s="163" t="s">
        <v>248</v>
      </c>
      <c r="I14" s="164" t="s">
        <v>249</v>
      </c>
      <c r="J14" s="164" t="s">
        <v>250</v>
      </c>
      <c r="K14" s="252" t="s">
        <v>251</v>
      </c>
      <c r="L14" s="253"/>
      <c r="M14" s="165" t="s">
        <v>246</v>
      </c>
      <c r="N14" s="165" t="s">
        <v>247</v>
      </c>
      <c r="O14" s="165" t="s">
        <v>248</v>
      </c>
      <c r="P14" s="161"/>
      <c r="Q14" s="161"/>
      <c r="R14" s="162"/>
      <c r="S14" s="162"/>
      <c r="T14" s="162"/>
    </row>
    <row r="15" spans="1:20" ht="33" customHeight="1" x14ac:dyDescent="0.2">
      <c r="A15" s="296" t="s">
        <v>212</v>
      </c>
      <c r="B15" s="296" t="s">
        <v>347</v>
      </c>
      <c r="C15" s="295" t="s">
        <v>346</v>
      </c>
      <c r="D15" s="290">
        <v>0.33</v>
      </c>
      <c r="E15" s="249" t="s">
        <v>339</v>
      </c>
      <c r="F15" s="249" t="s">
        <v>345</v>
      </c>
      <c r="G15" s="250">
        <v>46023</v>
      </c>
      <c r="H15" s="249" t="s">
        <v>344</v>
      </c>
      <c r="I15" s="302"/>
      <c r="J15" s="305"/>
      <c r="K15" s="309"/>
      <c r="L15" s="310"/>
      <c r="M15" s="305"/>
      <c r="N15" s="305"/>
      <c r="O15" s="305"/>
      <c r="P15" s="159"/>
    </row>
    <row r="16" spans="1:20" ht="33" customHeight="1" x14ac:dyDescent="0.2">
      <c r="A16" s="296"/>
      <c r="B16" s="296"/>
      <c r="C16" s="295"/>
      <c r="D16" s="249"/>
      <c r="E16" s="249"/>
      <c r="F16" s="249"/>
      <c r="G16" s="249"/>
      <c r="H16" s="249"/>
      <c r="I16" s="303"/>
      <c r="J16" s="306"/>
      <c r="K16" s="311"/>
      <c r="L16" s="312"/>
      <c r="M16" s="306"/>
      <c r="N16" s="306"/>
      <c r="O16" s="306"/>
    </row>
    <row r="17" spans="1:16" ht="33" customHeight="1" x14ac:dyDescent="0.2">
      <c r="A17" s="296"/>
      <c r="B17" s="296"/>
      <c r="C17" s="295"/>
      <c r="D17" s="249"/>
      <c r="E17" s="249"/>
      <c r="F17" s="249"/>
      <c r="G17" s="249"/>
      <c r="H17" s="249"/>
      <c r="I17" s="303"/>
      <c r="J17" s="306"/>
      <c r="K17" s="311"/>
      <c r="L17" s="312"/>
      <c r="M17" s="306"/>
      <c r="N17" s="306"/>
      <c r="O17" s="306"/>
    </row>
    <row r="18" spans="1:16" ht="33" customHeight="1" x14ac:dyDescent="0.2">
      <c r="A18" s="296"/>
      <c r="B18" s="296"/>
      <c r="C18" s="295"/>
      <c r="D18" s="249"/>
      <c r="E18" s="249"/>
      <c r="F18" s="249"/>
      <c r="G18" s="249"/>
      <c r="H18" s="249"/>
      <c r="I18" s="304"/>
      <c r="J18" s="307"/>
      <c r="K18" s="313"/>
      <c r="L18" s="314"/>
      <c r="M18" s="307"/>
      <c r="N18" s="307"/>
      <c r="O18" s="307"/>
    </row>
    <row r="19" spans="1:16" ht="20.100000000000001" customHeight="1" x14ac:dyDescent="0.2">
      <c r="A19" s="296"/>
      <c r="B19" s="296"/>
      <c r="C19" s="295" t="s">
        <v>343</v>
      </c>
      <c r="D19" s="290">
        <v>0.33</v>
      </c>
      <c r="E19" s="249" t="s">
        <v>339</v>
      </c>
      <c r="F19" s="249" t="s">
        <v>342</v>
      </c>
      <c r="G19" s="250">
        <v>46025</v>
      </c>
      <c r="H19" s="249" t="s">
        <v>341</v>
      </c>
      <c r="I19" s="302"/>
      <c r="J19" s="305"/>
      <c r="K19" s="309"/>
      <c r="L19" s="310"/>
      <c r="M19" s="305"/>
      <c r="N19" s="305"/>
      <c r="O19" s="305"/>
      <c r="P19" s="159"/>
    </row>
    <row r="20" spans="1:16" ht="20.100000000000001" customHeight="1" x14ac:dyDescent="0.2">
      <c r="A20" s="296"/>
      <c r="B20" s="296"/>
      <c r="C20" s="295"/>
      <c r="D20" s="249"/>
      <c r="E20" s="249"/>
      <c r="F20" s="249"/>
      <c r="G20" s="249"/>
      <c r="H20" s="249"/>
      <c r="I20" s="303"/>
      <c r="J20" s="306"/>
      <c r="K20" s="311"/>
      <c r="L20" s="312"/>
      <c r="M20" s="306"/>
      <c r="N20" s="306"/>
      <c r="O20" s="306"/>
    </row>
    <row r="21" spans="1:16" ht="20.100000000000001" customHeight="1" x14ac:dyDescent="0.2">
      <c r="A21" s="296"/>
      <c r="B21" s="296"/>
      <c r="C21" s="295"/>
      <c r="D21" s="249"/>
      <c r="E21" s="249"/>
      <c r="F21" s="249"/>
      <c r="G21" s="249"/>
      <c r="H21" s="249"/>
      <c r="I21" s="303"/>
      <c r="J21" s="306"/>
      <c r="K21" s="311"/>
      <c r="L21" s="312"/>
      <c r="M21" s="306"/>
      <c r="N21" s="306"/>
      <c r="O21" s="306"/>
    </row>
    <row r="22" spans="1:16" ht="20.100000000000001" customHeight="1" x14ac:dyDescent="0.2">
      <c r="A22" s="296"/>
      <c r="B22" s="296"/>
      <c r="C22" s="295"/>
      <c r="D22" s="249"/>
      <c r="E22" s="249"/>
      <c r="F22" s="249"/>
      <c r="G22" s="249"/>
      <c r="H22" s="249"/>
      <c r="I22" s="304"/>
      <c r="J22" s="307"/>
      <c r="K22" s="313"/>
      <c r="L22" s="314"/>
      <c r="M22" s="307"/>
      <c r="N22" s="307"/>
      <c r="O22" s="307"/>
    </row>
    <row r="23" spans="1:16" ht="20.100000000000001" customHeight="1" x14ac:dyDescent="0.2">
      <c r="A23" s="296"/>
      <c r="B23" s="296"/>
      <c r="C23" s="295" t="s">
        <v>340</v>
      </c>
      <c r="D23" s="290">
        <v>0.34</v>
      </c>
      <c r="E23" s="249" t="s">
        <v>339</v>
      </c>
      <c r="F23" s="249" t="s">
        <v>338</v>
      </c>
      <c r="G23" s="250">
        <v>46029</v>
      </c>
      <c r="H23" s="249" t="s">
        <v>337</v>
      </c>
      <c r="I23" s="302"/>
      <c r="J23" s="305"/>
      <c r="K23" s="309"/>
      <c r="L23" s="310"/>
      <c r="M23" s="305"/>
      <c r="N23" s="305"/>
      <c r="O23" s="305"/>
    </row>
    <row r="24" spans="1:16" ht="20.100000000000001" customHeight="1" x14ac:dyDescent="0.2">
      <c r="A24" s="296"/>
      <c r="B24" s="296"/>
      <c r="C24" s="295"/>
      <c r="D24" s="249"/>
      <c r="E24" s="249"/>
      <c r="F24" s="249"/>
      <c r="G24" s="249"/>
      <c r="H24" s="249"/>
      <c r="I24" s="303"/>
      <c r="J24" s="306"/>
      <c r="K24" s="311"/>
      <c r="L24" s="312"/>
      <c r="M24" s="306"/>
      <c r="N24" s="306"/>
      <c r="O24" s="306"/>
    </row>
    <row r="25" spans="1:16" ht="20.100000000000001" customHeight="1" x14ac:dyDescent="0.2">
      <c r="A25" s="296"/>
      <c r="B25" s="296"/>
      <c r="C25" s="295"/>
      <c r="D25" s="249"/>
      <c r="E25" s="249"/>
      <c r="F25" s="249"/>
      <c r="G25" s="249"/>
      <c r="H25" s="249"/>
      <c r="I25" s="303"/>
      <c r="J25" s="306"/>
      <c r="K25" s="311"/>
      <c r="L25" s="312"/>
      <c r="M25" s="306"/>
      <c r="N25" s="306"/>
      <c r="O25" s="306"/>
    </row>
    <row r="26" spans="1:16" ht="20.100000000000001" customHeight="1" x14ac:dyDescent="0.2">
      <c r="A26" s="296"/>
      <c r="B26" s="296"/>
      <c r="C26" s="295"/>
      <c r="D26" s="249"/>
      <c r="E26" s="249"/>
      <c r="F26" s="249"/>
      <c r="G26" s="249"/>
      <c r="H26" s="249"/>
      <c r="I26" s="304"/>
      <c r="J26" s="307"/>
      <c r="K26" s="313"/>
      <c r="L26" s="314"/>
      <c r="M26" s="307"/>
      <c r="N26" s="307"/>
      <c r="O26" s="307"/>
    </row>
    <row r="27" spans="1:16" ht="51.75" customHeight="1" x14ac:dyDescent="0.2">
      <c r="A27" s="297" t="s">
        <v>252</v>
      </c>
      <c r="B27" s="297"/>
      <c r="C27" s="298">
        <v>1</v>
      </c>
      <c r="D27" s="242"/>
    </row>
  </sheetData>
  <mergeCells count="62">
    <mergeCell ref="O19:O22"/>
    <mergeCell ref="O23:O26"/>
    <mergeCell ref="N15:N18"/>
    <mergeCell ref="J23:J26"/>
    <mergeCell ref="K23:L26"/>
    <mergeCell ref="M19:M22"/>
    <mergeCell ref="N19:N22"/>
    <mergeCell ref="M23:M26"/>
    <mergeCell ref="N23:N26"/>
    <mergeCell ref="G23:G26"/>
    <mergeCell ref="B15:B26"/>
    <mergeCell ref="D1:M3"/>
    <mergeCell ref="D4:M4"/>
    <mergeCell ref="H8:K8"/>
    <mergeCell ref="I19:I22"/>
    <mergeCell ref="I23:I26"/>
    <mergeCell ref="J15:J18"/>
    <mergeCell ref="M15:M18"/>
    <mergeCell ref="D11:O11"/>
    <mergeCell ref="D12:O12"/>
    <mergeCell ref="I15:I18"/>
    <mergeCell ref="O15:O18"/>
    <mergeCell ref="K15:L18"/>
    <mergeCell ref="J19:J22"/>
    <mergeCell ref="K19:L22"/>
    <mergeCell ref="K14:L14"/>
    <mergeCell ref="G15:G18"/>
    <mergeCell ref="H15:H18"/>
    <mergeCell ref="G19:G22"/>
    <mergeCell ref="H19:H22"/>
    <mergeCell ref="A27:B27"/>
    <mergeCell ref="C27:D27"/>
    <mergeCell ref="A10:C10"/>
    <mergeCell ref="A11:C11"/>
    <mergeCell ref="A8:C8"/>
    <mergeCell ref="B9:C9"/>
    <mergeCell ref="D8:F8"/>
    <mergeCell ref="C19:C22"/>
    <mergeCell ref="D19:D22"/>
    <mergeCell ref="E19:E22"/>
    <mergeCell ref="F23:F26"/>
    <mergeCell ref="N6:O6"/>
    <mergeCell ref="H23:H26"/>
    <mergeCell ref="A1:C4"/>
    <mergeCell ref="A6:C6"/>
    <mergeCell ref="D6:F6"/>
    <mergeCell ref="I6:J6"/>
    <mergeCell ref="A13:O13"/>
    <mergeCell ref="N7:O7"/>
    <mergeCell ref="D10:F10"/>
    <mergeCell ref="J10:M10"/>
    <mergeCell ref="C23:C26"/>
    <mergeCell ref="D23:D26"/>
    <mergeCell ref="E23:E26"/>
    <mergeCell ref="A15:A26"/>
    <mergeCell ref="F19:F22"/>
    <mergeCell ref="A12:C12"/>
    <mergeCell ref="H10:I10"/>
    <mergeCell ref="D15:D18"/>
    <mergeCell ref="E15:E18"/>
    <mergeCell ref="F15:F18"/>
    <mergeCell ref="C15:C18"/>
  </mergeCells>
  <dataValidations count="4">
    <dataValidation allowBlank="1" showInputMessage="1" showErrorMessage="1" prompt="La sumatoria de las ponderaciones por actividad debe ser igual al porcentaje asignado al plan_x000a__x000a_A1+A2+A3+A4+…+An= Porcentaje asignado al plan" sqref="C27:D27" xr:uid="{7B33A7FC-3ED2-4230-ACDD-D014430A7AD6}"/>
    <dataValidation allowBlank="1" showInputMessage="1" showErrorMessage="1" prompt="La sumatoria de La ponderación asignada a las tareas de cada actividad debe ser igual al 100% " sqref="P14 J14" xr:uid="{094E397E-F01D-40D8-A8E9-5C4ED575A379}"/>
    <dataValidation allowBlank="1" showInputMessage="1" showErrorMessage="1" prompt="Registrar fecha en formato: dd/mm/aaaa" sqref="D6:F6 Q6" xr:uid="{CAF55BAD-AABD-4B0B-89B1-6EB4653C89A6}"/>
    <dataValidation allowBlank="1" showInputMessage="1" showErrorMessage="1" prompt="Seleccionar de la lista desplegable" sqref="A14" xr:uid="{FF327104-0387-4166-82B4-447E103AAD86}"/>
  </dataValidations>
  <pageMargins left="0.70866141732283472" right="0.70866141732283472" top="0.74803149606299213" bottom="0.74803149606299213" header="0.31496062992125984" footer="0.31496062992125984"/>
  <pageSetup paperSize="9" scale="19" fitToHeight="0" orientation="landscape" r:id="rId1"/>
  <headerFooter>
    <oddFooter>&amp;C&amp;P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71"/>
  <sheetViews>
    <sheetView topLeftCell="A50" zoomScale="69" zoomScaleNormal="69" workbookViewId="0">
      <selection activeCell="B69" sqref="B69:C69"/>
    </sheetView>
  </sheetViews>
  <sheetFormatPr baseColWidth="10" defaultColWidth="11.42578125" defaultRowHeight="15" x14ac:dyDescent="0.25"/>
  <cols>
    <col min="1" max="1" width="6.85546875" customWidth="1"/>
    <col min="2" max="2" width="39.7109375" customWidth="1"/>
    <col min="3" max="3" width="14.140625" customWidth="1"/>
    <col min="4" max="4" width="14.7109375" customWidth="1"/>
    <col min="5" max="5" width="14.5703125" customWidth="1"/>
    <col min="6" max="6" width="18.140625" customWidth="1"/>
    <col min="7" max="7" width="12.85546875" customWidth="1"/>
    <col min="8" max="8" width="13.7109375" customWidth="1"/>
    <col min="9" max="9" width="17.140625" customWidth="1"/>
  </cols>
  <sheetData>
    <row r="2" spans="1:11" ht="45" x14ac:dyDescent="0.25">
      <c r="A2" s="50" t="s">
        <v>142</v>
      </c>
      <c r="B2" s="51" t="s">
        <v>143</v>
      </c>
      <c r="C2" s="51" t="s">
        <v>144</v>
      </c>
      <c r="D2" s="51" t="s">
        <v>145</v>
      </c>
      <c r="E2" s="51" t="s">
        <v>146</v>
      </c>
      <c r="F2" s="51" t="s">
        <v>147</v>
      </c>
      <c r="G2" s="51" t="s">
        <v>148</v>
      </c>
      <c r="H2" s="51" t="s">
        <v>149</v>
      </c>
      <c r="I2" s="51" t="s">
        <v>150</v>
      </c>
    </row>
    <row r="3" spans="1:11" ht="47.25" customHeight="1" x14ac:dyDescent="0.25">
      <c r="A3" s="34">
        <v>1</v>
      </c>
      <c r="B3" s="35" t="s">
        <v>151</v>
      </c>
      <c r="C3" s="36">
        <v>0.11</v>
      </c>
      <c r="D3" s="86" t="e">
        <f>#REF!</f>
        <v>#REF!</v>
      </c>
      <c r="E3" s="37" t="e">
        <f>#REF!</f>
        <v>#REF!</v>
      </c>
      <c r="F3" s="38">
        <f t="shared" ref="F3:F12" si="0">IF(ISERROR(E3/D3),0,(E3/D3))</f>
        <v>0</v>
      </c>
      <c r="G3" s="39" t="e">
        <f>#REF!</f>
        <v>#REF!</v>
      </c>
      <c r="H3" s="87" t="e">
        <f>#REF!</f>
        <v>#REF!</v>
      </c>
      <c r="I3" s="38">
        <f>IF(ISERROR(G3/H3),0,G3/H3)</f>
        <v>0</v>
      </c>
    </row>
    <row r="4" spans="1:11" ht="49.5" customHeight="1" x14ac:dyDescent="0.25">
      <c r="A4" s="34">
        <v>2</v>
      </c>
      <c r="B4" s="35" t="s">
        <v>152</v>
      </c>
      <c r="C4" s="36">
        <v>0.11</v>
      </c>
      <c r="D4" s="86" t="e">
        <f>#REF!</f>
        <v>#REF!</v>
      </c>
      <c r="E4" s="37" t="e">
        <f>#REF!</f>
        <v>#REF!</v>
      </c>
      <c r="F4" s="38">
        <f t="shared" si="0"/>
        <v>0</v>
      </c>
      <c r="G4" s="39" t="e">
        <f>#REF!</f>
        <v>#REF!</v>
      </c>
      <c r="H4" s="87" t="e">
        <f>#REF!</f>
        <v>#REF!</v>
      </c>
      <c r="I4" s="88">
        <f t="shared" ref="I4:I11" si="1">IF(ISERROR(G4/H4),0,G4/H4)</f>
        <v>0</v>
      </c>
    </row>
    <row r="5" spans="1:11" ht="45" x14ac:dyDescent="0.25">
      <c r="A5" s="34">
        <v>3</v>
      </c>
      <c r="B5" s="35" t="s">
        <v>153</v>
      </c>
      <c r="C5" s="36">
        <v>0.11</v>
      </c>
      <c r="D5" s="86" t="e">
        <f>#REF!</f>
        <v>#REF!</v>
      </c>
      <c r="E5" s="37" t="e">
        <f>#REF!</f>
        <v>#REF!</v>
      </c>
      <c r="F5" s="38">
        <f t="shared" si="0"/>
        <v>0</v>
      </c>
      <c r="G5" s="39" t="e">
        <f>#REF!</f>
        <v>#REF!</v>
      </c>
      <c r="H5" s="87" t="e">
        <f>#REF!</f>
        <v>#REF!</v>
      </c>
      <c r="I5" s="38">
        <f t="shared" si="1"/>
        <v>0</v>
      </c>
    </row>
    <row r="6" spans="1:11" ht="62.25" customHeight="1" x14ac:dyDescent="0.25">
      <c r="A6" s="34">
        <v>4</v>
      </c>
      <c r="B6" s="35" t="s">
        <v>154</v>
      </c>
      <c r="C6" s="36">
        <v>0.11</v>
      </c>
      <c r="D6" s="86" t="e">
        <f>#REF!</f>
        <v>#REF!</v>
      </c>
      <c r="E6" s="37" t="e">
        <f>#REF!</f>
        <v>#REF!</v>
      </c>
      <c r="F6" s="38">
        <f t="shared" si="0"/>
        <v>0</v>
      </c>
      <c r="G6" s="39" t="e">
        <f>#REF!</f>
        <v>#REF!</v>
      </c>
      <c r="H6" s="87" t="e">
        <f>#REF!</f>
        <v>#REF!</v>
      </c>
      <c r="I6" s="114">
        <f t="shared" si="1"/>
        <v>0</v>
      </c>
    </row>
    <row r="7" spans="1:11" ht="39" customHeight="1" x14ac:dyDescent="0.25">
      <c r="A7" s="34">
        <v>5</v>
      </c>
      <c r="B7" s="35" t="s">
        <v>155</v>
      </c>
      <c r="C7" s="36">
        <v>0.11</v>
      </c>
      <c r="D7" s="86" t="e">
        <f>#REF!</f>
        <v>#REF!</v>
      </c>
      <c r="E7" s="37" t="e">
        <f>#REF!</f>
        <v>#REF!</v>
      </c>
      <c r="F7" s="38">
        <f t="shared" si="0"/>
        <v>0</v>
      </c>
      <c r="G7" s="39" t="e">
        <f>#REF!</f>
        <v>#REF!</v>
      </c>
      <c r="H7" s="87" t="e">
        <f>#REF!</f>
        <v>#REF!</v>
      </c>
      <c r="I7" s="88">
        <f t="shared" si="1"/>
        <v>0</v>
      </c>
    </row>
    <row r="8" spans="1:11" ht="53.25" customHeight="1" x14ac:dyDescent="0.25">
      <c r="A8" s="34">
        <v>6</v>
      </c>
      <c r="B8" s="35" t="s">
        <v>156</v>
      </c>
      <c r="C8" s="36">
        <v>0.11</v>
      </c>
      <c r="D8" s="86" t="e">
        <f>#REF!</f>
        <v>#REF!</v>
      </c>
      <c r="E8" s="37" t="e">
        <f>#REF!</f>
        <v>#REF!</v>
      </c>
      <c r="F8" s="38">
        <f t="shared" si="0"/>
        <v>0</v>
      </c>
      <c r="G8" s="39" t="e">
        <f>#REF!</f>
        <v>#REF!</v>
      </c>
      <c r="H8" s="87" t="e">
        <f>#REF!</f>
        <v>#REF!</v>
      </c>
      <c r="I8" s="88">
        <f t="shared" si="1"/>
        <v>0</v>
      </c>
    </row>
    <row r="9" spans="1:11" ht="53.25" customHeight="1" x14ac:dyDescent="0.25">
      <c r="A9" s="34">
        <v>7</v>
      </c>
      <c r="B9" s="35" t="s">
        <v>157</v>
      </c>
      <c r="C9" s="36">
        <v>0.11</v>
      </c>
      <c r="D9" s="86" t="e">
        <f>#REF!</f>
        <v>#REF!</v>
      </c>
      <c r="E9" s="37" t="e">
        <f>#REF!</f>
        <v>#REF!</v>
      </c>
      <c r="F9" s="88">
        <f t="shared" si="0"/>
        <v>0</v>
      </c>
      <c r="G9" s="39" t="e">
        <f>#REF!</f>
        <v>#REF!</v>
      </c>
      <c r="H9" s="87" t="e">
        <f>#REF!</f>
        <v>#REF!</v>
      </c>
      <c r="I9" s="113">
        <f t="shared" si="1"/>
        <v>0</v>
      </c>
    </row>
    <row r="10" spans="1:11" ht="66" customHeight="1" x14ac:dyDescent="0.25">
      <c r="A10" s="34">
        <v>8</v>
      </c>
      <c r="B10" s="35" t="s">
        <v>158</v>
      </c>
      <c r="C10" s="36">
        <v>0.11</v>
      </c>
      <c r="D10" s="86" t="e">
        <f>#REF!</f>
        <v>#REF!</v>
      </c>
      <c r="E10" s="37" t="e">
        <f>#REF!</f>
        <v>#REF!</v>
      </c>
      <c r="F10" s="38">
        <f t="shared" si="0"/>
        <v>0</v>
      </c>
      <c r="G10" s="39" t="e">
        <f>#REF!</f>
        <v>#REF!</v>
      </c>
      <c r="H10" s="87" t="e">
        <f>#REF!</f>
        <v>#REF!</v>
      </c>
      <c r="I10" s="113">
        <f t="shared" si="1"/>
        <v>0</v>
      </c>
    </row>
    <row r="11" spans="1:11" ht="40.5" customHeight="1" x14ac:dyDescent="0.25">
      <c r="A11" s="34">
        <v>9</v>
      </c>
      <c r="B11" s="35" t="s">
        <v>159</v>
      </c>
      <c r="C11" s="36">
        <v>0.12</v>
      </c>
      <c r="D11" s="86" t="e">
        <f>#REF!</f>
        <v>#REF!</v>
      </c>
      <c r="E11" s="37" t="e">
        <f>#REF!</f>
        <v>#REF!</v>
      </c>
      <c r="F11" s="38">
        <f t="shared" si="0"/>
        <v>0</v>
      </c>
      <c r="G11" s="39" t="e">
        <f>#REF!</f>
        <v>#REF!</v>
      </c>
      <c r="H11" s="87" t="e">
        <f>#REF!</f>
        <v>#REF!</v>
      </c>
      <c r="I11" s="38">
        <f t="shared" si="1"/>
        <v>0</v>
      </c>
    </row>
    <row r="12" spans="1:11" x14ac:dyDescent="0.25">
      <c r="A12" s="236" t="s">
        <v>160</v>
      </c>
      <c r="B12" s="236"/>
      <c r="C12" s="52">
        <f>SUM(C3:C11)</f>
        <v>1</v>
      </c>
      <c r="D12" s="53" t="e">
        <f>SUM(D3:D11)</f>
        <v>#REF!</v>
      </c>
      <c r="E12" s="53" t="e">
        <f>SUM(E3:E11)</f>
        <v>#REF!</v>
      </c>
      <c r="F12" s="29">
        <f t="shared" si="0"/>
        <v>0</v>
      </c>
      <c r="G12" s="54" t="e">
        <f>SUMPRODUCT($C$3:$C$11,G3:G11)</f>
        <v>#REF!</v>
      </c>
      <c r="H12" s="54" t="e">
        <f>SUMPRODUCT($C$3:$C$11,H3:H11)</f>
        <v>#REF!</v>
      </c>
      <c r="I12" s="112">
        <f>IF(ISERROR(G12/H12),0,G12/H12)</f>
        <v>0</v>
      </c>
    </row>
    <row r="13" spans="1:11" x14ac:dyDescent="0.25">
      <c r="E13" s="40"/>
      <c r="K13" s="40"/>
    </row>
    <row r="15" spans="1:11" x14ac:dyDescent="0.25">
      <c r="B15" s="41"/>
      <c r="C15" s="42">
        <v>43190</v>
      </c>
      <c r="D15" s="42">
        <v>43159</v>
      </c>
    </row>
    <row r="16" spans="1:11" x14ac:dyDescent="0.25">
      <c r="B16" s="33" t="s">
        <v>147</v>
      </c>
      <c r="C16" s="44">
        <f>F12</f>
        <v>0</v>
      </c>
      <c r="D16" s="44">
        <v>0.5</v>
      </c>
    </row>
    <row r="17" spans="1:9" x14ac:dyDescent="0.25">
      <c r="B17" s="33" t="s">
        <v>150</v>
      </c>
      <c r="C17" s="43">
        <f>I12</f>
        <v>0</v>
      </c>
      <c r="D17" s="43">
        <v>0.625</v>
      </c>
    </row>
    <row r="18" spans="1:9" x14ac:dyDescent="0.25">
      <c r="I18" s="45"/>
    </row>
    <row r="24" spans="1:9" x14ac:dyDescent="0.25">
      <c r="A24" s="46" t="s">
        <v>161</v>
      </c>
    </row>
    <row r="26" spans="1:9" ht="45" x14ac:dyDescent="0.25">
      <c r="A26" s="50" t="s">
        <v>142</v>
      </c>
      <c r="B26" s="51" t="s">
        <v>162</v>
      </c>
      <c r="C26" s="51" t="s">
        <v>144</v>
      </c>
      <c r="D26" s="51" t="s">
        <v>145</v>
      </c>
      <c r="E26" s="51" t="s">
        <v>146</v>
      </c>
      <c r="F26" s="55" t="s">
        <v>147</v>
      </c>
      <c r="G26" s="56" t="s">
        <v>148</v>
      </c>
      <c r="H26" s="56" t="s">
        <v>149</v>
      </c>
      <c r="I26" s="51" t="s">
        <v>150</v>
      </c>
    </row>
    <row r="27" spans="1:9" ht="46.5" customHeight="1" x14ac:dyDescent="0.25">
      <c r="A27" s="34">
        <v>1</v>
      </c>
      <c r="B27" s="35" t="s">
        <v>151</v>
      </c>
      <c r="C27" s="36">
        <v>0.11</v>
      </c>
      <c r="D27" s="47" t="e">
        <f>$D$3</f>
        <v>#REF!</v>
      </c>
      <c r="E27" s="47" t="e">
        <f>$E$3</f>
        <v>#REF!</v>
      </c>
      <c r="F27" s="36">
        <f>$F$3</f>
        <v>0</v>
      </c>
      <c r="G27" s="36" t="e">
        <f>$G$3</f>
        <v>#REF!</v>
      </c>
      <c r="H27" s="89" t="e">
        <f>$H$3</f>
        <v>#REF!</v>
      </c>
      <c r="I27" s="38">
        <f>IF(ISERROR(G27/H27),0,G27/H27)</f>
        <v>0</v>
      </c>
    </row>
    <row r="28" spans="1:9" ht="50.25" customHeight="1" x14ac:dyDescent="0.25">
      <c r="A28" s="34">
        <v>2</v>
      </c>
      <c r="B28" s="35" t="s">
        <v>152</v>
      </c>
      <c r="C28" s="36">
        <v>0.11</v>
      </c>
      <c r="D28" s="47" t="e">
        <f>$D$4</f>
        <v>#REF!</v>
      </c>
      <c r="E28" s="47" t="e">
        <f>$E$4</f>
        <v>#REF!</v>
      </c>
      <c r="F28" s="32">
        <f>$F$4</f>
        <v>0</v>
      </c>
      <c r="G28" s="32" t="e">
        <f>$G$4</f>
        <v>#REF!</v>
      </c>
      <c r="H28" s="32" t="e">
        <f>$H$4</f>
        <v>#REF!</v>
      </c>
      <c r="I28" s="88">
        <f>IF(ISERROR(G28/H28),0,G28/H28)</f>
        <v>0</v>
      </c>
    </row>
    <row r="29" spans="1:9" ht="53.25" customHeight="1" x14ac:dyDescent="0.25"/>
    <row r="30" spans="1:9" ht="53.25" customHeight="1" x14ac:dyDescent="0.25"/>
    <row r="31" spans="1:9" x14ac:dyDescent="0.25">
      <c r="A31" s="48" t="s">
        <v>163</v>
      </c>
    </row>
    <row r="33" spans="1:9" ht="45" x14ac:dyDescent="0.25">
      <c r="A33" s="50" t="s">
        <v>142</v>
      </c>
      <c r="B33" s="51" t="s">
        <v>162</v>
      </c>
      <c r="C33" s="51" t="s">
        <v>144</v>
      </c>
      <c r="D33" s="51" t="s">
        <v>145</v>
      </c>
      <c r="E33" s="51" t="s">
        <v>146</v>
      </c>
      <c r="F33" s="55" t="s">
        <v>147</v>
      </c>
      <c r="G33" s="51" t="s">
        <v>148</v>
      </c>
      <c r="H33" s="51" t="s">
        <v>149</v>
      </c>
      <c r="I33" s="51" t="s">
        <v>150</v>
      </c>
    </row>
    <row r="34" spans="1:9" ht="30" x14ac:dyDescent="0.25">
      <c r="A34" s="34">
        <v>3</v>
      </c>
      <c r="B34" s="35" t="s">
        <v>164</v>
      </c>
      <c r="C34" s="36">
        <v>0.11</v>
      </c>
      <c r="D34" s="47" t="e">
        <f>D5</f>
        <v>#REF!</v>
      </c>
      <c r="E34" s="47" t="e">
        <f>$E$5</f>
        <v>#REF!</v>
      </c>
      <c r="F34" s="32">
        <f>$F$5</f>
        <v>0</v>
      </c>
      <c r="G34" s="32" t="e">
        <f>$G$5</f>
        <v>#REF!</v>
      </c>
      <c r="H34" s="32" t="e">
        <f>$H$5</f>
        <v>#REF!</v>
      </c>
      <c r="I34" s="38">
        <f>IF(ISERROR(G34/H34),0,G34/H34)</f>
        <v>0</v>
      </c>
    </row>
    <row r="35" spans="1:9" ht="72" customHeight="1" x14ac:dyDescent="0.25">
      <c r="A35" s="34">
        <v>4</v>
      </c>
      <c r="B35" s="35" t="s">
        <v>154</v>
      </c>
      <c r="C35" s="36">
        <v>0.11</v>
      </c>
      <c r="D35" s="47" t="e">
        <f>D6</f>
        <v>#REF!</v>
      </c>
      <c r="E35" s="47" t="e">
        <f>$E$6</f>
        <v>#REF!</v>
      </c>
      <c r="F35" s="32">
        <f>$F$6</f>
        <v>0</v>
      </c>
      <c r="G35" s="32" t="e">
        <f>$G$6</f>
        <v>#REF!</v>
      </c>
      <c r="H35" s="32" t="e">
        <f>$H$6</f>
        <v>#REF!</v>
      </c>
      <c r="I35" s="38">
        <f>IF(ISERROR(G35/H35),0,G35/H35)</f>
        <v>0</v>
      </c>
    </row>
    <row r="36" spans="1:9" ht="39.75" customHeight="1" x14ac:dyDescent="0.25">
      <c r="A36" s="34">
        <v>5</v>
      </c>
      <c r="B36" s="35" t="s">
        <v>155</v>
      </c>
      <c r="C36" s="36">
        <v>0.11</v>
      </c>
      <c r="D36" s="47" t="e">
        <f>D7</f>
        <v>#REF!</v>
      </c>
      <c r="E36" s="47" t="e">
        <f>$E$7</f>
        <v>#REF!</v>
      </c>
      <c r="F36" s="32">
        <f>$F$7</f>
        <v>0</v>
      </c>
      <c r="G36" s="32" t="e">
        <f>$G$7</f>
        <v>#REF!</v>
      </c>
      <c r="H36" s="32" t="e">
        <f>$H$7</f>
        <v>#REF!</v>
      </c>
      <c r="I36" s="38">
        <f>IF(ISERROR(G36/H36),0,G36/H36)</f>
        <v>0</v>
      </c>
    </row>
    <row r="37" spans="1:9" ht="17.25" customHeight="1" x14ac:dyDescent="0.25"/>
    <row r="38" spans="1:9" ht="17.25" customHeight="1" x14ac:dyDescent="0.25"/>
    <row r="39" spans="1:9" ht="17.25" customHeight="1" x14ac:dyDescent="0.25"/>
    <row r="40" spans="1:9" ht="17.25" customHeight="1" x14ac:dyDescent="0.25"/>
    <row r="41" spans="1:9" ht="17.25" customHeight="1" x14ac:dyDescent="0.25"/>
    <row r="42" spans="1:9" ht="17.25" customHeight="1" x14ac:dyDescent="0.25"/>
    <row r="43" spans="1:9" ht="17.25" customHeight="1" x14ac:dyDescent="0.25"/>
    <row r="46" spans="1:9" x14ac:dyDescent="0.25">
      <c r="A46" s="48" t="s">
        <v>165</v>
      </c>
    </row>
    <row r="47" spans="1:9" ht="45" x14ac:dyDescent="0.25">
      <c r="A47" s="50" t="s">
        <v>142</v>
      </c>
      <c r="B47" s="51" t="s">
        <v>162</v>
      </c>
      <c r="C47" s="51" t="s">
        <v>144</v>
      </c>
      <c r="D47" s="51" t="s">
        <v>145</v>
      </c>
      <c r="E47" s="51" t="s">
        <v>146</v>
      </c>
      <c r="F47" s="55" t="s">
        <v>147</v>
      </c>
      <c r="G47" s="56" t="s">
        <v>148</v>
      </c>
      <c r="H47" s="56" t="s">
        <v>149</v>
      </c>
      <c r="I47" s="51" t="s">
        <v>150</v>
      </c>
    </row>
    <row r="48" spans="1:9" ht="33.75" customHeight="1" x14ac:dyDescent="0.25">
      <c r="A48" s="34">
        <v>7</v>
      </c>
      <c r="B48" s="35" t="s">
        <v>157</v>
      </c>
      <c r="C48" s="36">
        <v>0.11</v>
      </c>
      <c r="D48" s="47" t="e">
        <f>$D$9</f>
        <v>#REF!</v>
      </c>
      <c r="E48" s="47" t="e">
        <f>$E$9</f>
        <v>#REF!</v>
      </c>
      <c r="F48" s="32">
        <f>$F$9</f>
        <v>0</v>
      </c>
      <c r="G48" s="32" t="e">
        <f>$G$9</f>
        <v>#REF!</v>
      </c>
      <c r="H48" s="32" t="e">
        <f>$H$9</f>
        <v>#REF!</v>
      </c>
      <c r="I48" s="113">
        <f>IF(ISERROR(G48/H48),0,G48/H48)</f>
        <v>0</v>
      </c>
    </row>
    <row r="49" spans="1:9" ht="67.5" customHeight="1" x14ac:dyDescent="0.25">
      <c r="A49" s="34">
        <v>8</v>
      </c>
      <c r="B49" s="35" t="s">
        <v>158</v>
      </c>
      <c r="C49" s="36">
        <v>0.11</v>
      </c>
      <c r="D49" s="47" t="e">
        <f>$D$10</f>
        <v>#REF!</v>
      </c>
      <c r="E49" s="47" t="e">
        <f>$E$10</f>
        <v>#REF!</v>
      </c>
      <c r="F49" s="32">
        <f>$F$10</f>
        <v>0</v>
      </c>
      <c r="G49" s="32" t="e">
        <f>$G$10</f>
        <v>#REF!</v>
      </c>
      <c r="H49" s="32" t="e">
        <f>$H$10</f>
        <v>#REF!</v>
      </c>
      <c r="I49" s="113">
        <f>IF(ISERROR(G49/H49),0,G49/H49)</f>
        <v>0</v>
      </c>
    </row>
    <row r="50" spans="1:9" s="69" customFormat="1" x14ac:dyDescent="0.25">
      <c r="A50" s="90"/>
      <c r="B50" s="91"/>
      <c r="C50" s="92"/>
      <c r="D50" s="93"/>
      <c r="E50" s="93"/>
      <c r="F50" s="94"/>
      <c r="G50" s="94"/>
      <c r="H50" s="94"/>
      <c r="I50" s="94"/>
    </row>
    <row r="51" spans="1:9" s="69" customFormat="1" x14ac:dyDescent="0.25">
      <c r="A51" s="90"/>
      <c r="B51" s="91"/>
      <c r="C51" s="92"/>
      <c r="D51" s="93"/>
      <c r="E51" s="93"/>
      <c r="F51" s="94"/>
      <c r="G51" s="94"/>
      <c r="H51" s="94"/>
      <c r="I51" s="94"/>
    </row>
    <row r="52" spans="1:9" s="69" customFormat="1" x14ac:dyDescent="0.25">
      <c r="A52" s="90"/>
      <c r="B52" s="91"/>
      <c r="C52" s="92"/>
      <c r="D52" s="93"/>
      <c r="E52" s="93"/>
      <c r="F52" s="94"/>
      <c r="G52" s="94"/>
      <c r="H52" s="94"/>
      <c r="I52" s="94"/>
    </row>
    <row r="53" spans="1:9" s="69" customFormat="1" x14ac:dyDescent="0.25">
      <c r="A53" s="90"/>
      <c r="B53" s="91"/>
      <c r="C53" s="92"/>
      <c r="D53" s="93"/>
      <c r="E53" s="93"/>
      <c r="F53" s="94"/>
      <c r="G53" s="94"/>
      <c r="H53" s="94"/>
      <c r="I53" s="94"/>
    </row>
    <row r="54" spans="1:9" s="69" customFormat="1" x14ac:dyDescent="0.25">
      <c r="A54" s="90"/>
      <c r="B54" s="91"/>
      <c r="C54" s="92"/>
      <c r="D54" s="93"/>
      <c r="E54" s="93"/>
      <c r="F54" s="94"/>
      <c r="G54" s="94"/>
      <c r="H54" s="94"/>
      <c r="I54" s="94"/>
    </row>
    <row r="55" spans="1:9" s="69" customFormat="1" x14ac:dyDescent="0.25">
      <c r="A55" s="90"/>
      <c r="B55" s="91"/>
      <c r="C55" s="92"/>
      <c r="D55" s="93"/>
      <c r="E55" s="93"/>
      <c r="F55" s="94"/>
      <c r="G55" s="94"/>
      <c r="H55" s="94"/>
      <c r="I55" s="94"/>
    </row>
    <row r="56" spans="1:9" s="69" customFormat="1" x14ac:dyDescent="0.25">
      <c r="A56" s="90"/>
      <c r="B56" s="91"/>
      <c r="C56" s="92"/>
      <c r="D56" s="93"/>
      <c r="E56" s="93"/>
      <c r="F56" s="94"/>
      <c r="G56" s="94"/>
      <c r="H56" s="94"/>
      <c r="I56" s="94"/>
    </row>
    <row r="57" spans="1:9" s="69" customFormat="1" x14ac:dyDescent="0.25">
      <c r="A57" s="90"/>
      <c r="B57" s="91"/>
      <c r="C57" s="92"/>
      <c r="D57" s="93"/>
      <c r="E57" s="93"/>
      <c r="F57" s="94"/>
      <c r="G57" s="94"/>
      <c r="H57" s="94"/>
      <c r="I57" s="94"/>
    </row>
    <row r="58" spans="1:9" x14ac:dyDescent="0.25">
      <c r="I58" s="95"/>
    </row>
    <row r="59" spans="1:9" ht="45" x14ac:dyDescent="0.25">
      <c r="A59" s="50" t="s">
        <v>142</v>
      </c>
      <c r="B59" s="51" t="s">
        <v>162</v>
      </c>
      <c r="C59" s="51" t="s">
        <v>144</v>
      </c>
      <c r="D59" s="51" t="s">
        <v>145</v>
      </c>
      <c r="E59" s="51" t="s">
        <v>146</v>
      </c>
      <c r="F59" s="55" t="s">
        <v>147</v>
      </c>
      <c r="G59" s="51" t="s">
        <v>148</v>
      </c>
      <c r="H59" s="51" t="s">
        <v>149</v>
      </c>
      <c r="I59" s="51" t="s">
        <v>150</v>
      </c>
    </row>
    <row r="60" spans="1:9" ht="54" customHeight="1" x14ac:dyDescent="0.25">
      <c r="A60" s="34">
        <v>6</v>
      </c>
      <c r="B60" s="35" t="s">
        <v>166</v>
      </c>
      <c r="C60" s="36">
        <v>0.11</v>
      </c>
      <c r="D60" s="47" t="e">
        <f>$D$8</f>
        <v>#REF!</v>
      </c>
      <c r="E60" s="47" t="e">
        <f>$E$8</f>
        <v>#REF!</v>
      </c>
      <c r="F60" s="32">
        <f>$F$8</f>
        <v>0</v>
      </c>
      <c r="G60" s="32" t="e">
        <f>$G$8</f>
        <v>#REF!</v>
      </c>
      <c r="H60" s="32" t="e">
        <f>$H$8</f>
        <v>#REF!</v>
      </c>
      <c r="I60" s="88">
        <f>IF(ISERROR(G60/H60),0,G60/H60)</f>
        <v>0</v>
      </c>
    </row>
    <row r="70" spans="1:9" ht="45" x14ac:dyDescent="0.25">
      <c r="A70" s="50" t="s">
        <v>142</v>
      </c>
      <c r="B70" s="51" t="s">
        <v>162</v>
      </c>
      <c r="C70" s="51" t="s">
        <v>144</v>
      </c>
      <c r="D70" s="51" t="s">
        <v>145</v>
      </c>
      <c r="E70" s="51" t="s">
        <v>146</v>
      </c>
      <c r="F70" s="55" t="s">
        <v>147</v>
      </c>
      <c r="G70" s="51" t="s">
        <v>148</v>
      </c>
      <c r="H70" s="51" t="s">
        <v>149</v>
      </c>
      <c r="I70" s="51" t="s">
        <v>150</v>
      </c>
    </row>
    <row r="71" spans="1:9" ht="45.75" customHeight="1" x14ac:dyDescent="0.25">
      <c r="A71" s="34">
        <v>9</v>
      </c>
      <c r="B71" s="35" t="s">
        <v>167</v>
      </c>
      <c r="C71" s="36">
        <v>0.12</v>
      </c>
      <c r="D71" s="47" t="e">
        <f>$D$11</f>
        <v>#REF!</v>
      </c>
      <c r="E71" s="47" t="e">
        <f>$E$11</f>
        <v>#REF!</v>
      </c>
      <c r="F71" s="32">
        <f>$F$11</f>
        <v>0</v>
      </c>
      <c r="G71" s="32" t="e">
        <f>$G$11</f>
        <v>#REF!</v>
      </c>
      <c r="H71" s="32" t="e">
        <f>$H$11</f>
        <v>#REF!</v>
      </c>
      <c r="I71" s="38">
        <f>IF(ISERROR(G71/H71),0,G71/H71)</f>
        <v>0</v>
      </c>
    </row>
  </sheetData>
  <mergeCells count="1">
    <mergeCell ref="A12:B12"/>
  </mergeCells>
  <conditionalFormatting sqref="F12 I12">
    <cfRule type="containsText" dxfId="3" priority="49" operator="containsText" text="NA">
      <formula>NOT(ISERROR(SEARCH("NA",F12)))</formula>
    </cfRule>
    <cfRule type="cellIs" dxfId="2" priority="50" operator="between">
      <formula>0.5</formula>
      <formula>0.75</formula>
    </cfRule>
    <cfRule type="cellIs" dxfId="1" priority="51" operator="lessThan">
      <formula>0.5</formula>
    </cfRule>
    <cfRule type="cellIs" dxfId="0" priority="52" operator="greaterThan">
      <formula>0.74</formula>
    </cfRule>
  </conditionalFormatting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146B2-D8BF-4B14-A142-F52EFFF5B77F}">
  <dimension ref="A1:T27"/>
  <sheetViews>
    <sheetView topLeftCell="C13" zoomScale="70" zoomScaleNormal="70" workbookViewId="0">
      <selection activeCell="D11" sqref="D11:O11"/>
    </sheetView>
  </sheetViews>
  <sheetFormatPr baseColWidth="10" defaultColWidth="11.42578125" defaultRowHeight="15" x14ac:dyDescent="0.2"/>
  <cols>
    <col min="1" max="1" width="32.5703125" style="139" customWidth="1"/>
    <col min="2" max="2" width="35" style="139" customWidth="1"/>
    <col min="3" max="5" width="42.85546875" style="139" customWidth="1"/>
    <col min="6" max="6" width="58.85546875" style="139" customWidth="1"/>
    <col min="7" max="8" width="50.85546875" style="139" customWidth="1"/>
    <col min="9" max="9" width="27.7109375" style="139" customWidth="1"/>
    <col min="10" max="10" width="31.85546875" style="139" customWidth="1"/>
    <col min="11" max="11" width="30.5703125" style="139" customWidth="1"/>
    <col min="12" max="12" width="4.85546875" style="139" customWidth="1"/>
    <col min="13" max="13" width="38" style="139" customWidth="1"/>
    <col min="14" max="16" width="29.85546875" style="139" customWidth="1"/>
    <col min="17" max="17" width="26.28515625" style="139" customWidth="1"/>
    <col min="18" max="18" width="29.5703125" style="139" customWidth="1"/>
    <col min="19" max="19" width="20.85546875" style="139" customWidth="1"/>
    <col min="20" max="20" width="27" style="139" customWidth="1"/>
    <col min="21" max="16384" width="11.42578125" style="139"/>
  </cols>
  <sheetData>
    <row r="1" spans="1:20" ht="36.75" customHeight="1" x14ac:dyDescent="0.2">
      <c r="A1" s="268"/>
      <c r="B1" s="268"/>
      <c r="C1" s="268"/>
      <c r="D1" s="269" t="s">
        <v>215</v>
      </c>
      <c r="E1" s="270"/>
      <c r="F1" s="270"/>
      <c r="G1" s="270"/>
      <c r="H1" s="270"/>
      <c r="I1" s="270"/>
      <c r="J1" s="270"/>
      <c r="K1" s="270"/>
      <c r="L1" s="270"/>
      <c r="M1" s="271"/>
      <c r="N1" s="166" t="s">
        <v>216</v>
      </c>
      <c r="O1" s="138" t="s">
        <v>217</v>
      </c>
      <c r="P1" s="146"/>
      <c r="Q1" s="146"/>
    </row>
    <row r="2" spans="1:20" ht="36.75" customHeight="1" x14ac:dyDescent="0.2">
      <c r="A2" s="268"/>
      <c r="B2" s="268"/>
      <c r="C2" s="268"/>
      <c r="D2" s="272"/>
      <c r="E2" s="273"/>
      <c r="F2" s="273"/>
      <c r="G2" s="273"/>
      <c r="H2" s="273"/>
      <c r="I2" s="273"/>
      <c r="J2" s="273"/>
      <c r="K2" s="273"/>
      <c r="L2" s="273"/>
      <c r="M2" s="274"/>
      <c r="N2" s="166" t="s">
        <v>218</v>
      </c>
      <c r="O2" s="140">
        <v>6</v>
      </c>
      <c r="P2" s="149"/>
      <c r="Q2" s="149"/>
    </row>
    <row r="3" spans="1:20" ht="36.75" customHeight="1" x14ac:dyDescent="0.2">
      <c r="A3" s="268"/>
      <c r="B3" s="268"/>
      <c r="C3" s="268"/>
      <c r="D3" s="275"/>
      <c r="E3" s="276"/>
      <c r="F3" s="276"/>
      <c r="G3" s="276"/>
      <c r="H3" s="276"/>
      <c r="I3" s="276"/>
      <c r="J3" s="276"/>
      <c r="K3" s="276"/>
      <c r="L3" s="276"/>
      <c r="M3" s="277"/>
      <c r="N3" s="166" t="s">
        <v>219</v>
      </c>
      <c r="O3" s="169">
        <v>45618</v>
      </c>
      <c r="P3" s="149"/>
      <c r="Q3" s="149"/>
    </row>
    <row r="4" spans="1:20" ht="36.75" customHeight="1" x14ac:dyDescent="0.2">
      <c r="A4" s="268"/>
      <c r="B4" s="268"/>
      <c r="C4" s="268"/>
      <c r="D4" s="278" t="s">
        <v>220</v>
      </c>
      <c r="E4" s="279"/>
      <c r="F4" s="279"/>
      <c r="G4" s="279"/>
      <c r="H4" s="279"/>
      <c r="I4" s="279"/>
      <c r="J4" s="279"/>
      <c r="K4" s="279"/>
      <c r="L4" s="279"/>
      <c r="M4" s="280"/>
      <c r="N4" s="166" t="s">
        <v>221</v>
      </c>
      <c r="O4" s="140" t="s">
        <v>222</v>
      </c>
      <c r="P4" s="149"/>
      <c r="Q4" s="149"/>
    </row>
    <row r="5" spans="1:20" ht="36.75" customHeight="1" x14ac:dyDescent="0.2">
      <c r="P5" s="146"/>
      <c r="Q5" s="146"/>
    </row>
    <row r="6" spans="1:20" ht="44.1" customHeight="1" x14ac:dyDescent="0.2">
      <c r="A6" s="281" t="s">
        <v>223</v>
      </c>
      <c r="B6" s="282"/>
      <c r="C6" s="282"/>
      <c r="D6" s="291" t="s">
        <v>358</v>
      </c>
      <c r="E6" s="292"/>
      <c r="F6" s="293"/>
      <c r="G6" s="141"/>
      <c r="H6" s="142" t="s">
        <v>224</v>
      </c>
      <c r="I6" s="267"/>
      <c r="J6" s="267"/>
      <c r="K6" s="143"/>
      <c r="L6" s="143"/>
      <c r="M6" s="168" t="s">
        <v>225</v>
      </c>
      <c r="N6" s="266"/>
      <c r="O6" s="266"/>
      <c r="P6" s="149"/>
      <c r="Q6" s="149"/>
    </row>
    <row r="7" spans="1:20" ht="48.75" customHeight="1" x14ac:dyDescent="0.2">
      <c r="A7" s="144"/>
      <c r="B7" s="144"/>
      <c r="C7" s="144"/>
      <c r="D7" s="144"/>
      <c r="E7" s="144"/>
      <c r="F7" s="144"/>
      <c r="H7" s="145"/>
      <c r="I7" s="143"/>
      <c r="J7" s="143"/>
      <c r="K7" s="143"/>
      <c r="L7" s="143"/>
      <c r="M7" s="168" t="s">
        <v>226</v>
      </c>
      <c r="N7" s="294"/>
      <c r="O7" s="294"/>
      <c r="P7" s="149"/>
      <c r="Q7" s="149"/>
    </row>
    <row r="8" spans="1:20" ht="27" customHeight="1" x14ac:dyDescent="0.2">
      <c r="A8" s="256" t="s">
        <v>355</v>
      </c>
      <c r="B8" s="256"/>
      <c r="C8" s="256"/>
      <c r="D8" s="322" t="s">
        <v>359</v>
      </c>
      <c r="E8" s="322"/>
      <c r="F8" s="322"/>
      <c r="G8" s="151" t="s">
        <v>228</v>
      </c>
      <c r="H8" s="407">
        <v>0.05</v>
      </c>
      <c r="I8" s="301"/>
      <c r="J8" s="301"/>
      <c r="K8" s="301"/>
      <c r="L8" s="167"/>
      <c r="M8" s="152"/>
      <c r="N8" s="146"/>
      <c r="O8" s="146"/>
      <c r="P8" s="149"/>
      <c r="Q8" s="149"/>
    </row>
    <row r="9" spans="1:20" ht="30.95" customHeight="1" x14ac:dyDescent="0.2">
      <c r="A9" s="150" t="s">
        <v>229</v>
      </c>
      <c r="B9" s="323" t="s">
        <v>360</v>
      </c>
      <c r="C9" s="324"/>
      <c r="D9" s="150" t="s">
        <v>230</v>
      </c>
      <c r="E9" s="187" t="s">
        <v>361</v>
      </c>
      <c r="F9" s="150" t="s">
        <v>231</v>
      </c>
      <c r="G9" s="187" t="s">
        <v>352</v>
      </c>
      <c r="H9" s="150" t="s">
        <v>232</v>
      </c>
      <c r="I9" s="186" t="s">
        <v>351</v>
      </c>
      <c r="J9" s="154" t="s">
        <v>233</v>
      </c>
      <c r="K9" s="178" t="s">
        <v>350</v>
      </c>
      <c r="L9" s="156"/>
      <c r="M9" s="156"/>
      <c r="N9" s="146"/>
      <c r="O9" s="146"/>
      <c r="P9" s="146"/>
      <c r="Q9" s="146"/>
    </row>
    <row r="10" spans="1:20" ht="45.6" customHeight="1" x14ac:dyDescent="0.2">
      <c r="A10" s="256" t="s">
        <v>362</v>
      </c>
      <c r="B10" s="256"/>
      <c r="C10" s="256"/>
      <c r="D10" s="318" t="s">
        <v>349</v>
      </c>
      <c r="E10" s="318"/>
      <c r="F10" s="318"/>
      <c r="G10" s="157" t="s">
        <v>238</v>
      </c>
      <c r="H10" s="409">
        <v>1</v>
      </c>
      <c r="I10" s="289"/>
      <c r="J10" s="254"/>
      <c r="K10" s="255"/>
      <c r="L10" s="255"/>
      <c r="M10" s="255"/>
      <c r="N10" s="146"/>
      <c r="O10" s="149"/>
      <c r="P10" s="149"/>
      <c r="Q10" s="149"/>
    </row>
    <row r="11" spans="1:20" ht="48.75" customHeight="1" x14ac:dyDescent="0.2">
      <c r="A11" s="256" t="s">
        <v>239</v>
      </c>
      <c r="B11" s="256"/>
      <c r="C11" s="256"/>
      <c r="D11" s="319" t="s">
        <v>336</v>
      </c>
      <c r="E11" s="320"/>
      <c r="F11" s="320"/>
      <c r="G11" s="320"/>
      <c r="H11" s="320"/>
      <c r="I11" s="320"/>
      <c r="J11" s="320"/>
      <c r="K11" s="320"/>
      <c r="L11" s="320"/>
      <c r="M11" s="320"/>
      <c r="N11" s="320"/>
      <c r="O11" s="321"/>
      <c r="P11" s="149"/>
      <c r="Q11" s="149"/>
    </row>
    <row r="12" spans="1:20" ht="48.75" customHeight="1" x14ac:dyDescent="0.2">
      <c r="A12" s="256" t="s">
        <v>240</v>
      </c>
      <c r="B12" s="256"/>
      <c r="C12" s="256"/>
      <c r="D12" s="308"/>
      <c r="E12" s="308"/>
      <c r="F12" s="308"/>
      <c r="G12" s="308"/>
      <c r="H12" s="308"/>
      <c r="I12" s="308"/>
      <c r="J12" s="308"/>
      <c r="K12" s="308"/>
      <c r="L12" s="308"/>
      <c r="M12" s="308"/>
      <c r="N12" s="308"/>
      <c r="O12" s="308"/>
      <c r="P12" s="149"/>
      <c r="Q12" s="149"/>
    </row>
    <row r="13" spans="1:20" ht="129.75" customHeight="1" x14ac:dyDescent="0.2">
      <c r="A13" s="251" t="s">
        <v>241</v>
      </c>
      <c r="B13" s="251"/>
      <c r="C13" s="251"/>
      <c r="D13" s="251"/>
      <c r="E13" s="251"/>
      <c r="F13" s="251"/>
      <c r="G13" s="251"/>
      <c r="H13" s="251"/>
      <c r="I13" s="251"/>
      <c r="J13" s="251"/>
      <c r="K13" s="251"/>
      <c r="L13" s="251"/>
      <c r="M13" s="251"/>
      <c r="N13" s="251"/>
      <c r="O13" s="251"/>
      <c r="P13" s="160"/>
      <c r="Q13" s="160"/>
      <c r="R13" s="160"/>
      <c r="S13" s="160"/>
      <c r="T13" s="160"/>
    </row>
    <row r="14" spans="1:20" ht="78" customHeight="1" x14ac:dyDescent="0.2">
      <c r="A14" s="163" t="s">
        <v>210</v>
      </c>
      <c r="B14" s="185" t="s">
        <v>242</v>
      </c>
      <c r="C14" s="163" t="s">
        <v>243</v>
      </c>
      <c r="D14" s="163" t="s">
        <v>244</v>
      </c>
      <c r="E14" s="163" t="s">
        <v>245</v>
      </c>
      <c r="F14" s="163" t="s">
        <v>246</v>
      </c>
      <c r="G14" s="163" t="s">
        <v>247</v>
      </c>
      <c r="H14" s="163" t="s">
        <v>248</v>
      </c>
      <c r="I14" s="164" t="s">
        <v>249</v>
      </c>
      <c r="J14" s="164" t="s">
        <v>250</v>
      </c>
      <c r="K14" s="252" t="s">
        <v>251</v>
      </c>
      <c r="L14" s="253"/>
      <c r="M14" s="165" t="s">
        <v>246</v>
      </c>
      <c r="N14" s="165" t="s">
        <v>247</v>
      </c>
      <c r="O14" s="165" t="s">
        <v>248</v>
      </c>
      <c r="P14" s="161"/>
      <c r="Q14" s="161"/>
      <c r="R14" s="162"/>
      <c r="S14" s="162"/>
      <c r="T14" s="162"/>
    </row>
    <row r="15" spans="1:20" ht="20.100000000000001" customHeight="1" x14ac:dyDescent="0.2">
      <c r="A15" s="317" t="s">
        <v>212</v>
      </c>
      <c r="B15" s="296" t="s">
        <v>347</v>
      </c>
      <c r="C15" s="295" t="s">
        <v>518</v>
      </c>
      <c r="D15" s="290">
        <v>0.33</v>
      </c>
      <c r="E15" s="249" t="s">
        <v>339</v>
      </c>
      <c r="F15" s="249" t="s">
        <v>363</v>
      </c>
      <c r="G15" s="250">
        <v>46029</v>
      </c>
      <c r="H15" s="315" t="s">
        <v>337</v>
      </c>
      <c r="I15" s="302"/>
      <c r="J15" s="305"/>
      <c r="K15" s="309"/>
      <c r="L15" s="310"/>
      <c r="M15" s="305"/>
      <c r="N15" s="305"/>
      <c r="O15" s="305"/>
      <c r="P15" s="159"/>
    </row>
    <row r="16" spans="1:20" ht="20.100000000000001" customHeight="1" x14ac:dyDescent="0.2">
      <c r="A16" s="317"/>
      <c r="B16" s="296"/>
      <c r="C16" s="295"/>
      <c r="D16" s="249"/>
      <c r="E16" s="249"/>
      <c r="F16" s="249"/>
      <c r="G16" s="249"/>
      <c r="H16" s="316"/>
      <c r="I16" s="303"/>
      <c r="J16" s="306"/>
      <c r="K16" s="311"/>
      <c r="L16" s="312"/>
      <c r="M16" s="306"/>
      <c r="N16" s="306"/>
      <c r="O16" s="306"/>
    </row>
    <row r="17" spans="1:16" ht="20.100000000000001" customHeight="1" x14ac:dyDescent="0.2">
      <c r="A17" s="317"/>
      <c r="B17" s="296"/>
      <c r="C17" s="295"/>
      <c r="D17" s="249"/>
      <c r="E17" s="249"/>
      <c r="F17" s="249"/>
      <c r="G17" s="249"/>
      <c r="H17" s="316"/>
      <c r="I17" s="303"/>
      <c r="J17" s="306"/>
      <c r="K17" s="311"/>
      <c r="L17" s="312"/>
      <c r="M17" s="306"/>
      <c r="N17" s="306"/>
      <c r="O17" s="306"/>
    </row>
    <row r="18" spans="1:16" ht="20.100000000000001" customHeight="1" x14ac:dyDescent="0.2">
      <c r="A18" s="317"/>
      <c r="B18" s="296"/>
      <c r="C18" s="295"/>
      <c r="D18" s="249"/>
      <c r="E18" s="249"/>
      <c r="F18" s="249"/>
      <c r="G18" s="249"/>
      <c r="H18" s="316"/>
      <c r="I18" s="304"/>
      <c r="J18" s="307"/>
      <c r="K18" s="313"/>
      <c r="L18" s="314"/>
      <c r="M18" s="307"/>
      <c r="N18" s="307"/>
      <c r="O18" s="307"/>
    </row>
    <row r="19" spans="1:16" ht="20.100000000000001" customHeight="1" x14ac:dyDescent="0.2">
      <c r="A19" s="317"/>
      <c r="B19" s="296"/>
      <c r="C19" s="295" t="s">
        <v>519</v>
      </c>
      <c r="D19" s="290">
        <v>0.33</v>
      </c>
      <c r="E19" s="249" t="s">
        <v>339</v>
      </c>
      <c r="F19" s="249" t="s">
        <v>364</v>
      </c>
      <c r="G19" s="250">
        <v>46025</v>
      </c>
      <c r="H19" s="250">
        <v>46203</v>
      </c>
      <c r="I19" s="302"/>
      <c r="J19" s="305"/>
      <c r="K19" s="309"/>
      <c r="L19" s="310"/>
      <c r="M19" s="305"/>
      <c r="N19" s="305"/>
      <c r="O19" s="305"/>
      <c r="P19" s="159"/>
    </row>
    <row r="20" spans="1:16" ht="20.100000000000001" customHeight="1" x14ac:dyDescent="0.2">
      <c r="A20" s="317"/>
      <c r="B20" s="296"/>
      <c r="C20" s="295"/>
      <c r="D20" s="249"/>
      <c r="E20" s="249"/>
      <c r="F20" s="249"/>
      <c r="G20" s="249"/>
      <c r="H20" s="250"/>
      <c r="I20" s="303"/>
      <c r="J20" s="306"/>
      <c r="K20" s="311"/>
      <c r="L20" s="312"/>
      <c r="M20" s="306"/>
      <c r="N20" s="306"/>
      <c r="O20" s="306"/>
    </row>
    <row r="21" spans="1:16" ht="20.100000000000001" customHeight="1" x14ac:dyDescent="0.2">
      <c r="A21" s="317"/>
      <c r="B21" s="296"/>
      <c r="C21" s="295"/>
      <c r="D21" s="249"/>
      <c r="E21" s="249"/>
      <c r="F21" s="249"/>
      <c r="G21" s="249"/>
      <c r="H21" s="250"/>
      <c r="I21" s="303"/>
      <c r="J21" s="306"/>
      <c r="K21" s="311"/>
      <c r="L21" s="312"/>
      <c r="M21" s="306"/>
      <c r="N21" s="306"/>
      <c r="O21" s="306"/>
    </row>
    <row r="22" spans="1:16" ht="20.100000000000001" customHeight="1" x14ac:dyDescent="0.2">
      <c r="A22" s="317"/>
      <c r="B22" s="296"/>
      <c r="C22" s="295"/>
      <c r="D22" s="249"/>
      <c r="E22" s="249"/>
      <c r="F22" s="249"/>
      <c r="G22" s="249"/>
      <c r="H22" s="250"/>
      <c r="I22" s="304"/>
      <c r="J22" s="307"/>
      <c r="K22" s="313"/>
      <c r="L22" s="314"/>
      <c r="M22" s="307"/>
      <c r="N22" s="307"/>
      <c r="O22" s="307"/>
    </row>
    <row r="23" spans="1:16" ht="20.100000000000001" customHeight="1" x14ac:dyDescent="0.2">
      <c r="A23" s="317"/>
      <c r="B23" s="296"/>
      <c r="C23" s="295" t="s">
        <v>520</v>
      </c>
      <c r="D23" s="290">
        <v>0.34</v>
      </c>
      <c r="E23" s="249" t="s">
        <v>339</v>
      </c>
      <c r="F23" s="249" t="s">
        <v>365</v>
      </c>
      <c r="G23" s="250">
        <v>46025</v>
      </c>
      <c r="H23" s="250" t="s">
        <v>337</v>
      </c>
      <c r="I23" s="302"/>
      <c r="J23" s="305"/>
      <c r="K23" s="309"/>
      <c r="L23" s="310"/>
      <c r="M23" s="305"/>
      <c r="N23" s="305"/>
      <c r="O23" s="305"/>
    </row>
    <row r="24" spans="1:16" ht="20.100000000000001" customHeight="1" x14ac:dyDescent="0.2">
      <c r="A24" s="317"/>
      <c r="B24" s="296"/>
      <c r="C24" s="295"/>
      <c r="D24" s="249"/>
      <c r="E24" s="249"/>
      <c r="F24" s="249"/>
      <c r="G24" s="249"/>
      <c r="H24" s="250"/>
      <c r="I24" s="303"/>
      <c r="J24" s="306"/>
      <c r="K24" s="311"/>
      <c r="L24" s="312"/>
      <c r="M24" s="306"/>
      <c r="N24" s="306"/>
      <c r="O24" s="306"/>
    </row>
    <row r="25" spans="1:16" ht="20.100000000000001" customHeight="1" x14ac:dyDescent="0.2">
      <c r="A25" s="317"/>
      <c r="B25" s="296"/>
      <c r="C25" s="295"/>
      <c r="D25" s="249"/>
      <c r="E25" s="249"/>
      <c r="F25" s="249"/>
      <c r="G25" s="249"/>
      <c r="H25" s="250"/>
      <c r="I25" s="303"/>
      <c r="J25" s="306"/>
      <c r="K25" s="311"/>
      <c r="L25" s="312"/>
      <c r="M25" s="306"/>
      <c r="N25" s="306"/>
      <c r="O25" s="306"/>
    </row>
    <row r="26" spans="1:16" ht="20.100000000000001" customHeight="1" x14ac:dyDescent="0.2">
      <c r="A26" s="317"/>
      <c r="B26" s="296"/>
      <c r="C26" s="295"/>
      <c r="D26" s="249"/>
      <c r="E26" s="249"/>
      <c r="F26" s="249"/>
      <c r="G26" s="249"/>
      <c r="H26" s="250"/>
      <c r="I26" s="304"/>
      <c r="J26" s="307"/>
      <c r="K26" s="313"/>
      <c r="L26" s="314"/>
      <c r="M26" s="307"/>
      <c r="N26" s="307"/>
      <c r="O26" s="307"/>
    </row>
    <row r="27" spans="1:16" ht="51.75" customHeight="1" x14ac:dyDescent="0.2">
      <c r="A27" s="240" t="s">
        <v>252</v>
      </c>
      <c r="B27" s="297"/>
      <c r="C27" s="298">
        <v>1</v>
      </c>
      <c r="D27" s="242"/>
    </row>
  </sheetData>
  <mergeCells count="62">
    <mergeCell ref="B9:C9"/>
    <mergeCell ref="A1:C4"/>
    <mergeCell ref="D1:M3"/>
    <mergeCell ref="D4:M4"/>
    <mergeCell ref="A6:C6"/>
    <mergeCell ref="D6:F6"/>
    <mergeCell ref="I6:J6"/>
    <mergeCell ref="N6:O6"/>
    <mergeCell ref="N7:O7"/>
    <mergeCell ref="A8:C8"/>
    <mergeCell ref="D8:F8"/>
    <mergeCell ref="H8:K8"/>
    <mergeCell ref="A10:C10"/>
    <mergeCell ref="D10:F10"/>
    <mergeCell ref="H10:I10"/>
    <mergeCell ref="J10:M10"/>
    <mergeCell ref="A11:C11"/>
    <mergeCell ref="D11:O11"/>
    <mergeCell ref="A12:C12"/>
    <mergeCell ref="D12:O12"/>
    <mergeCell ref="A13:O13"/>
    <mergeCell ref="K14:L14"/>
    <mergeCell ref="A15:A26"/>
    <mergeCell ref="B15:B26"/>
    <mergeCell ref="C15:C18"/>
    <mergeCell ref="D15:D18"/>
    <mergeCell ref="E15:E18"/>
    <mergeCell ref="F15:F18"/>
    <mergeCell ref="N15:N18"/>
    <mergeCell ref="O15:O18"/>
    <mergeCell ref="C19:C22"/>
    <mergeCell ref="D19:D22"/>
    <mergeCell ref="E19:E22"/>
    <mergeCell ref="F19:F22"/>
    <mergeCell ref="G19:G22"/>
    <mergeCell ref="H19:H22"/>
    <mergeCell ref="I19:I22"/>
    <mergeCell ref="J19:J22"/>
    <mergeCell ref="G15:G18"/>
    <mergeCell ref="H15:H18"/>
    <mergeCell ref="I15:I18"/>
    <mergeCell ref="J15:J18"/>
    <mergeCell ref="K15:L18"/>
    <mergeCell ref="M15:M18"/>
    <mergeCell ref="M23:M26"/>
    <mergeCell ref="N23:N26"/>
    <mergeCell ref="O23:O26"/>
    <mergeCell ref="K19:L22"/>
    <mergeCell ref="M19:M22"/>
    <mergeCell ref="N19:N22"/>
    <mergeCell ref="O19:O22"/>
    <mergeCell ref="A27:B27"/>
    <mergeCell ref="C27:D27"/>
    <mergeCell ref="I23:I26"/>
    <mergeCell ref="J23:J26"/>
    <mergeCell ref="K23:L26"/>
    <mergeCell ref="C23:C26"/>
    <mergeCell ref="D23:D26"/>
    <mergeCell ref="E23:E26"/>
    <mergeCell ref="F23:F26"/>
    <mergeCell ref="G23:G26"/>
    <mergeCell ref="H23:H26"/>
  </mergeCells>
  <dataValidations count="4">
    <dataValidation allowBlank="1" showInputMessage="1" showErrorMessage="1" prompt="Seleccionar de la lista desplegable" sqref="A14" xr:uid="{EAD6D906-E50C-4FC4-A189-B3C47D84D47A}"/>
    <dataValidation allowBlank="1" showInputMessage="1" showErrorMessage="1" prompt="Registrar fecha en formato: dd/mm/aaaa" sqref="D6:F6 Q6" xr:uid="{AFF37B65-0DD8-41D7-9F52-D7DE16DF607B}"/>
    <dataValidation allowBlank="1" showInputMessage="1" showErrorMessage="1" prompt="La sumatoria de La ponderación asignada a las tareas de cada actividad debe ser igual al 100% " sqref="P14 J14" xr:uid="{65A63C3A-9F29-410C-B31B-3C3397EC5600}"/>
    <dataValidation allowBlank="1" showInputMessage="1" showErrorMessage="1" prompt="La sumatoria de las ponderaciones por actividad debe ser igual al porcentaje asignado al plan_x000a__x000a_A1+A2+A3+A4+…+An= Porcentaje asignado al plan" sqref="C27:D27" xr:uid="{B675FB98-06D6-44BD-B473-9985E9C62A61}"/>
  </dataValidation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4A5E9-3922-45F8-8B62-1070F1642729}">
  <dimension ref="A1:T23"/>
  <sheetViews>
    <sheetView topLeftCell="A11" zoomScale="60" zoomScaleNormal="60" workbookViewId="0">
      <selection activeCell="A13" sqref="A13:O13"/>
    </sheetView>
  </sheetViews>
  <sheetFormatPr baseColWidth="10" defaultColWidth="11.42578125" defaultRowHeight="15" x14ac:dyDescent="0.2"/>
  <cols>
    <col min="1" max="1" width="32.5703125" style="139" customWidth="1"/>
    <col min="2" max="2" width="35" style="139" customWidth="1"/>
    <col min="3" max="5" width="42.85546875" style="139" customWidth="1"/>
    <col min="6" max="6" width="58.85546875" style="139" customWidth="1"/>
    <col min="7" max="8" width="50.85546875" style="139" customWidth="1"/>
    <col min="9" max="9" width="27.7109375" style="139" customWidth="1"/>
    <col min="10" max="10" width="31.85546875" style="139" customWidth="1"/>
    <col min="11" max="11" width="30.5703125" style="139" customWidth="1"/>
    <col min="12" max="12" width="4.85546875" style="139" customWidth="1"/>
    <col min="13" max="13" width="38" style="139" customWidth="1"/>
    <col min="14" max="16" width="29.85546875" style="139" customWidth="1"/>
    <col min="17" max="17" width="26.28515625" style="139" customWidth="1"/>
    <col min="18" max="18" width="29.5703125" style="139" customWidth="1"/>
    <col min="19" max="19" width="20.85546875" style="139" customWidth="1"/>
    <col min="20" max="20" width="27" style="139" customWidth="1"/>
    <col min="21" max="16384" width="11.42578125" style="139"/>
  </cols>
  <sheetData>
    <row r="1" spans="1:20" ht="36.75" customHeight="1" x14ac:dyDescent="0.2">
      <c r="A1" s="268"/>
      <c r="B1" s="268"/>
      <c r="C1" s="268"/>
      <c r="D1" s="269" t="s">
        <v>215</v>
      </c>
      <c r="E1" s="270"/>
      <c r="F1" s="270"/>
      <c r="G1" s="270"/>
      <c r="H1" s="270"/>
      <c r="I1" s="270"/>
      <c r="J1" s="270"/>
      <c r="K1" s="270"/>
      <c r="L1" s="270"/>
      <c r="M1" s="271"/>
      <c r="N1" s="166" t="s">
        <v>216</v>
      </c>
      <c r="O1" s="138" t="s">
        <v>217</v>
      </c>
      <c r="P1" s="146"/>
      <c r="Q1" s="146"/>
    </row>
    <row r="2" spans="1:20" ht="36.75" customHeight="1" x14ac:dyDescent="0.2">
      <c r="A2" s="268"/>
      <c r="B2" s="268"/>
      <c r="C2" s="268"/>
      <c r="D2" s="272"/>
      <c r="E2" s="273"/>
      <c r="F2" s="273"/>
      <c r="G2" s="273"/>
      <c r="H2" s="273"/>
      <c r="I2" s="273"/>
      <c r="J2" s="273"/>
      <c r="K2" s="273"/>
      <c r="L2" s="273"/>
      <c r="M2" s="274"/>
      <c r="N2" s="166" t="s">
        <v>218</v>
      </c>
      <c r="O2" s="140">
        <v>6</v>
      </c>
      <c r="P2" s="149"/>
      <c r="Q2" s="149"/>
    </row>
    <row r="3" spans="1:20" ht="36.75" customHeight="1" x14ac:dyDescent="0.2">
      <c r="A3" s="268"/>
      <c r="B3" s="268"/>
      <c r="C3" s="268"/>
      <c r="D3" s="275"/>
      <c r="E3" s="276"/>
      <c r="F3" s="276"/>
      <c r="G3" s="276"/>
      <c r="H3" s="276"/>
      <c r="I3" s="276"/>
      <c r="J3" s="276"/>
      <c r="K3" s="276"/>
      <c r="L3" s="276"/>
      <c r="M3" s="277"/>
      <c r="N3" s="166" t="s">
        <v>219</v>
      </c>
      <c r="O3" s="169">
        <v>45618</v>
      </c>
      <c r="P3" s="149"/>
      <c r="Q3" s="149"/>
    </row>
    <row r="4" spans="1:20" ht="36.75" customHeight="1" x14ac:dyDescent="0.2">
      <c r="A4" s="268"/>
      <c r="B4" s="268"/>
      <c r="C4" s="268"/>
      <c r="D4" s="278" t="s">
        <v>220</v>
      </c>
      <c r="E4" s="279"/>
      <c r="F4" s="279"/>
      <c r="G4" s="279"/>
      <c r="H4" s="279"/>
      <c r="I4" s="279"/>
      <c r="J4" s="279"/>
      <c r="K4" s="279"/>
      <c r="L4" s="279"/>
      <c r="M4" s="280"/>
      <c r="N4" s="166" t="s">
        <v>221</v>
      </c>
      <c r="O4" s="140" t="s">
        <v>222</v>
      </c>
      <c r="P4" s="149"/>
      <c r="Q4" s="149"/>
    </row>
    <row r="5" spans="1:20" ht="36.75" customHeight="1" x14ac:dyDescent="0.2">
      <c r="P5" s="146"/>
      <c r="Q5" s="146"/>
    </row>
    <row r="6" spans="1:20" ht="44.1" customHeight="1" x14ac:dyDescent="0.2">
      <c r="A6" s="281" t="s">
        <v>223</v>
      </c>
      <c r="B6" s="282"/>
      <c r="C6" s="282"/>
      <c r="D6" s="291" t="s">
        <v>358</v>
      </c>
      <c r="E6" s="292"/>
      <c r="F6" s="293"/>
      <c r="G6" s="141"/>
      <c r="H6" s="142" t="s">
        <v>224</v>
      </c>
      <c r="I6" s="267"/>
      <c r="J6" s="267"/>
      <c r="K6" s="143"/>
      <c r="L6" s="143"/>
      <c r="M6" s="168" t="s">
        <v>225</v>
      </c>
      <c r="N6" s="266"/>
      <c r="O6" s="266"/>
      <c r="P6" s="149"/>
      <c r="Q6" s="149"/>
    </row>
    <row r="7" spans="1:20" ht="48.75" customHeight="1" x14ac:dyDescent="0.2">
      <c r="A7" s="144"/>
      <c r="B7" s="144"/>
      <c r="C7" s="144"/>
      <c r="D7" s="144"/>
      <c r="E7" s="144"/>
      <c r="F7" s="144"/>
      <c r="H7" s="145"/>
      <c r="I7" s="143"/>
      <c r="J7" s="143"/>
      <c r="K7" s="143"/>
      <c r="L7" s="143"/>
      <c r="M7" s="168" t="s">
        <v>226</v>
      </c>
      <c r="N7" s="294"/>
      <c r="O7" s="294"/>
      <c r="P7" s="149"/>
      <c r="Q7" s="149"/>
    </row>
    <row r="8" spans="1:20" ht="27" customHeight="1" x14ac:dyDescent="0.2">
      <c r="A8" s="256" t="s">
        <v>227</v>
      </c>
      <c r="B8" s="256"/>
      <c r="C8" s="256"/>
      <c r="D8" s="322" t="s">
        <v>366</v>
      </c>
      <c r="E8" s="322"/>
      <c r="F8" s="322"/>
      <c r="G8" s="151" t="s">
        <v>228</v>
      </c>
      <c r="H8" s="407">
        <v>0.06</v>
      </c>
      <c r="I8" s="301"/>
      <c r="J8" s="301"/>
      <c r="K8" s="301"/>
      <c r="L8" s="167"/>
      <c r="M8" s="152"/>
      <c r="N8" s="146"/>
      <c r="O8" s="146"/>
      <c r="P8" s="149"/>
      <c r="Q8" s="149"/>
    </row>
    <row r="9" spans="1:20" ht="30.95" customHeight="1" x14ac:dyDescent="0.2">
      <c r="A9" s="150" t="s">
        <v>229</v>
      </c>
      <c r="B9" s="325" t="s">
        <v>367</v>
      </c>
      <c r="C9" s="327"/>
      <c r="D9" s="150" t="s">
        <v>230</v>
      </c>
      <c r="E9" s="187" t="s">
        <v>368</v>
      </c>
      <c r="F9" s="150" t="s">
        <v>231</v>
      </c>
      <c r="G9" s="189" t="s">
        <v>369</v>
      </c>
      <c r="H9" s="150" t="s">
        <v>232</v>
      </c>
      <c r="I9" s="186" t="s">
        <v>267</v>
      </c>
      <c r="J9" s="154" t="s">
        <v>233</v>
      </c>
      <c r="K9" s="190">
        <v>0.85</v>
      </c>
      <c r="L9" s="156"/>
      <c r="M9" s="156"/>
      <c r="N9" s="146"/>
      <c r="O9" s="146"/>
      <c r="P9" s="146"/>
      <c r="Q9" s="146"/>
    </row>
    <row r="10" spans="1:20" ht="45.6" customHeight="1" x14ac:dyDescent="0.2">
      <c r="A10" s="256" t="s">
        <v>237</v>
      </c>
      <c r="B10" s="256"/>
      <c r="C10" s="256"/>
      <c r="D10" s="318" t="s">
        <v>349</v>
      </c>
      <c r="E10" s="318"/>
      <c r="F10" s="318"/>
      <c r="G10" s="157" t="s">
        <v>238</v>
      </c>
      <c r="H10" s="409">
        <v>1</v>
      </c>
      <c r="I10" s="289"/>
      <c r="J10" s="254"/>
      <c r="K10" s="255"/>
      <c r="L10" s="255"/>
      <c r="M10" s="255"/>
      <c r="N10" s="146"/>
      <c r="O10" s="149"/>
      <c r="P10" s="149"/>
      <c r="Q10" s="149"/>
    </row>
    <row r="11" spans="1:20" ht="48.75" customHeight="1" x14ac:dyDescent="0.2">
      <c r="A11" s="256" t="s">
        <v>239</v>
      </c>
      <c r="B11" s="256"/>
      <c r="C11" s="256"/>
      <c r="D11" s="325" t="s">
        <v>336</v>
      </c>
      <c r="E11" s="326"/>
      <c r="F11" s="326"/>
      <c r="G11" s="326"/>
      <c r="H11" s="326"/>
      <c r="I11" s="326"/>
      <c r="J11" s="326"/>
      <c r="K11" s="326"/>
      <c r="L11" s="326"/>
      <c r="M11" s="326"/>
      <c r="N11" s="326"/>
      <c r="O11" s="327"/>
      <c r="P11" s="149"/>
      <c r="Q11" s="149"/>
    </row>
    <row r="12" spans="1:20" ht="48.75" customHeight="1" x14ac:dyDescent="0.2">
      <c r="A12" s="256" t="s">
        <v>240</v>
      </c>
      <c r="B12" s="256"/>
      <c r="C12" s="256"/>
      <c r="D12" s="308"/>
      <c r="E12" s="308"/>
      <c r="F12" s="308"/>
      <c r="G12" s="308"/>
      <c r="H12" s="308"/>
      <c r="I12" s="308"/>
      <c r="J12" s="308"/>
      <c r="K12" s="308"/>
      <c r="L12" s="308"/>
      <c r="M12" s="308"/>
      <c r="N12" s="308"/>
      <c r="O12" s="308"/>
      <c r="P12" s="149"/>
      <c r="Q12" s="149"/>
    </row>
    <row r="13" spans="1:20" ht="129.75" customHeight="1" x14ac:dyDescent="0.2">
      <c r="A13" s="251" t="s">
        <v>241</v>
      </c>
      <c r="B13" s="251"/>
      <c r="C13" s="251"/>
      <c r="D13" s="251"/>
      <c r="E13" s="251"/>
      <c r="F13" s="251"/>
      <c r="G13" s="251"/>
      <c r="H13" s="251"/>
      <c r="I13" s="251"/>
      <c r="J13" s="251"/>
      <c r="K13" s="251"/>
      <c r="L13" s="251"/>
      <c r="M13" s="251"/>
      <c r="N13" s="251"/>
      <c r="O13" s="251"/>
      <c r="P13" s="160"/>
      <c r="Q13" s="160"/>
      <c r="R13" s="160"/>
      <c r="S13" s="160"/>
      <c r="T13" s="160"/>
    </row>
    <row r="14" spans="1:20" ht="78" customHeight="1" x14ac:dyDescent="0.2">
      <c r="A14" s="163" t="s">
        <v>210</v>
      </c>
      <c r="B14" s="185" t="s">
        <v>242</v>
      </c>
      <c r="C14" s="163" t="s">
        <v>243</v>
      </c>
      <c r="D14" s="163" t="s">
        <v>244</v>
      </c>
      <c r="E14" s="163" t="s">
        <v>245</v>
      </c>
      <c r="F14" s="163" t="s">
        <v>246</v>
      </c>
      <c r="G14" s="163" t="s">
        <v>247</v>
      </c>
      <c r="H14" s="163" t="s">
        <v>248</v>
      </c>
      <c r="I14" s="164" t="s">
        <v>249</v>
      </c>
      <c r="J14" s="164" t="s">
        <v>250</v>
      </c>
      <c r="K14" s="252" t="s">
        <v>251</v>
      </c>
      <c r="L14" s="253"/>
      <c r="M14" s="165" t="s">
        <v>246</v>
      </c>
      <c r="N14" s="165" t="s">
        <v>247</v>
      </c>
      <c r="O14" s="165" t="s">
        <v>248</v>
      </c>
      <c r="P14" s="161"/>
      <c r="Q14" s="161"/>
      <c r="R14" s="162"/>
      <c r="S14" s="162"/>
      <c r="T14" s="162"/>
    </row>
    <row r="15" spans="1:20" ht="20.100000000000001" customHeight="1" x14ac:dyDescent="0.2">
      <c r="A15" s="317" t="s">
        <v>212</v>
      </c>
      <c r="B15" s="296" t="s">
        <v>347</v>
      </c>
      <c r="C15" s="295" t="s">
        <v>370</v>
      </c>
      <c r="D15" s="290">
        <v>0.5</v>
      </c>
      <c r="E15" s="249" t="s">
        <v>339</v>
      </c>
      <c r="F15" s="249" t="s">
        <v>371</v>
      </c>
      <c r="G15" s="250">
        <v>46025</v>
      </c>
      <c r="H15" s="250" t="s">
        <v>337</v>
      </c>
      <c r="I15" s="302"/>
      <c r="J15" s="305"/>
      <c r="K15" s="309"/>
      <c r="L15" s="310"/>
      <c r="M15" s="305"/>
      <c r="N15" s="305"/>
      <c r="O15" s="305"/>
      <c r="P15" s="159"/>
    </row>
    <row r="16" spans="1:20" ht="20.100000000000001" customHeight="1" x14ac:dyDescent="0.2">
      <c r="A16" s="317"/>
      <c r="B16" s="296"/>
      <c r="C16" s="295"/>
      <c r="D16" s="249"/>
      <c r="E16" s="249"/>
      <c r="F16" s="249"/>
      <c r="G16" s="249"/>
      <c r="H16" s="249"/>
      <c r="I16" s="303"/>
      <c r="J16" s="306"/>
      <c r="K16" s="311"/>
      <c r="L16" s="312"/>
      <c r="M16" s="306"/>
      <c r="N16" s="306"/>
      <c r="O16" s="306"/>
    </row>
    <row r="17" spans="1:16" ht="20.100000000000001" customHeight="1" x14ac:dyDescent="0.2">
      <c r="A17" s="317"/>
      <c r="B17" s="296"/>
      <c r="C17" s="295"/>
      <c r="D17" s="249"/>
      <c r="E17" s="249"/>
      <c r="F17" s="249"/>
      <c r="G17" s="249"/>
      <c r="H17" s="249"/>
      <c r="I17" s="303"/>
      <c r="J17" s="306"/>
      <c r="K17" s="311"/>
      <c r="L17" s="312"/>
      <c r="M17" s="306"/>
      <c r="N17" s="306"/>
      <c r="O17" s="306"/>
    </row>
    <row r="18" spans="1:16" ht="20.100000000000001" customHeight="1" x14ac:dyDescent="0.2">
      <c r="A18" s="317"/>
      <c r="B18" s="296"/>
      <c r="C18" s="295"/>
      <c r="D18" s="249"/>
      <c r="E18" s="249"/>
      <c r="F18" s="249"/>
      <c r="G18" s="249"/>
      <c r="H18" s="249"/>
      <c r="I18" s="304"/>
      <c r="J18" s="307"/>
      <c r="K18" s="313"/>
      <c r="L18" s="314"/>
      <c r="M18" s="307"/>
      <c r="N18" s="307"/>
      <c r="O18" s="307"/>
    </row>
    <row r="19" spans="1:16" ht="20.100000000000001" customHeight="1" x14ac:dyDescent="0.2">
      <c r="A19" s="317"/>
      <c r="B19" s="296"/>
      <c r="C19" s="295" t="s">
        <v>372</v>
      </c>
      <c r="D19" s="290">
        <v>0.5</v>
      </c>
      <c r="E19" s="249" t="s">
        <v>339</v>
      </c>
      <c r="F19" s="249" t="s">
        <v>373</v>
      </c>
      <c r="G19" s="315">
        <v>46025</v>
      </c>
      <c r="H19" s="315" t="s">
        <v>337</v>
      </c>
      <c r="I19" s="302"/>
      <c r="J19" s="305"/>
      <c r="K19" s="309"/>
      <c r="L19" s="310"/>
      <c r="M19" s="305"/>
      <c r="N19" s="305"/>
      <c r="O19" s="305"/>
      <c r="P19" s="159"/>
    </row>
    <row r="20" spans="1:16" ht="20.100000000000001" customHeight="1" x14ac:dyDescent="0.2">
      <c r="A20" s="317"/>
      <c r="B20" s="296"/>
      <c r="C20" s="295"/>
      <c r="D20" s="249"/>
      <c r="E20" s="249"/>
      <c r="F20" s="249"/>
      <c r="G20" s="316"/>
      <c r="H20" s="316"/>
      <c r="I20" s="303"/>
      <c r="J20" s="306"/>
      <c r="K20" s="311"/>
      <c r="L20" s="312"/>
      <c r="M20" s="306"/>
      <c r="N20" s="306"/>
      <c r="O20" s="306"/>
    </row>
    <row r="21" spans="1:16" ht="20.100000000000001" customHeight="1" x14ac:dyDescent="0.2">
      <c r="A21" s="317"/>
      <c r="B21" s="296"/>
      <c r="C21" s="295"/>
      <c r="D21" s="249"/>
      <c r="E21" s="249"/>
      <c r="F21" s="249"/>
      <c r="G21" s="316"/>
      <c r="H21" s="316"/>
      <c r="I21" s="303"/>
      <c r="J21" s="306"/>
      <c r="K21" s="311"/>
      <c r="L21" s="312"/>
      <c r="M21" s="306"/>
      <c r="N21" s="306"/>
      <c r="O21" s="306"/>
    </row>
    <row r="22" spans="1:16" ht="20.100000000000001" customHeight="1" x14ac:dyDescent="0.2">
      <c r="A22" s="317"/>
      <c r="B22" s="296"/>
      <c r="C22" s="295"/>
      <c r="D22" s="249"/>
      <c r="E22" s="249"/>
      <c r="F22" s="249"/>
      <c r="G22" s="316"/>
      <c r="H22" s="316"/>
      <c r="I22" s="304"/>
      <c r="J22" s="307"/>
      <c r="K22" s="313"/>
      <c r="L22" s="314"/>
      <c r="M22" s="307"/>
      <c r="N22" s="307"/>
      <c r="O22" s="307"/>
    </row>
    <row r="23" spans="1:16" ht="51.75" customHeight="1" x14ac:dyDescent="0.2">
      <c r="A23" s="240" t="s">
        <v>252</v>
      </c>
      <c r="B23" s="297"/>
      <c r="C23" s="298">
        <v>1</v>
      </c>
      <c r="D23" s="242"/>
    </row>
  </sheetData>
  <mergeCells count="50">
    <mergeCell ref="B9:C9"/>
    <mergeCell ref="A1:C4"/>
    <mergeCell ref="D1:M3"/>
    <mergeCell ref="D4:M4"/>
    <mergeCell ref="A6:C6"/>
    <mergeCell ref="D6:F6"/>
    <mergeCell ref="I6:J6"/>
    <mergeCell ref="N6:O6"/>
    <mergeCell ref="N7:O7"/>
    <mergeCell ref="A8:C8"/>
    <mergeCell ref="D8:F8"/>
    <mergeCell ref="H8:K8"/>
    <mergeCell ref="A10:C10"/>
    <mergeCell ref="D10:F10"/>
    <mergeCell ref="H10:I10"/>
    <mergeCell ref="J10:M10"/>
    <mergeCell ref="A11:C11"/>
    <mergeCell ref="D11:O11"/>
    <mergeCell ref="A12:C12"/>
    <mergeCell ref="D12:O12"/>
    <mergeCell ref="A13:O13"/>
    <mergeCell ref="K14:L14"/>
    <mergeCell ref="A15:A22"/>
    <mergeCell ref="B15:B22"/>
    <mergeCell ref="C15:C18"/>
    <mergeCell ref="D15:D18"/>
    <mergeCell ref="E15:E18"/>
    <mergeCell ref="F15:F18"/>
    <mergeCell ref="N15:N18"/>
    <mergeCell ref="O15:O18"/>
    <mergeCell ref="C19:C22"/>
    <mergeCell ref="D19:D22"/>
    <mergeCell ref="E19:E22"/>
    <mergeCell ref="F19:F22"/>
    <mergeCell ref="G19:G22"/>
    <mergeCell ref="H19:H22"/>
    <mergeCell ref="I19:I22"/>
    <mergeCell ref="J19:J22"/>
    <mergeCell ref="G15:G18"/>
    <mergeCell ref="H15:H18"/>
    <mergeCell ref="I15:I18"/>
    <mergeCell ref="J15:J18"/>
    <mergeCell ref="K15:L18"/>
    <mergeCell ref="M15:M18"/>
    <mergeCell ref="K19:L22"/>
    <mergeCell ref="M19:M22"/>
    <mergeCell ref="N19:N22"/>
    <mergeCell ref="O19:O22"/>
    <mergeCell ref="A23:B23"/>
    <mergeCell ref="C23:D23"/>
  </mergeCells>
  <dataValidations count="4">
    <dataValidation allowBlank="1" showInputMessage="1" showErrorMessage="1" prompt="Seleccionar de la lista desplegable" sqref="A14" xr:uid="{4F3E77D5-4A15-4A58-92CB-9AE18EC597C0}"/>
    <dataValidation allowBlank="1" showInputMessage="1" showErrorMessage="1" prompt="Registrar fecha en formato: dd/mm/aaaa" sqref="D6:F6 Q6" xr:uid="{B79375D4-8735-4257-BF46-8B1E3D850F03}"/>
    <dataValidation allowBlank="1" showInputMessage="1" showErrorMessage="1" prompt="La sumatoria de La ponderación asignada a las tareas de cada actividad debe ser igual al 100% " sqref="P14 J14" xr:uid="{27EC5AB3-EC8A-45CD-ADB1-A7E4FA596004}"/>
    <dataValidation allowBlank="1" showInputMessage="1" showErrorMessage="1" prompt="La sumatoria de las ponderaciones por actividad debe ser igual al porcentaje asignado al plan_x000a__x000a_A1+A2+A3+A4+…+An= Porcentaje asignado al plan" sqref="C23:D23" xr:uid="{C06E8607-8962-4860-89B0-FD196EE87E92}"/>
  </dataValidation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84BC8-E2AB-407A-9455-2743EEF87018}">
  <dimension ref="A1:T35"/>
  <sheetViews>
    <sheetView topLeftCell="C14" zoomScale="60" zoomScaleNormal="60" workbookViewId="0">
      <selection activeCell="H10" sqref="H10:I10"/>
    </sheetView>
  </sheetViews>
  <sheetFormatPr baseColWidth="10" defaultColWidth="11.42578125" defaultRowHeight="15" x14ac:dyDescent="0.2"/>
  <cols>
    <col min="1" max="1" width="32.5703125" style="139" customWidth="1"/>
    <col min="2" max="2" width="35" style="139" customWidth="1"/>
    <col min="3" max="5" width="42.85546875" style="139" customWidth="1"/>
    <col min="6" max="6" width="58.85546875" style="139" customWidth="1"/>
    <col min="7" max="8" width="50.85546875" style="139" customWidth="1"/>
    <col min="9" max="9" width="27.7109375" style="139" customWidth="1"/>
    <col min="10" max="10" width="31.85546875" style="139" customWidth="1"/>
    <col min="11" max="11" width="30.5703125" style="139" customWidth="1"/>
    <col min="12" max="12" width="4.85546875" style="139" customWidth="1"/>
    <col min="13" max="13" width="38" style="139" customWidth="1"/>
    <col min="14" max="16" width="29.85546875" style="139" customWidth="1"/>
    <col min="17" max="17" width="26.28515625" style="139" customWidth="1"/>
    <col min="18" max="18" width="29.5703125" style="139" customWidth="1"/>
    <col min="19" max="19" width="20.85546875" style="139" customWidth="1"/>
    <col min="20" max="20" width="27" style="139" customWidth="1"/>
    <col min="21" max="16384" width="11.42578125" style="139"/>
  </cols>
  <sheetData>
    <row r="1" spans="1:20" ht="36.75" customHeight="1" x14ac:dyDescent="0.2">
      <c r="A1" s="268"/>
      <c r="B1" s="268"/>
      <c r="C1" s="268"/>
      <c r="D1" s="269" t="s">
        <v>215</v>
      </c>
      <c r="E1" s="270"/>
      <c r="F1" s="270"/>
      <c r="G1" s="270"/>
      <c r="H1" s="270"/>
      <c r="I1" s="270"/>
      <c r="J1" s="270"/>
      <c r="K1" s="270"/>
      <c r="L1" s="270"/>
      <c r="M1" s="271"/>
      <c r="N1" s="166" t="s">
        <v>216</v>
      </c>
      <c r="O1" s="138" t="s">
        <v>217</v>
      </c>
      <c r="P1" s="146"/>
      <c r="Q1" s="146"/>
    </row>
    <row r="2" spans="1:20" ht="36.75" customHeight="1" x14ac:dyDescent="0.2">
      <c r="A2" s="268"/>
      <c r="B2" s="268"/>
      <c r="C2" s="268"/>
      <c r="D2" s="272"/>
      <c r="E2" s="273"/>
      <c r="F2" s="273"/>
      <c r="G2" s="273"/>
      <c r="H2" s="273"/>
      <c r="I2" s="273"/>
      <c r="J2" s="273"/>
      <c r="K2" s="273"/>
      <c r="L2" s="273"/>
      <c r="M2" s="274"/>
      <c r="N2" s="166" t="s">
        <v>218</v>
      </c>
      <c r="O2" s="140">
        <v>6</v>
      </c>
      <c r="P2" s="149"/>
      <c r="Q2" s="149"/>
    </row>
    <row r="3" spans="1:20" ht="36.75" customHeight="1" x14ac:dyDescent="0.2">
      <c r="A3" s="268"/>
      <c r="B3" s="268"/>
      <c r="C3" s="268"/>
      <c r="D3" s="275"/>
      <c r="E3" s="276"/>
      <c r="F3" s="276"/>
      <c r="G3" s="276"/>
      <c r="H3" s="276"/>
      <c r="I3" s="276"/>
      <c r="J3" s="276"/>
      <c r="K3" s="276"/>
      <c r="L3" s="276"/>
      <c r="M3" s="277"/>
      <c r="N3" s="166" t="s">
        <v>219</v>
      </c>
      <c r="O3" s="169">
        <v>45618</v>
      </c>
      <c r="P3" s="149"/>
      <c r="Q3" s="149"/>
    </row>
    <row r="4" spans="1:20" ht="36.75" customHeight="1" x14ac:dyDescent="0.2">
      <c r="A4" s="268"/>
      <c r="B4" s="268"/>
      <c r="C4" s="268"/>
      <c r="D4" s="278" t="s">
        <v>220</v>
      </c>
      <c r="E4" s="279"/>
      <c r="F4" s="279"/>
      <c r="G4" s="279"/>
      <c r="H4" s="279"/>
      <c r="I4" s="279"/>
      <c r="J4" s="279"/>
      <c r="K4" s="279"/>
      <c r="L4" s="279"/>
      <c r="M4" s="280"/>
      <c r="N4" s="166" t="s">
        <v>221</v>
      </c>
      <c r="O4" s="140" t="s">
        <v>222</v>
      </c>
      <c r="P4" s="149"/>
      <c r="Q4" s="149"/>
    </row>
    <row r="5" spans="1:20" ht="36.75" customHeight="1" x14ac:dyDescent="0.2">
      <c r="P5" s="146"/>
      <c r="Q5" s="146"/>
    </row>
    <row r="6" spans="1:20" ht="44.1" customHeight="1" x14ac:dyDescent="0.2">
      <c r="A6" s="281" t="s">
        <v>223</v>
      </c>
      <c r="B6" s="282"/>
      <c r="C6" s="282"/>
      <c r="D6" s="291" t="s">
        <v>374</v>
      </c>
      <c r="E6" s="292"/>
      <c r="F6" s="293"/>
      <c r="G6" s="141"/>
      <c r="H6" s="142" t="s">
        <v>224</v>
      </c>
      <c r="I6" s="267"/>
      <c r="J6" s="267"/>
      <c r="K6" s="143"/>
      <c r="L6" s="143"/>
      <c r="M6" s="168" t="s">
        <v>225</v>
      </c>
      <c r="N6" s="266"/>
      <c r="O6" s="266"/>
      <c r="P6" s="149"/>
      <c r="Q6" s="149"/>
    </row>
    <row r="7" spans="1:20" ht="48.75" customHeight="1" x14ac:dyDescent="0.2">
      <c r="A7" s="144"/>
      <c r="B7" s="144"/>
      <c r="C7" s="144"/>
      <c r="D7" s="144"/>
      <c r="E7" s="144"/>
      <c r="F7" s="144"/>
      <c r="H7" s="145"/>
      <c r="I7" s="143"/>
      <c r="J7" s="143"/>
      <c r="K7" s="143"/>
      <c r="L7" s="143"/>
      <c r="M7" s="168" t="s">
        <v>226</v>
      </c>
      <c r="N7" s="294"/>
      <c r="O7" s="294"/>
      <c r="P7" s="149"/>
      <c r="Q7" s="149"/>
    </row>
    <row r="8" spans="1:20" ht="27" customHeight="1" x14ac:dyDescent="0.2">
      <c r="A8" s="256" t="s">
        <v>227</v>
      </c>
      <c r="B8" s="256"/>
      <c r="C8" s="256"/>
      <c r="D8" s="322" t="s">
        <v>375</v>
      </c>
      <c r="E8" s="322"/>
      <c r="F8" s="322"/>
      <c r="G8" s="151" t="s">
        <v>228</v>
      </c>
      <c r="H8" s="407">
        <v>0.05</v>
      </c>
      <c r="I8" s="301"/>
      <c r="J8" s="301"/>
      <c r="K8" s="301"/>
      <c r="L8" s="167"/>
      <c r="M8" s="152"/>
      <c r="N8" s="146"/>
      <c r="O8" s="146"/>
      <c r="P8" s="149"/>
      <c r="Q8" s="149"/>
    </row>
    <row r="9" spans="1:20" ht="30.95" customHeight="1" x14ac:dyDescent="0.2">
      <c r="A9" s="150" t="s">
        <v>229</v>
      </c>
      <c r="B9" s="264" t="s">
        <v>376</v>
      </c>
      <c r="C9" s="265"/>
      <c r="D9" s="150" t="s">
        <v>230</v>
      </c>
      <c r="E9" s="187" t="s">
        <v>377</v>
      </c>
      <c r="F9" s="150" t="s">
        <v>231</v>
      </c>
      <c r="G9" s="189" t="s">
        <v>369</v>
      </c>
      <c r="H9" s="150" t="s">
        <v>232</v>
      </c>
      <c r="I9" s="186" t="s">
        <v>378</v>
      </c>
      <c r="J9" s="154" t="s">
        <v>233</v>
      </c>
      <c r="K9" s="190">
        <v>0.95</v>
      </c>
      <c r="L9" s="156"/>
      <c r="M9" s="156"/>
      <c r="N9" s="146"/>
      <c r="O9" s="146"/>
      <c r="P9" s="146"/>
      <c r="Q9" s="146"/>
    </row>
    <row r="10" spans="1:20" ht="45.6" customHeight="1" x14ac:dyDescent="0.2">
      <c r="A10" s="256" t="s">
        <v>237</v>
      </c>
      <c r="B10" s="256"/>
      <c r="C10" s="256"/>
      <c r="D10" s="318" t="s">
        <v>349</v>
      </c>
      <c r="E10" s="318"/>
      <c r="F10" s="318"/>
      <c r="G10" s="157" t="s">
        <v>238</v>
      </c>
      <c r="H10" s="409">
        <v>1</v>
      </c>
      <c r="I10" s="289"/>
      <c r="J10" s="254"/>
      <c r="K10" s="255"/>
      <c r="L10" s="255"/>
      <c r="M10" s="255"/>
      <c r="N10" s="146"/>
      <c r="O10" s="149"/>
      <c r="P10" s="149"/>
      <c r="Q10" s="149"/>
    </row>
    <row r="11" spans="1:20" ht="48.75" customHeight="1" x14ac:dyDescent="0.2">
      <c r="A11" s="256" t="s">
        <v>239</v>
      </c>
      <c r="B11" s="256"/>
      <c r="C11" s="256"/>
      <c r="D11" s="325" t="s">
        <v>336</v>
      </c>
      <c r="E11" s="326"/>
      <c r="F11" s="326"/>
      <c r="G11" s="326"/>
      <c r="H11" s="326"/>
      <c r="I11" s="326"/>
      <c r="J11" s="326"/>
      <c r="K11" s="326"/>
      <c r="L11" s="326"/>
      <c r="M11" s="326"/>
      <c r="N11" s="326"/>
      <c r="O11" s="327"/>
      <c r="P11" s="149"/>
      <c r="Q11" s="149"/>
    </row>
    <row r="12" spans="1:20" ht="48.75" customHeight="1" x14ac:dyDescent="0.2">
      <c r="A12" s="256" t="s">
        <v>240</v>
      </c>
      <c r="B12" s="256"/>
      <c r="C12" s="256"/>
      <c r="D12" s="308"/>
      <c r="E12" s="308"/>
      <c r="F12" s="308"/>
      <c r="G12" s="308"/>
      <c r="H12" s="308"/>
      <c r="I12" s="308"/>
      <c r="J12" s="308"/>
      <c r="K12" s="308"/>
      <c r="L12" s="308"/>
      <c r="M12" s="308"/>
      <c r="N12" s="308"/>
      <c r="O12" s="308"/>
      <c r="P12" s="149"/>
      <c r="Q12" s="149"/>
    </row>
    <row r="13" spans="1:20" ht="129.75" customHeight="1" x14ac:dyDescent="0.2">
      <c r="A13" s="251" t="s">
        <v>241</v>
      </c>
      <c r="B13" s="251"/>
      <c r="C13" s="251"/>
      <c r="D13" s="251"/>
      <c r="E13" s="251"/>
      <c r="F13" s="251"/>
      <c r="G13" s="251"/>
      <c r="H13" s="251"/>
      <c r="I13" s="251"/>
      <c r="J13" s="251"/>
      <c r="K13" s="251"/>
      <c r="L13" s="251"/>
      <c r="M13" s="251"/>
      <c r="N13" s="251"/>
      <c r="O13" s="251"/>
      <c r="P13" s="160"/>
      <c r="Q13" s="160"/>
      <c r="R13" s="160"/>
      <c r="S13" s="160"/>
      <c r="T13" s="160"/>
    </row>
    <row r="14" spans="1:20" ht="78" customHeight="1" x14ac:dyDescent="0.2">
      <c r="A14" s="163" t="s">
        <v>210</v>
      </c>
      <c r="B14" s="163" t="s">
        <v>242</v>
      </c>
      <c r="C14" s="163" t="s">
        <v>243</v>
      </c>
      <c r="D14" s="163" t="s">
        <v>244</v>
      </c>
      <c r="E14" s="163" t="s">
        <v>245</v>
      </c>
      <c r="F14" s="163" t="s">
        <v>246</v>
      </c>
      <c r="G14" s="163" t="s">
        <v>247</v>
      </c>
      <c r="H14" s="163" t="s">
        <v>248</v>
      </c>
      <c r="I14" s="164" t="s">
        <v>249</v>
      </c>
      <c r="J14" s="164" t="s">
        <v>250</v>
      </c>
      <c r="K14" s="252" t="s">
        <v>251</v>
      </c>
      <c r="L14" s="253"/>
      <c r="M14" s="165" t="s">
        <v>246</v>
      </c>
      <c r="N14" s="165" t="s">
        <v>247</v>
      </c>
      <c r="O14" s="165" t="s">
        <v>248</v>
      </c>
      <c r="P14" s="161"/>
      <c r="Q14" s="161"/>
      <c r="R14" s="162"/>
      <c r="S14" s="162"/>
      <c r="T14" s="162"/>
    </row>
    <row r="15" spans="1:20" ht="20.100000000000001" customHeight="1" x14ac:dyDescent="0.2">
      <c r="A15" s="248" t="s">
        <v>212</v>
      </c>
      <c r="B15" s="329" t="s">
        <v>379</v>
      </c>
      <c r="C15" s="332" t="s">
        <v>380</v>
      </c>
      <c r="D15" s="328">
        <v>0.2</v>
      </c>
      <c r="E15" s="316" t="s">
        <v>339</v>
      </c>
      <c r="F15" s="335" t="s">
        <v>381</v>
      </c>
      <c r="G15" s="250">
        <v>46029</v>
      </c>
      <c r="H15" s="315" t="s">
        <v>337</v>
      </c>
      <c r="I15" s="302"/>
      <c r="J15" s="305"/>
      <c r="K15" s="309"/>
      <c r="L15" s="310"/>
      <c r="M15" s="305"/>
      <c r="N15" s="305"/>
      <c r="O15" s="305"/>
      <c r="P15" s="159"/>
    </row>
    <row r="16" spans="1:20" ht="20.100000000000001" customHeight="1" x14ac:dyDescent="0.2">
      <c r="A16" s="248"/>
      <c r="B16" s="330"/>
      <c r="C16" s="333"/>
      <c r="D16" s="316"/>
      <c r="E16" s="316"/>
      <c r="F16" s="336"/>
      <c r="G16" s="249"/>
      <c r="H16" s="316"/>
      <c r="I16" s="303"/>
      <c r="J16" s="306"/>
      <c r="K16" s="311"/>
      <c r="L16" s="312"/>
      <c r="M16" s="306"/>
      <c r="N16" s="306"/>
      <c r="O16" s="306"/>
    </row>
    <row r="17" spans="1:16" ht="20.100000000000001" customHeight="1" x14ac:dyDescent="0.2">
      <c r="A17" s="248"/>
      <c r="B17" s="330"/>
      <c r="C17" s="333"/>
      <c r="D17" s="316"/>
      <c r="E17" s="316"/>
      <c r="F17" s="336"/>
      <c r="G17" s="249"/>
      <c r="H17" s="316"/>
      <c r="I17" s="303"/>
      <c r="J17" s="306"/>
      <c r="K17" s="311"/>
      <c r="L17" s="312"/>
      <c r="M17" s="306"/>
      <c r="N17" s="306"/>
      <c r="O17" s="306"/>
    </row>
    <row r="18" spans="1:16" ht="20.100000000000001" customHeight="1" x14ac:dyDescent="0.2">
      <c r="A18" s="248"/>
      <c r="B18" s="330"/>
      <c r="C18" s="334"/>
      <c r="D18" s="316"/>
      <c r="E18" s="316"/>
      <c r="F18" s="337"/>
      <c r="G18" s="249"/>
      <c r="H18" s="316"/>
      <c r="I18" s="304"/>
      <c r="J18" s="307"/>
      <c r="K18" s="313"/>
      <c r="L18" s="314"/>
      <c r="M18" s="307"/>
      <c r="N18" s="307"/>
      <c r="O18" s="307"/>
    </row>
    <row r="19" spans="1:16" ht="20.100000000000001" customHeight="1" x14ac:dyDescent="0.2">
      <c r="A19" s="248"/>
      <c r="B19" s="330"/>
      <c r="C19" s="316" t="s">
        <v>382</v>
      </c>
      <c r="D19" s="328">
        <v>0.2</v>
      </c>
      <c r="E19" s="316" t="s">
        <v>339</v>
      </c>
      <c r="F19" s="316" t="s">
        <v>383</v>
      </c>
      <c r="G19" s="315">
        <v>46029</v>
      </c>
      <c r="H19" s="315" t="s">
        <v>337</v>
      </c>
      <c r="I19" s="302"/>
      <c r="J19" s="305"/>
      <c r="K19" s="309"/>
      <c r="L19" s="310"/>
      <c r="M19" s="305"/>
      <c r="N19" s="305"/>
      <c r="O19" s="305"/>
      <c r="P19" s="159"/>
    </row>
    <row r="20" spans="1:16" ht="20.100000000000001" customHeight="1" x14ac:dyDescent="0.2">
      <c r="A20" s="248"/>
      <c r="B20" s="330"/>
      <c r="C20" s="316"/>
      <c r="D20" s="316"/>
      <c r="E20" s="316"/>
      <c r="F20" s="316"/>
      <c r="G20" s="316"/>
      <c r="H20" s="316"/>
      <c r="I20" s="303"/>
      <c r="J20" s="306"/>
      <c r="K20" s="311"/>
      <c r="L20" s="312"/>
      <c r="M20" s="306"/>
      <c r="N20" s="306"/>
      <c r="O20" s="306"/>
    </row>
    <row r="21" spans="1:16" ht="20.100000000000001" customHeight="1" x14ac:dyDescent="0.2">
      <c r="A21" s="248"/>
      <c r="B21" s="330"/>
      <c r="C21" s="316"/>
      <c r="D21" s="316"/>
      <c r="E21" s="316"/>
      <c r="F21" s="316"/>
      <c r="G21" s="316"/>
      <c r="H21" s="316"/>
      <c r="I21" s="303"/>
      <c r="J21" s="306"/>
      <c r="K21" s="311"/>
      <c r="L21" s="312"/>
      <c r="M21" s="306"/>
      <c r="N21" s="306"/>
      <c r="O21" s="306"/>
    </row>
    <row r="22" spans="1:16" ht="20.100000000000001" customHeight="1" x14ac:dyDescent="0.2">
      <c r="A22" s="248"/>
      <c r="B22" s="330"/>
      <c r="C22" s="316"/>
      <c r="D22" s="316"/>
      <c r="E22" s="316"/>
      <c r="F22" s="316"/>
      <c r="G22" s="316"/>
      <c r="H22" s="316"/>
      <c r="I22" s="304"/>
      <c r="J22" s="307"/>
      <c r="K22" s="313"/>
      <c r="L22" s="314"/>
      <c r="M22" s="307"/>
      <c r="N22" s="307"/>
      <c r="O22" s="307"/>
    </row>
    <row r="23" spans="1:16" ht="20.100000000000001" customHeight="1" x14ac:dyDescent="0.2">
      <c r="A23" s="248"/>
      <c r="B23" s="330"/>
      <c r="C23" s="316" t="s">
        <v>521</v>
      </c>
      <c r="D23" s="328">
        <v>0.2</v>
      </c>
      <c r="E23" s="316" t="s">
        <v>339</v>
      </c>
      <c r="F23" s="316" t="s">
        <v>384</v>
      </c>
      <c r="G23" s="250">
        <v>46025</v>
      </c>
      <c r="H23" s="250" t="s">
        <v>385</v>
      </c>
      <c r="I23" s="302"/>
      <c r="J23" s="305"/>
      <c r="K23" s="309"/>
      <c r="L23" s="310"/>
      <c r="M23" s="305"/>
      <c r="N23" s="305"/>
      <c r="O23" s="305"/>
    </row>
    <row r="24" spans="1:16" ht="20.100000000000001" customHeight="1" x14ac:dyDescent="0.2">
      <c r="A24" s="248"/>
      <c r="B24" s="330"/>
      <c r="C24" s="316"/>
      <c r="D24" s="316"/>
      <c r="E24" s="316"/>
      <c r="F24" s="316"/>
      <c r="G24" s="249"/>
      <c r="H24" s="249"/>
      <c r="I24" s="303"/>
      <c r="J24" s="306"/>
      <c r="K24" s="311"/>
      <c r="L24" s="312"/>
      <c r="M24" s="306"/>
      <c r="N24" s="306"/>
      <c r="O24" s="306"/>
    </row>
    <row r="25" spans="1:16" ht="20.100000000000001" customHeight="1" x14ac:dyDescent="0.2">
      <c r="A25" s="248"/>
      <c r="B25" s="330"/>
      <c r="C25" s="316"/>
      <c r="D25" s="316"/>
      <c r="E25" s="316"/>
      <c r="F25" s="316"/>
      <c r="G25" s="249"/>
      <c r="H25" s="249"/>
      <c r="I25" s="303"/>
      <c r="J25" s="306"/>
      <c r="K25" s="311"/>
      <c r="L25" s="312"/>
      <c r="M25" s="306"/>
      <c r="N25" s="306"/>
      <c r="O25" s="306"/>
    </row>
    <row r="26" spans="1:16" ht="20.100000000000001" customHeight="1" x14ac:dyDescent="0.2">
      <c r="A26" s="248"/>
      <c r="B26" s="330"/>
      <c r="C26" s="316"/>
      <c r="D26" s="316"/>
      <c r="E26" s="316"/>
      <c r="F26" s="316"/>
      <c r="G26" s="249"/>
      <c r="H26" s="249"/>
      <c r="I26" s="304"/>
      <c r="J26" s="307"/>
      <c r="K26" s="313"/>
      <c r="L26" s="314"/>
      <c r="M26" s="307"/>
      <c r="N26" s="307"/>
      <c r="O26" s="307"/>
    </row>
    <row r="27" spans="1:16" ht="20.100000000000001" customHeight="1" x14ac:dyDescent="0.2">
      <c r="A27" s="248"/>
      <c r="B27" s="330"/>
      <c r="C27" s="316" t="s">
        <v>386</v>
      </c>
      <c r="D27" s="328">
        <v>0.2</v>
      </c>
      <c r="E27" s="316" t="s">
        <v>387</v>
      </c>
      <c r="F27" s="316" t="s">
        <v>388</v>
      </c>
      <c r="G27" s="250">
        <v>46082</v>
      </c>
      <c r="H27" s="315" t="s">
        <v>337</v>
      </c>
      <c r="I27" s="302"/>
      <c r="J27" s="305"/>
      <c r="K27" s="309"/>
      <c r="L27" s="310"/>
      <c r="M27" s="305"/>
      <c r="N27" s="305"/>
      <c r="O27" s="305"/>
    </row>
    <row r="28" spans="1:16" ht="20.100000000000001" customHeight="1" x14ac:dyDescent="0.2">
      <c r="A28" s="248"/>
      <c r="B28" s="330"/>
      <c r="C28" s="316"/>
      <c r="D28" s="316"/>
      <c r="E28" s="316"/>
      <c r="F28" s="316"/>
      <c r="G28" s="249"/>
      <c r="H28" s="316"/>
      <c r="I28" s="303"/>
      <c r="J28" s="306"/>
      <c r="K28" s="311"/>
      <c r="L28" s="312"/>
      <c r="M28" s="306"/>
      <c r="N28" s="306"/>
      <c r="O28" s="306"/>
    </row>
    <row r="29" spans="1:16" ht="20.100000000000001" customHeight="1" x14ac:dyDescent="0.2">
      <c r="A29" s="248"/>
      <c r="B29" s="330"/>
      <c r="C29" s="316"/>
      <c r="D29" s="316"/>
      <c r="E29" s="316"/>
      <c r="F29" s="316"/>
      <c r="G29" s="249"/>
      <c r="H29" s="316"/>
      <c r="I29" s="303"/>
      <c r="J29" s="306"/>
      <c r="K29" s="311"/>
      <c r="L29" s="312"/>
      <c r="M29" s="306"/>
      <c r="N29" s="306"/>
      <c r="O29" s="306"/>
    </row>
    <row r="30" spans="1:16" ht="27" customHeight="1" x14ac:dyDescent="0.2">
      <c r="A30" s="248"/>
      <c r="B30" s="330"/>
      <c r="C30" s="316"/>
      <c r="D30" s="316"/>
      <c r="E30" s="316"/>
      <c r="F30" s="316"/>
      <c r="G30" s="249"/>
      <c r="H30" s="316"/>
      <c r="I30" s="304"/>
      <c r="J30" s="307"/>
      <c r="K30" s="313"/>
      <c r="L30" s="314"/>
      <c r="M30" s="307"/>
      <c r="N30" s="307"/>
      <c r="O30" s="307"/>
    </row>
    <row r="31" spans="1:16" ht="20.100000000000001" customHeight="1" x14ac:dyDescent="0.2">
      <c r="A31" s="248"/>
      <c r="B31" s="330"/>
      <c r="C31" s="249" t="s">
        <v>389</v>
      </c>
      <c r="D31" s="290">
        <v>0.2</v>
      </c>
      <c r="E31" s="249" t="s">
        <v>339</v>
      </c>
      <c r="F31" s="249" t="s">
        <v>390</v>
      </c>
      <c r="G31" s="250">
        <v>46082</v>
      </c>
      <c r="H31" s="315" t="s">
        <v>337</v>
      </c>
      <c r="I31" s="302"/>
      <c r="J31" s="305"/>
      <c r="K31" s="309"/>
      <c r="L31" s="310"/>
      <c r="M31" s="305"/>
      <c r="N31" s="305"/>
      <c r="O31" s="305"/>
    </row>
    <row r="32" spans="1:16" ht="20.100000000000001" customHeight="1" x14ac:dyDescent="0.2">
      <c r="A32" s="248"/>
      <c r="B32" s="330"/>
      <c r="C32" s="249"/>
      <c r="D32" s="249"/>
      <c r="E32" s="249"/>
      <c r="F32" s="249"/>
      <c r="G32" s="249"/>
      <c r="H32" s="316"/>
      <c r="I32" s="303"/>
      <c r="J32" s="306"/>
      <c r="K32" s="311"/>
      <c r="L32" s="312"/>
      <c r="M32" s="306"/>
      <c r="N32" s="306"/>
      <c r="O32" s="306"/>
    </row>
    <row r="33" spans="1:15" ht="20.100000000000001" customHeight="1" x14ac:dyDescent="0.2">
      <c r="A33" s="248"/>
      <c r="B33" s="330"/>
      <c r="C33" s="249"/>
      <c r="D33" s="249"/>
      <c r="E33" s="249"/>
      <c r="F33" s="249"/>
      <c r="G33" s="249"/>
      <c r="H33" s="316"/>
      <c r="I33" s="303"/>
      <c r="J33" s="306"/>
      <c r="K33" s="311"/>
      <c r="L33" s="312"/>
      <c r="M33" s="306"/>
      <c r="N33" s="306"/>
      <c r="O33" s="306"/>
    </row>
    <row r="34" spans="1:15" ht="27" customHeight="1" x14ac:dyDescent="0.2">
      <c r="A34" s="248"/>
      <c r="B34" s="331"/>
      <c r="C34" s="249"/>
      <c r="D34" s="249"/>
      <c r="E34" s="249"/>
      <c r="F34" s="249"/>
      <c r="G34" s="249"/>
      <c r="H34" s="316"/>
      <c r="I34" s="304"/>
      <c r="J34" s="307"/>
      <c r="K34" s="313"/>
      <c r="L34" s="314"/>
      <c r="M34" s="307"/>
      <c r="N34" s="307"/>
      <c r="O34" s="307"/>
    </row>
    <row r="35" spans="1:15" ht="51.75" customHeight="1" x14ac:dyDescent="0.2">
      <c r="A35" s="240" t="s">
        <v>252</v>
      </c>
      <c r="B35" s="240"/>
      <c r="C35" s="298">
        <v>1</v>
      </c>
      <c r="D35" s="242"/>
    </row>
  </sheetData>
  <mergeCells count="86">
    <mergeCell ref="B9:C9"/>
    <mergeCell ref="A1:C4"/>
    <mergeCell ref="D1:M3"/>
    <mergeCell ref="D4:M4"/>
    <mergeCell ref="A6:C6"/>
    <mergeCell ref="D6:F6"/>
    <mergeCell ref="I6:J6"/>
    <mergeCell ref="N6:O6"/>
    <mergeCell ref="N7:O7"/>
    <mergeCell ref="A8:C8"/>
    <mergeCell ref="D8:F8"/>
    <mergeCell ref="H8:K8"/>
    <mergeCell ref="A10:C10"/>
    <mergeCell ref="D10:F10"/>
    <mergeCell ref="H10:I10"/>
    <mergeCell ref="J10:M10"/>
    <mergeCell ref="A11:C11"/>
    <mergeCell ref="D11:O11"/>
    <mergeCell ref="M15:M18"/>
    <mergeCell ref="A12:C12"/>
    <mergeCell ref="D12:O12"/>
    <mergeCell ref="A13:O13"/>
    <mergeCell ref="K14:L14"/>
    <mergeCell ref="A15:A34"/>
    <mergeCell ref="B15:B34"/>
    <mergeCell ref="C15:C18"/>
    <mergeCell ref="D15:D18"/>
    <mergeCell ref="E15:E18"/>
    <mergeCell ref="F15:F18"/>
    <mergeCell ref="H23:H26"/>
    <mergeCell ref="N15:N18"/>
    <mergeCell ref="O15:O18"/>
    <mergeCell ref="C19:C22"/>
    <mergeCell ref="D19:D22"/>
    <mergeCell ref="E19:E22"/>
    <mergeCell ref="F19:F22"/>
    <mergeCell ref="G19:G22"/>
    <mergeCell ref="H19:H22"/>
    <mergeCell ref="I19:I22"/>
    <mergeCell ref="J19:J22"/>
    <mergeCell ref="G15:G18"/>
    <mergeCell ref="H15:H18"/>
    <mergeCell ref="I15:I18"/>
    <mergeCell ref="J15:J18"/>
    <mergeCell ref="K15:L18"/>
    <mergeCell ref="C23:C26"/>
    <mergeCell ref="D23:D26"/>
    <mergeCell ref="E23:E26"/>
    <mergeCell ref="F23:F26"/>
    <mergeCell ref="G23:G26"/>
    <mergeCell ref="O23:O26"/>
    <mergeCell ref="K19:L22"/>
    <mergeCell ref="M19:M22"/>
    <mergeCell ref="N19:N22"/>
    <mergeCell ref="O19:O22"/>
    <mergeCell ref="I23:I26"/>
    <mergeCell ref="J23:J26"/>
    <mergeCell ref="K23:L26"/>
    <mergeCell ref="M23:M26"/>
    <mergeCell ref="N23:N26"/>
    <mergeCell ref="O27:O30"/>
    <mergeCell ref="C27:C30"/>
    <mergeCell ref="D27:D30"/>
    <mergeCell ref="E27:E30"/>
    <mergeCell ref="F27:F30"/>
    <mergeCell ref="G27:G30"/>
    <mergeCell ref="H27:H30"/>
    <mergeCell ref="I27:I30"/>
    <mergeCell ref="J27:J30"/>
    <mergeCell ref="K27:L30"/>
    <mergeCell ref="M27:M30"/>
    <mergeCell ref="N27:N30"/>
    <mergeCell ref="M31:M34"/>
    <mergeCell ref="N31:N34"/>
    <mergeCell ref="O31:O34"/>
    <mergeCell ref="C31:C34"/>
    <mergeCell ref="D31:D34"/>
    <mergeCell ref="E31:E34"/>
    <mergeCell ref="F31:F34"/>
    <mergeCell ref="G31:G34"/>
    <mergeCell ref="H31:H34"/>
    <mergeCell ref="A35:B35"/>
    <mergeCell ref="C35:D35"/>
    <mergeCell ref="I31:I34"/>
    <mergeCell ref="J31:J34"/>
    <mergeCell ref="K31:L34"/>
  </mergeCells>
  <dataValidations count="4">
    <dataValidation allowBlank="1" showInputMessage="1" showErrorMessage="1" prompt="Seleccionar de la lista desplegable" sqref="A14" xr:uid="{1B93410F-451C-4551-8FAD-CEC665C6762B}"/>
    <dataValidation allowBlank="1" showInputMessage="1" showErrorMessage="1" prompt="Registrar fecha en formato: dd/mm/aaaa" sqref="D6:F6 Q6" xr:uid="{F7C85E44-0610-44C1-A1EB-2CD8F22BC2C3}"/>
    <dataValidation allowBlank="1" showInputMessage="1" showErrorMessage="1" prompt="La sumatoria de La ponderación asignada a las tareas de cada actividad debe ser igual al 100% " sqref="P14 J14" xr:uid="{F4C1DE3B-A595-44A8-BDB5-D61FA827E0D2}"/>
    <dataValidation allowBlank="1" showInputMessage="1" showErrorMessage="1" prompt="La sumatoria de las ponderaciones por actividad debe ser igual al porcentaje asignado al plan_x000a__x000a_A1+A2+A3+A4+…+An= Porcentaje asignado al plan" sqref="C35:D35" xr:uid="{A850117E-1ECA-4221-84D6-1213EF8A734D}"/>
  </dataValidation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38B59-A3F1-4A71-BEEC-BEEE95DBE298}">
  <dimension ref="A1:T34"/>
  <sheetViews>
    <sheetView topLeftCell="A13" zoomScale="60" zoomScaleNormal="60" workbookViewId="0">
      <selection activeCell="G10" sqref="G10"/>
    </sheetView>
  </sheetViews>
  <sheetFormatPr baseColWidth="10" defaultColWidth="11.42578125" defaultRowHeight="15" x14ac:dyDescent="0.2"/>
  <cols>
    <col min="1" max="1" width="32.5703125" style="139" customWidth="1"/>
    <col min="2" max="2" width="35" style="139" customWidth="1"/>
    <col min="3" max="5" width="42.85546875" style="139" customWidth="1"/>
    <col min="6" max="6" width="58.85546875" style="139" customWidth="1"/>
    <col min="7" max="8" width="50.85546875" style="139" customWidth="1"/>
    <col min="9" max="9" width="27.7109375" style="139" customWidth="1"/>
    <col min="10" max="10" width="31.85546875" style="139" customWidth="1"/>
    <col min="11" max="11" width="30.5703125" style="139" customWidth="1"/>
    <col min="12" max="12" width="4.85546875" style="139" customWidth="1"/>
    <col min="13" max="13" width="38" style="139" customWidth="1"/>
    <col min="14" max="16" width="29.85546875" style="139" customWidth="1"/>
    <col min="17" max="17" width="26.28515625" style="139" customWidth="1"/>
    <col min="18" max="18" width="29.5703125" style="139" customWidth="1"/>
    <col min="19" max="19" width="20.85546875" style="139" customWidth="1"/>
    <col min="20" max="20" width="27" style="139" customWidth="1"/>
    <col min="21" max="16384" width="11.42578125" style="139"/>
  </cols>
  <sheetData>
    <row r="1" spans="1:20" ht="36.75" customHeight="1" x14ac:dyDescent="0.2">
      <c r="A1" s="268"/>
      <c r="B1" s="268"/>
      <c r="C1" s="268"/>
      <c r="D1" s="269" t="s">
        <v>215</v>
      </c>
      <c r="E1" s="270"/>
      <c r="F1" s="270"/>
      <c r="G1" s="270"/>
      <c r="H1" s="270"/>
      <c r="I1" s="270"/>
      <c r="J1" s="270"/>
      <c r="K1" s="270"/>
      <c r="L1" s="270"/>
      <c r="M1" s="271"/>
      <c r="N1" s="166" t="s">
        <v>216</v>
      </c>
      <c r="O1" s="138" t="s">
        <v>217</v>
      </c>
      <c r="P1" s="146"/>
      <c r="Q1" s="146"/>
    </row>
    <row r="2" spans="1:20" ht="36.75" customHeight="1" x14ac:dyDescent="0.2">
      <c r="A2" s="268"/>
      <c r="B2" s="268"/>
      <c r="C2" s="268"/>
      <c r="D2" s="272"/>
      <c r="E2" s="273"/>
      <c r="F2" s="273"/>
      <c r="G2" s="273"/>
      <c r="H2" s="273"/>
      <c r="I2" s="273"/>
      <c r="J2" s="273"/>
      <c r="K2" s="273"/>
      <c r="L2" s="273"/>
      <c r="M2" s="274"/>
      <c r="N2" s="166" t="s">
        <v>218</v>
      </c>
      <c r="O2" s="140">
        <v>6</v>
      </c>
      <c r="P2" s="149"/>
      <c r="Q2" s="149"/>
    </row>
    <row r="3" spans="1:20" ht="36.75" customHeight="1" x14ac:dyDescent="0.2">
      <c r="A3" s="268"/>
      <c r="B3" s="268"/>
      <c r="C3" s="268"/>
      <c r="D3" s="275"/>
      <c r="E3" s="276"/>
      <c r="F3" s="276"/>
      <c r="G3" s="276"/>
      <c r="H3" s="276"/>
      <c r="I3" s="276"/>
      <c r="J3" s="276"/>
      <c r="K3" s="276"/>
      <c r="L3" s="276"/>
      <c r="M3" s="277"/>
      <c r="N3" s="166" t="s">
        <v>219</v>
      </c>
      <c r="O3" s="169">
        <v>45618</v>
      </c>
      <c r="P3" s="149"/>
      <c r="Q3" s="149"/>
    </row>
    <row r="4" spans="1:20" ht="36.75" customHeight="1" x14ac:dyDescent="0.2">
      <c r="A4" s="268"/>
      <c r="B4" s="268"/>
      <c r="C4" s="268"/>
      <c r="D4" s="278" t="s">
        <v>220</v>
      </c>
      <c r="E4" s="279"/>
      <c r="F4" s="279"/>
      <c r="G4" s="279"/>
      <c r="H4" s="279"/>
      <c r="I4" s="279"/>
      <c r="J4" s="279"/>
      <c r="K4" s="279"/>
      <c r="L4" s="279"/>
      <c r="M4" s="280"/>
      <c r="N4" s="166" t="s">
        <v>221</v>
      </c>
      <c r="O4" s="140" t="s">
        <v>222</v>
      </c>
      <c r="P4" s="149"/>
      <c r="Q4" s="149"/>
    </row>
    <row r="5" spans="1:20" ht="36.75" customHeight="1" x14ac:dyDescent="0.2">
      <c r="P5" s="146"/>
      <c r="Q5" s="146"/>
    </row>
    <row r="6" spans="1:20" ht="44.1" customHeight="1" x14ac:dyDescent="0.2">
      <c r="A6" s="281" t="s">
        <v>223</v>
      </c>
      <c r="B6" s="282"/>
      <c r="C6" s="282"/>
      <c r="D6" s="291" t="s">
        <v>374</v>
      </c>
      <c r="E6" s="292"/>
      <c r="F6" s="293"/>
      <c r="G6" s="141"/>
      <c r="H6" s="142" t="s">
        <v>224</v>
      </c>
      <c r="I6" s="267"/>
      <c r="J6" s="267"/>
      <c r="K6" s="143"/>
      <c r="L6" s="143"/>
      <c r="M6" s="168" t="s">
        <v>225</v>
      </c>
      <c r="N6" s="266"/>
      <c r="O6" s="266"/>
      <c r="P6" s="149"/>
      <c r="Q6" s="149"/>
    </row>
    <row r="7" spans="1:20" ht="48.75" customHeight="1" x14ac:dyDescent="0.2">
      <c r="A7" s="144"/>
      <c r="B7" s="144"/>
      <c r="C7" s="144"/>
      <c r="D7" s="144"/>
      <c r="E7" s="144"/>
      <c r="F7" s="144"/>
      <c r="H7" s="145"/>
      <c r="I7" s="143"/>
      <c r="J7" s="143"/>
      <c r="K7" s="143"/>
      <c r="L7" s="143"/>
      <c r="M7" s="168" t="s">
        <v>226</v>
      </c>
      <c r="N7" s="294"/>
      <c r="O7" s="294"/>
      <c r="P7" s="149"/>
      <c r="Q7" s="149"/>
    </row>
    <row r="8" spans="1:20" ht="27" customHeight="1" x14ac:dyDescent="0.2">
      <c r="A8" s="256" t="s">
        <v>227</v>
      </c>
      <c r="B8" s="256"/>
      <c r="C8" s="256"/>
      <c r="D8" s="267" t="s">
        <v>391</v>
      </c>
      <c r="E8" s="267"/>
      <c r="F8" s="267"/>
      <c r="G8" s="151" t="s">
        <v>228</v>
      </c>
      <c r="H8" s="407">
        <v>0.05</v>
      </c>
      <c r="I8" s="301"/>
      <c r="J8" s="301"/>
      <c r="K8" s="301"/>
      <c r="L8" s="167"/>
      <c r="M8" s="152"/>
      <c r="N8" s="146"/>
      <c r="O8" s="146"/>
      <c r="P8" s="149"/>
      <c r="Q8" s="149"/>
    </row>
    <row r="9" spans="1:20" ht="30.95" customHeight="1" x14ac:dyDescent="0.2">
      <c r="A9" s="191" t="s">
        <v>229</v>
      </c>
      <c r="B9" s="299" t="s">
        <v>392</v>
      </c>
      <c r="C9" s="300"/>
      <c r="D9" s="191" t="s">
        <v>230</v>
      </c>
      <c r="E9" s="175" t="s">
        <v>393</v>
      </c>
      <c r="F9" s="150" t="s">
        <v>231</v>
      </c>
      <c r="G9" s="189" t="s">
        <v>369</v>
      </c>
      <c r="H9" s="150" t="s">
        <v>232</v>
      </c>
      <c r="I9" s="186" t="s">
        <v>351</v>
      </c>
      <c r="J9" s="154" t="s">
        <v>233</v>
      </c>
      <c r="K9" s="190">
        <v>0.95</v>
      </c>
      <c r="L9" s="156"/>
      <c r="M9" s="156"/>
      <c r="N9" s="146"/>
      <c r="O9" s="146"/>
      <c r="P9" s="146"/>
      <c r="Q9" s="146"/>
    </row>
    <row r="10" spans="1:20" ht="45.6" customHeight="1" x14ac:dyDescent="0.2">
      <c r="A10" s="256" t="s">
        <v>237</v>
      </c>
      <c r="B10" s="256"/>
      <c r="C10" s="256"/>
      <c r="D10" s="261" t="s">
        <v>349</v>
      </c>
      <c r="E10" s="261"/>
      <c r="F10" s="261"/>
      <c r="G10" s="157" t="s">
        <v>238</v>
      </c>
      <c r="H10" s="409">
        <v>1</v>
      </c>
      <c r="I10" s="289"/>
      <c r="J10" s="254"/>
      <c r="K10" s="255"/>
      <c r="L10" s="255"/>
      <c r="M10" s="255"/>
      <c r="N10" s="146"/>
      <c r="O10" s="149"/>
      <c r="P10" s="149"/>
      <c r="Q10" s="149"/>
    </row>
    <row r="11" spans="1:20" ht="48.75" customHeight="1" x14ac:dyDescent="0.2">
      <c r="A11" s="256" t="s">
        <v>239</v>
      </c>
      <c r="B11" s="256"/>
      <c r="C11" s="256"/>
      <c r="D11" s="325" t="s">
        <v>336</v>
      </c>
      <c r="E11" s="326"/>
      <c r="F11" s="326"/>
      <c r="G11" s="326"/>
      <c r="H11" s="326"/>
      <c r="I11" s="326"/>
      <c r="J11" s="326"/>
      <c r="K11" s="326"/>
      <c r="L11" s="326"/>
      <c r="M11" s="326"/>
      <c r="N11" s="326"/>
      <c r="O11" s="327"/>
      <c r="P11" s="149"/>
      <c r="Q11" s="149"/>
    </row>
    <row r="12" spans="1:20" ht="48.75" customHeight="1" x14ac:dyDescent="0.2">
      <c r="A12" s="256" t="s">
        <v>240</v>
      </c>
      <c r="B12" s="256"/>
      <c r="C12" s="256"/>
      <c r="D12" s="308"/>
      <c r="E12" s="308"/>
      <c r="F12" s="308"/>
      <c r="G12" s="308"/>
      <c r="H12" s="308"/>
      <c r="I12" s="308"/>
      <c r="J12" s="308"/>
      <c r="K12" s="308"/>
      <c r="L12" s="308"/>
      <c r="M12" s="308"/>
      <c r="N12" s="308"/>
      <c r="O12" s="308"/>
      <c r="P12" s="149"/>
      <c r="Q12" s="149"/>
    </row>
    <row r="13" spans="1:20" ht="129.75" customHeight="1" x14ac:dyDescent="0.2">
      <c r="A13" s="251" t="s">
        <v>241</v>
      </c>
      <c r="B13" s="251"/>
      <c r="C13" s="251"/>
      <c r="D13" s="251"/>
      <c r="E13" s="251"/>
      <c r="F13" s="251"/>
      <c r="G13" s="251"/>
      <c r="H13" s="251"/>
      <c r="I13" s="251"/>
      <c r="J13" s="251"/>
      <c r="K13" s="251"/>
      <c r="L13" s="251"/>
      <c r="M13" s="251"/>
      <c r="N13" s="251"/>
      <c r="O13" s="251"/>
      <c r="P13" s="160"/>
      <c r="Q13" s="160"/>
      <c r="R13" s="160"/>
      <c r="S13" s="160"/>
      <c r="T13" s="160"/>
    </row>
    <row r="14" spans="1:20" ht="78" customHeight="1" x14ac:dyDescent="0.2">
      <c r="A14" s="163" t="s">
        <v>210</v>
      </c>
      <c r="B14" s="163" t="s">
        <v>242</v>
      </c>
      <c r="C14" s="163" t="s">
        <v>243</v>
      </c>
      <c r="D14" s="163" t="s">
        <v>244</v>
      </c>
      <c r="E14" s="163" t="s">
        <v>245</v>
      </c>
      <c r="F14" s="163" t="s">
        <v>246</v>
      </c>
      <c r="G14" s="163" t="s">
        <v>247</v>
      </c>
      <c r="H14" s="163" t="s">
        <v>248</v>
      </c>
      <c r="I14" s="164" t="s">
        <v>249</v>
      </c>
      <c r="J14" s="164" t="s">
        <v>250</v>
      </c>
      <c r="K14" s="252" t="s">
        <v>251</v>
      </c>
      <c r="L14" s="253"/>
      <c r="M14" s="165" t="s">
        <v>246</v>
      </c>
      <c r="N14" s="165" t="s">
        <v>247</v>
      </c>
      <c r="O14" s="165" t="s">
        <v>248</v>
      </c>
      <c r="P14" s="161"/>
      <c r="Q14" s="161"/>
      <c r="R14" s="162"/>
      <c r="S14" s="162"/>
      <c r="T14" s="162"/>
    </row>
    <row r="15" spans="1:20" ht="37.5" customHeight="1" x14ac:dyDescent="0.2">
      <c r="A15" s="329" t="s">
        <v>212</v>
      </c>
      <c r="B15" s="329" t="s">
        <v>379</v>
      </c>
      <c r="C15" s="249" t="s">
        <v>394</v>
      </c>
      <c r="D15" s="290">
        <v>0.33</v>
      </c>
      <c r="E15" s="249" t="s">
        <v>339</v>
      </c>
      <c r="F15" s="249" t="s">
        <v>395</v>
      </c>
      <c r="G15" s="250">
        <v>46025</v>
      </c>
      <c r="H15" s="250" t="s">
        <v>385</v>
      </c>
      <c r="I15" s="302"/>
      <c r="J15" s="305"/>
      <c r="K15" s="309"/>
      <c r="L15" s="310"/>
      <c r="M15" s="305"/>
      <c r="N15" s="305"/>
      <c r="O15" s="305"/>
      <c r="P15" s="159"/>
    </row>
    <row r="16" spans="1:20" ht="37.5" customHeight="1" x14ac:dyDescent="0.2">
      <c r="A16" s="330"/>
      <c r="B16" s="330"/>
      <c r="C16" s="249"/>
      <c r="D16" s="249"/>
      <c r="E16" s="249"/>
      <c r="F16" s="249"/>
      <c r="G16" s="249"/>
      <c r="H16" s="249"/>
      <c r="I16" s="303"/>
      <c r="J16" s="306"/>
      <c r="K16" s="311"/>
      <c r="L16" s="312"/>
      <c r="M16" s="306"/>
      <c r="N16" s="306"/>
      <c r="O16" s="306"/>
    </row>
    <row r="17" spans="1:16" ht="37.5" customHeight="1" x14ac:dyDescent="0.2">
      <c r="A17" s="330"/>
      <c r="B17" s="330"/>
      <c r="C17" s="249"/>
      <c r="D17" s="249"/>
      <c r="E17" s="249"/>
      <c r="F17" s="249"/>
      <c r="G17" s="249"/>
      <c r="H17" s="249"/>
      <c r="I17" s="303"/>
      <c r="J17" s="306"/>
      <c r="K17" s="311"/>
      <c r="L17" s="312"/>
      <c r="M17" s="306"/>
      <c r="N17" s="306"/>
      <c r="O17" s="306"/>
    </row>
    <row r="18" spans="1:16" ht="37.5" customHeight="1" x14ac:dyDescent="0.2">
      <c r="A18" s="330"/>
      <c r="B18" s="330"/>
      <c r="C18" s="249"/>
      <c r="D18" s="249"/>
      <c r="E18" s="249"/>
      <c r="F18" s="249"/>
      <c r="G18" s="249"/>
      <c r="H18" s="249"/>
      <c r="I18" s="304"/>
      <c r="J18" s="307"/>
      <c r="K18" s="313"/>
      <c r="L18" s="314"/>
      <c r="M18" s="307"/>
      <c r="N18" s="307"/>
      <c r="O18" s="307"/>
    </row>
    <row r="19" spans="1:16" ht="20.100000000000001" customHeight="1" x14ac:dyDescent="0.2">
      <c r="A19" s="330"/>
      <c r="B19" s="330"/>
      <c r="C19" s="249" t="s">
        <v>396</v>
      </c>
      <c r="D19" s="290">
        <v>0.33</v>
      </c>
      <c r="E19" s="249" t="s">
        <v>339</v>
      </c>
      <c r="F19" s="249" t="s">
        <v>397</v>
      </c>
      <c r="G19" s="250">
        <v>46028</v>
      </c>
      <c r="H19" s="250" t="s">
        <v>398</v>
      </c>
      <c r="I19" s="302"/>
      <c r="J19" s="305"/>
      <c r="K19" s="309"/>
      <c r="L19" s="310"/>
      <c r="M19" s="305"/>
      <c r="N19" s="305"/>
      <c r="O19" s="305"/>
      <c r="P19" s="159"/>
    </row>
    <row r="20" spans="1:16" ht="20.100000000000001" customHeight="1" x14ac:dyDescent="0.2">
      <c r="A20" s="330"/>
      <c r="B20" s="330"/>
      <c r="C20" s="249"/>
      <c r="D20" s="249"/>
      <c r="E20" s="249"/>
      <c r="F20" s="249"/>
      <c r="G20" s="249"/>
      <c r="H20" s="249"/>
      <c r="I20" s="303"/>
      <c r="J20" s="306"/>
      <c r="K20" s="311"/>
      <c r="L20" s="312"/>
      <c r="M20" s="306"/>
      <c r="N20" s="306"/>
      <c r="O20" s="306"/>
    </row>
    <row r="21" spans="1:16" ht="20.100000000000001" customHeight="1" x14ac:dyDescent="0.2">
      <c r="A21" s="330"/>
      <c r="B21" s="330"/>
      <c r="C21" s="249"/>
      <c r="D21" s="249"/>
      <c r="E21" s="249"/>
      <c r="F21" s="249"/>
      <c r="G21" s="249"/>
      <c r="H21" s="249"/>
      <c r="I21" s="303"/>
      <c r="J21" s="306"/>
      <c r="K21" s="311"/>
      <c r="L21" s="312"/>
      <c r="M21" s="306"/>
      <c r="N21" s="306"/>
      <c r="O21" s="306"/>
    </row>
    <row r="22" spans="1:16" ht="20.100000000000001" customHeight="1" x14ac:dyDescent="0.2">
      <c r="A22" s="330"/>
      <c r="B22" s="330"/>
      <c r="C22" s="249"/>
      <c r="D22" s="249"/>
      <c r="E22" s="249"/>
      <c r="F22" s="249"/>
      <c r="G22" s="249"/>
      <c r="H22" s="249"/>
      <c r="I22" s="304"/>
      <c r="J22" s="307"/>
      <c r="K22" s="313"/>
      <c r="L22" s="314"/>
      <c r="M22" s="307"/>
      <c r="N22" s="307"/>
      <c r="O22" s="307"/>
    </row>
    <row r="23" spans="1:16" ht="39" customHeight="1" x14ac:dyDescent="0.2">
      <c r="A23" s="330"/>
      <c r="B23" s="330"/>
      <c r="C23" s="249" t="s">
        <v>399</v>
      </c>
      <c r="D23" s="290">
        <v>0.34</v>
      </c>
      <c r="E23" s="249" t="s">
        <v>339</v>
      </c>
      <c r="F23" s="249" t="s">
        <v>400</v>
      </c>
      <c r="G23" s="250">
        <v>46030</v>
      </c>
      <c r="H23" s="250" t="s">
        <v>337</v>
      </c>
      <c r="I23" s="302"/>
      <c r="J23" s="305"/>
      <c r="K23" s="309"/>
      <c r="L23" s="310"/>
      <c r="M23" s="305"/>
      <c r="N23" s="305"/>
      <c r="O23" s="305"/>
    </row>
    <row r="24" spans="1:16" ht="39" customHeight="1" x14ac:dyDescent="0.2">
      <c r="A24" s="330"/>
      <c r="B24" s="330"/>
      <c r="C24" s="249"/>
      <c r="D24" s="249"/>
      <c r="E24" s="249"/>
      <c r="F24" s="249"/>
      <c r="G24" s="249"/>
      <c r="H24" s="249"/>
      <c r="I24" s="303"/>
      <c r="J24" s="306"/>
      <c r="K24" s="311"/>
      <c r="L24" s="312"/>
      <c r="M24" s="306"/>
      <c r="N24" s="306"/>
      <c r="O24" s="306"/>
    </row>
    <row r="25" spans="1:16" ht="39" customHeight="1" x14ac:dyDescent="0.2">
      <c r="A25" s="330"/>
      <c r="B25" s="330"/>
      <c r="C25" s="249"/>
      <c r="D25" s="249"/>
      <c r="E25" s="249"/>
      <c r="F25" s="249"/>
      <c r="G25" s="249"/>
      <c r="H25" s="249"/>
      <c r="I25" s="303"/>
      <c r="J25" s="306"/>
      <c r="K25" s="311"/>
      <c r="L25" s="312"/>
      <c r="M25" s="306"/>
      <c r="N25" s="306"/>
      <c r="O25" s="306"/>
    </row>
    <row r="26" spans="1:16" ht="39" customHeight="1" x14ac:dyDescent="0.2">
      <c r="A26" s="330"/>
      <c r="B26" s="330"/>
      <c r="C26" s="249"/>
      <c r="D26" s="249"/>
      <c r="E26" s="249"/>
      <c r="F26" s="249"/>
      <c r="G26" s="249"/>
      <c r="H26" s="249"/>
      <c r="I26" s="304"/>
      <c r="J26" s="307"/>
      <c r="K26" s="313"/>
      <c r="L26" s="314"/>
      <c r="M26" s="307"/>
      <c r="N26" s="307"/>
      <c r="O26" s="307"/>
    </row>
    <row r="27" spans="1:16" ht="51.75" customHeight="1" x14ac:dyDescent="0.2">
      <c r="A27" s="240" t="s">
        <v>252</v>
      </c>
      <c r="B27" s="240"/>
      <c r="C27" s="338">
        <v>1</v>
      </c>
      <c r="D27" s="242"/>
    </row>
    <row r="28" spans="1:16" ht="15" customHeight="1" x14ac:dyDescent="0.2">
      <c r="A28" s="192"/>
      <c r="B28" s="192"/>
    </row>
    <row r="29" spans="1:16" ht="15" customHeight="1" x14ac:dyDescent="0.2">
      <c r="A29" s="192"/>
      <c r="B29" s="192"/>
    </row>
    <row r="30" spans="1:16" ht="15" customHeight="1" x14ac:dyDescent="0.2">
      <c r="A30" s="192"/>
      <c r="B30" s="192"/>
    </row>
    <row r="31" spans="1:16" ht="15" customHeight="1" x14ac:dyDescent="0.2">
      <c r="A31" s="192"/>
      <c r="B31" s="192"/>
    </row>
    <row r="32" spans="1:16" ht="15" customHeight="1" x14ac:dyDescent="0.2">
      <c r="A32" s="192"/>
      <c r="B32" s="192"/>
    </row>
    <row r="33" spans="1:2" ht="15" customHeight="1" x14ac:dyDescent="0.2">
      <c r="A33" s="192"/>
      <c r="B33" s="192"/>
    </row>
    <row r="34" spans="1:2" ht="15" customHeight="1" x14ac:dyDescent="0.2">
      <c r="A34" s="192"/>
      <c r="B34" s="192"/>
    </row>
  </sheetData>
  <mergeCells count="62">
    <mergeCell ref="B9:C9"/>
    <mergeCell ref="A1:C4"/>
    <mergeCell ref="D1:M3"/>
    <mergeCell ref="D4:M4"/>
    <mergeCell ref="A6:C6"/>
    <mergeCell ref="D6:F6"/>
    <mergeCell ref="I6:J6"/>
    <mergeCell ref="N6:O6"/>
    <mergeCell ref="N7:O7"/>
    <mergeCell ref="A8:C8"/>
    <mergeCell ref="D8:F8"/>
    <mergeCell ref="H8:K8"/>
    <mergeCell ref="A10:C10"/>
    <mergeCell ref="D10:F10"/>
    <mergeCell ref="H10:I10"/>
    <mergeCell ref="J10:M10"/>
    <mergeCell ref="A11:C11"/>
    <mergeCell ref="D11:O11"/>
    <mergeCell ref="A12:C12"/>
    <mergeCell ref="D12:O12"/>
    <mergeCell ref="A13:O13"/>
    <mergeCell ref="K14:L14"/>
    <mergeCell ref="A15:A26"/>
    <mergeCell ref="B15:B26"/>
    <mergeCell ref="C15:C18"/>
    <mergeCell ref="D15:D18"/>
    <mergeCell ref="E15:E18"/>
    <mergeCell ref="F15:F18"/>
    <mergeCell ref="N15:N18"/>
    <mergeCell ref="O15:O18"/>
    <mergeCell ref="C19:C22"/>
    <mergeCell ref="D19:D22"/>
    <mergeCell ref="E19:E22"/>
    <mergeCell ref="F19:F22"/>
    <mergeCell ref="G19:G22"/>
    <mergeCell ref="H19:H22"/>
    <mergeCell ref="I19:I22"/>
    <mergeCell ref="J19:J22"/>
    <mergeCell ref="G15:G18"/>
    <mergeCell ref="H15:H18"/>
    <mergeCell ref="I15:I18"/>
    <mergeCell ref="J15:J18"/>
    <mergeCell ref="K15:L18"/>
    <mergeCell ref="M15:M18"/>
    <mergeCell ref="M23:M26"/>
    <mergeCell ref="N23:N26"/>
    <mergeCell ref="O23:O26"/>
    <mergeCell ref="K19:L22"/>
    <mergeCell ref="M19:M22"/>
    <mergeCell ref="N19:N22"/>
    <mergeCell ref="O19:O22"/>
    <mergeCell ref="A27:B27"/>
    <mergeCell ref="C27:D27"/>
    <mergeCell ref="I23:I26"/>
    <mergeCell ref="J23:J26"/>
    <mergeCell ref="K23:L26"/>
    <mergeCell ref="C23:C26"/>
    <mergeCell ref="D23:D26"/>
    <mergeCell ref="E23:E26"/>
    <mergeCell ref="F23:F26"/>
    <mergeCell ref="G23:G26"/>
    <mergeCell ref="H23:H26"/>
  </mergeCells>
  <dataValidations count="4">
    <dataValidation allowBlank="1" showInputMessage="1" showErrorMessage="1" prompt="La sumatoria de las ponderaciones por actividad debe ser igual al porcentaje asignado al plan_x000a__x000a_A1+A2+A3+A4+…+An= Porcentaje asignado al plan" sqref="C27:D27" xr:uid="{0C2C3CB0-BEFE-4B5B-A249-B4F003986CA1}"/>
    <dataValidation allowBlank="1" showInputMessage="1" showErrorMessage="1" prompt="La sumatoria de La ponderación asignada a las tareas de cada actividad debe ser igual al 100% " sqref="P14 J14" xr:uid="{489C7CBD-03AC-4AF2-99BC-7B972D7AD86C}"/>
    <dataValidation allowBlank="1" showInputMessage="1" showErrorMessage="1" prompt="Registrar fecha en formato: dd/mm/aaaa" sqref="D6:F6 Q6" xr:uid="{A6E12FD7-6442-4BF5-A641-AD4608EE2033}"/>
    <dataValidation allowBlank="1" showInputMessage="1" showErrorMessage="1" prompt="Seleccionar de la lista desplegable" sqref="A14" xr:uid="{5384D637-193F-4909-9F0F-C0D3F5677B18}"/>
  </dataValidation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4FFBE-747B-4C22-8322-482877C171FC}">
  <dimension ref="A1:T34"/>
  <sheetViews>
    <sheetView topLeftCell="D13" zoomScale="69" zoomScaleNormal="69" workbookViewId="0">
      <selection activeCell="D12" sqref="D12:O12"/>
    </sheetView>
  </sheetViews>
  <sheetFormatPr baseColWidth="10" defaultColWidth="11.42578125" defaultRowHeight="15" x14ac:dyDescent="0.2"/>
  <cols>
    <col min="1" max="1" width="32.5703125" style="139" customWidth="1"/>
    <col min="2" max="2" width="35" style="139" customWidth="1"/>
    <col min="3" max="5" width="42.85546875" style="139" customWidth="1"/>
    <col min="6" max="6" width="58.85546875" style="139" customWidth="1"/>
    <col min="7" max="8" width="50.85546875" style="139" customWidth="1"/>
    <col min="9" max="9" width="27.7109375" style="139" customWidth="1"/>
    <col min="10" max="10" width="31.85546875" style="139" customWidth="1"/>
    <col min="11" max="11" width="30.5703125" style="139" customWidth="1"/>
    <col min="12" max="12" width="4.85546875" style="139" customWidth="1"/>
    <col min="13" max="13" width="38" style="139" customWidth="1"/>
    <col min="14" max="16" width="29.85546875" style="139" customWidth="1"/>
    <col min="17" max="17" width="26.28515625" style="139" customWidth="1"/>
    <col min="18" max="18" width="29.5703125" style="139" customWidth="1"/>
    <col min="19" max="19" width="20.85546875" style="139" customWidth="1"/>
    <col min="20" max="20" width="27" style="139" customWidth="1"/>
    <col min="21" max="16384" width="11.42578125" style="139"/>
  </cols>
  <sheetData>
    <row r="1" spans="1:20" ht="36.75" customHeight="1" x14ac:dyDescent="0.2">
      <c r="A1" s="268"/>
      <c r="B1" s="268"/>
      <c r="C1" s="268"/>
      <c r="D1" s="269" t="s">
        <v>215</v>
      </c>
      <c r="E1" s="270"/>
      <c r="F1" s="270"/>
      <c r="G1" s="270"/>
      <c r="H1" s="270"/>
      <c r="I1" s="270"/>
      <c r="J1" s="270"/>
      <c r="K1" s="270"/>
      <c r="L1" s="270"/>
      <c r="M1" s="271"/>
      <c r="N1" s="166" t="s">
        <v>216</v>
      </c>
      <c r="O1" s="138" t="s">
        <v>217</v>
      </c>
      <c r="P1" s="146"/>
      <c r="Q1" s="146"/>
    </row>
    <row r="2" spans="1:20" ht="36.75" customHeight="1" x14ac:dyDescent="0.2">
      <c r="A2" s="268"/>
      <c r="B2" s="268"/>
      <c r="C2" s="268"/>
      <c r="D2" s="272"/>
      <c r="E2" s="273"/>
      <c r="F2" s="273"/>
      <c r="G2" s="273"/>
      <c r="H2" s="273"/>
      <c r="I2" s="273"/>
      <c r="J2" s="273"/>
      <c r="K2" s="273"/>
      <c r="L2" s="273"/>
      <c r="M2" s="274"/>
      <c r="N2" s="166" t="s">
        <v>218</v>
      </c>
      <c r="O2" s="140">
        <v>6</v>
      </c>
      <c r="P2" s="149"/>
      <c r="Q2" s="149"/>
    </row>
    <row r="3" spans="1:20" ht="36.75" customHeight="1" x14ac:dyDescent="0.2">
      <c r="A3" s="268"/>
      <c r="B3" s="268"/>
      <c r="C3" s="268"/>
      <c r="D3" s="275"/>
      <c r="E3" s="276"/>
      <c r="F3" s="276"/>
      <c r="G3" s="276"/>
      <c r="H3" s="276"/>
      <c r="I3" s="276"/>
      <c r="J3" s="276"/>
      <c r="K3" s="276"/>
      <c r="L3" s="276"/>
      <c r="M3" s="277"/>
      <c r="N3" s="166" t="s">
        <v>219</v>
      </c>
      <c r="O3" s="169">
        <v>45618</v>
      </c>
      <c r="P3" s="149"/>
      <c r="Q3" s="149"/>
    </row>
    <row r="4" spans="1:20" ht="36.75" customHeight="1" x14ac:dyDescent="0.2">
      <c r="A4" s="268"/>
      <c r="B4" s="268"/>
      <c r="C4" s="268"/>
      <c r="D4" s="278" t="s">
        <v>220</v>
      </c>
      <c r="E4" s="279"/>
      <c r="F4" s="279"/>
      <c r="G4" s="279"/>
      <c r="H4" s="279"/>
      <c r="I4" s="279"/>
      <c r="J4" s="279"/>
      <c r="K4" s="279"/>
      <c r="L4" s="279"/>
      <c r="M4" s="280"/>
      <c r="N4" s="166" t="s">
        <v>221</v>
      </c>
      <c r="O4" s="140" t="s">
        <v>222</v>
      </c>
      <c r="P4" s="149"/>
      <c r="Q4" s="149"/>
    </row>
    <row r="5" spans="1:20" ht="36.75" customHeight="1" x14ac:dyDescent="0.2">
      <c r="P5" s="146"/>
      <c r="Q5" s="146"/>
    </row>
    <row r="6" spans="1:20" ht="44.1" customHeight="1" x14ac:dyDescent="0.2">
      <c r="A6" s="281" t="s">
        <v>223</v>
      </c>
      <c r="B6" s="282"/>
      <c r="C6" s="282"/>
      <c r="D6" s="291" t="s">
        <v>374</v>
      </c>
      <c r="E6" s="292"/>
      <c r="F6" s="293"/>
      <c r="G6" s="141"/>
      <c r="H6" s="142" t="s">
        <v>224</v>
      </c>
      <c r="I6" s="267"/>
      <c r="J6" s="267"/>
      <c r="K6" s="143"/>
      <c r="L6" s="143"/>
      <c r="M6" s="168" t="s">
        <v>225</v>
      </c>
      <c r="N6" s="266"/>
      <c r="O6" s="266"/>
      <c r="P6" s="149"/>
      <c r="Q6" s="149"/>
    </row>
    <row r="7" spans="1:20" ht="48.75" customHeight="1" x14ac:dyDescent="0.2">
      <c r="A7" s="144"/>
      <c r="B7" s="144"/>
      <c r="C7" s="144"/>
      <c r="D7" s="144"/>
      <c r="E7" s="144"/>
      <c r="F7" s="144"/>
      <c r="H7" s="145"/>
      <c r="I7" s="143"/>
      <c r="J7" s="143"/>
      <c r="K7" s="143"/>
      <c r="L7" s="143"/>
      <c r="M7" s="168" t="s">
        <v>226</v>
      </c>
      <c r="N7" s="294"/>
      <c r="O7" s="294"/>
      <c r="P7" s="149"/>
      <c r="Q7" s="149"/>
    </row>
    <row r="8" spans="1:20" ht="27" customHeight="1" x14ac:dyDescent="0.2">
      <c r="A8" s="256" t="s">
        <v>227</v>
      </c>
      <c r="B8" s="256"/>
      <c r="C8" s="256"/>
      <c r="D8" s="267" t="s">
        <v>401</v>
      </c>
      <c r="E8" s="267"/>
      <c r="F8" s="267"/>
      <c r="G8" s="151" t="s">
        <v>228</v>
      </c>
      <c r="H8" s="407">
        <v>7.0000000000000007E-2</v>
      </c>
      <c r="I8" s="301"/>
      <c r="J8" s="301"/>
      <c r="K8" s="301"/>
      <c r="L8" s="167"/>
      <c r="M8" s="152"/>
      <c r="N8" s="146"/>
      <c r="O8" s="146"/>
      <c r="P8" s="149"/>
      <c r="Q8" s="149"/>
    </row>
    <row r="9" spans="1:20" s="197" customFormat="1" ht="30.95" customHeight="1" x14ac:dyDescent="0.2">
      <c r="A9" s="193" t="s">
        <v>229</v>
      </c>
      <c r="B9" s="299" t="s">
        <v>402</v>
      </c>
      <c r="C9" s="300"/>
      <c r="D9" s="193" t="s">
        <v>230</v>
      </c>
      <c r="E9" s="194" t="s">
        <v>403</v>
      </c>
      <c r="F9" s="193" t="s">
        <v>231</v>
      </c>
      <c r="G9" s="172" t="s">
        <v>352</v>
      </c>
      <c r="H9" s="193" t="s">
        <v>232</v>
      </c>
      <c r="I9" s="188" t="s">
        <v>351</v>
      </c>
      <c r="J9" s="193" t="s">
        <v>233</v>
      </c>
      <c r="K9" s="195" t="s">
        <v>350</v>
      </c>
      <c r="L9" s="196"/>
      <c r="M9" s="196"/>
      <c r="N9" s="143"/>
      <c r="O9" s="143"/>
      <c r="P9" s="143"/>
      <c r="Q9" s="143"/>
    </row>
    <row r="10" spans="1:20" ht="45.6" customHeight="1" x14ac:dyDescent="0.2">
      <c r="A10" s="256" t="s">
        <v>237</v>
      </c>
      <c r="B10" s="256"/>
      <c r="C10" s="256"/>
      <c r="D10" s="261" t="s">
        <v>349</v>
      </c>
      <c r="E10" s="261"/>
      <c r="F10" s="261"/>
      <c r="G10" s="157" t="s">
        <v>238</v>
      </c>
      <c r="H10" s="409">
        <v>1</v>
      </c>
      <c r="I10" s="289"/>
      <c r="J10" s="254"/>
      <c r="K10" s="255"/>
      <c r="L10" s="255"/>
      <c r="M10" s="255"/>
      <c r="N10" s="146"/>
      <c r="O10" s="149"/>
      <c r="P10" s="149"/>
      <c r="Q10" s="149"/>
    </row>
    <row r="11" spans="1:20" ht="48.75" customHeight="1" x14ac:dyDescent="0.2">
      <c r="A11" s="256" t="s">
        <v>239</v>
      </c>
      <c r="B11" s="256"/>
      <c r="C11" s="256"/>
      <c r="D11" s="325" t="s">
        <v>336</v>
      </c>
      <c r="E11" s="326"/>
      <c r="F11" s="326"/>
      <c r="G11" s="326"/>
      <c r="H11" s="326"/>
      <c r="I11" s="326"/>
      <c r="J11" s="326"/>
      <c r="K11" s="326"/>
      <c r="L11" s="326"/>
      <c r="M11" s="326"/>
      <c r="N11" s="326"/>
      <c r="O11" s="327"/>
      <c r="P11" s="149"/>
      <c r="Q11" s="149"/>
    </row>
    <row r="12" spans="1:20" ht="48.75" customHeight="1" x14ac:dyDescent="0.2">
      <c r="A12" s="256" t="s">
        <v>240</v>
      </c>
      <c r="B12" s="256"/>
      <c r="C12" s="256"/>
      <c r="D12" s="308">
        <v>12401</v>
      </c>
      <c r="E12" s="308"/>
      <c r="F12" s="308"/>
      <c r="G12" s="308"/>
      <c r="H12" s="308"/>
      <c r="I12" s="308"/>
      <c r="J12" s="308"/>
      <c r="K12" s="308"/>
      <c r="L12" s="308"/>
      <c r="M12" s="308"/>
      <c r="N12" s="308"/>
      <c r="O12" s="308"/>
      <c r="P12" s="149"/>
      <c r="Q12" s="149"/>
    </row>
    <row r="13" spans="1:20" ht="129.75" customHeight="1" x14ac:dyDescent="0.2">
      <c r="A13" s="251" t="s">
        <v>241</v>
      </c>
      <c r="B13" s="251"/>
      <c r="C13" s="251"/>
      <c r="D13" s="251"/>
      <c r="E13" s="251"/>
      <c r="F13" s="251"/>
      <c r="G13" s="251"/>
      <c r="H13" s="251"/>
      <c r="I13" s="251"/>
      <c r="J13" s="251"/>
      <c r="K13" s="251"/>
      <c r="L13" s="251"/>
      <c r="M13" s="251"/>
      <c r="N13" s="251"/>
      <c r="O13" s="251"/>
      <c r="P13" s="160"/>
      <c r="Q13" s="160"/>
      <c r="R13" s="160"/>
      <c r="S13" s="160"/>
      <c r="T13" s="160"/>
    </row>
    <row r="14" spans="1:20" ht="78" customHeight="1" x14ac:dyDescent="0.2">
      <c r="A14" s="163" t="s">
        <v>210</v>
      </c>
      <c r="B14" s="163" t="s">
        <v>242</v>
      </c>
      <c r="C14" s="163" t="s">
        <v>243</v>
      </c>
      <c r="D14" s="163" t="s">
        <v>244</v>
      </c>
      <c r="E14" s="163" t="s">
        <v>245</v>
      </c>
      <c r="F14" s="163" t="s">
        <v>246</v>
      </c>
      <c r="G14" s="163" t="s">
        <v>247</v>
      </c>
      <c r="H14" s="163" t="s">
        <v>248</v>
      </c>
      <c r="I14" s="164" t="s">
        <v>249</v>
      </c>
      <c r="J14" s="164" t="s">
        <v>250</v>
      </c>
      <c r="K14" s="252" t="s">
        <v>251</v>
      </c>
      <c r="L14" s="253"/>
      <c r="M14" s="165" t="s">
        <v>246</v>
      </c>
      <c r="N14" s="165" t="s">
        <v>247</v>
      </c>
      <c r="O14" s="165" t="s">
        <v>248</v>
      </c>
      <c r="P14" s="161"/>
      <c r="Q14" s="161"/>
      <c r="R14" s="162"/>
      <c r="S14" s="162"/>
      <c r="T14" s="162"/>
    </row>
    <row r="15" spans="1:20" ht="30.75" customHeight="1" x14ac:dyDescent="0.2">
      <c r="A15" s="329" t="s">
        <v>212</v>
      </c>
      <c r="B15" s="329" t="s">
        <v>379</v>
      </c>
      <c r="C15" s="249" t="s">
        <v>404</v>
      </c>
      <c r="D15" s="290">
        <v>0.5</v>
      </c>
      <c r="E15" s="249" t="s">
        <v>339</v>
      </c>
      <c r="F15" s="249" t="s">
        <v>405</v>
      </c>
      <c r="G15" s="250">
        <v>46027</v>
      </c>
      <c r="H15" s="250" t="s">
        <v>385</v>
      </c>
      <c r="I15" s="302"/>
      <c r="J15" s="305"/>
      <c r="K15" s="309"/>
      <c r="L15" s="310"/>
      <c r="M15" s="305"/>
      <c r="N15" s="305"/>
      <c r="O15" s="305"/>
      <c r="P15" s="159"/>
    </row>
    <row r="16" spans="1:20" ht="30.75" customHeight="1" x14ac:dyDescent="0.2">
      <c r="A16" s="330"/>
      <c r="B16" s="330"/>
      <c r="C16" s="249"/>
      <c r="D16" s="249"/>
      <c r="E16" s="249"/>
      <c r="F16" s="249"/>
      <c r="G16" s="249"/>
      <c r="H16" s="249"/>
      <c r="I16" s="303"/>
      <c r="J16" s="306"/>
      <c r="K16" s="311"/>
      <c r="L16" s="312"/>
      <c r="M16" s="306"/>
      <c r="N16" s="306"/>
      <c r="O16" s="306"/>
    </row>
    <row r="17" spans="1:16" ht="30.75" customHeight="1" x14ac:dyDescent="0.2">
      <c r="A17" s="330"/>
      <c r="B17" s="330"/>
      <c r="C17" s="249"/>
      <c r="D17" s="249"/>
      <c r="E17" s="249"/>
      <c r="F17" s="249"/>
      <c r="G17" s="249"/>
      <c r="H17" s="249"/>
      <c r="I17" s="303"/>
      <c r="J17" s="306"/>
      <c r="K17" s="311"/>
      <c r="L17" s="312"/>
      <c r="M17" s="306"/>
      <c r="N17" s="306"/>
      <c r="O17" s="306"/>
    </row>
    <row r="18" spans="1:16" ht="30.75" customHeight="1" x14ac:dyDescent="0.2">
      <c r="A18" s="330"/>
      <c r="B18" s="330"/>
      <c r="C18" s="249"/>
      <c r="D18" s="249"/>
      <c r="E18" s="249"/>
      <c r="F18" s="249"/>
      <c r="G18" s="249"/>
      <c r="H18" s="249"/>
      <c r="I18" s="304"/>
      <c r="J18" s="307"/>
      <c r="K18" s="313"/>
      <c r="L18" s="314"/>
      <c r="M18" s="307"/>
      <c r="N18" s="307"/>
      <c r="O18" s="307"/>
    </row>
    <row r="19" spans="1:16" ht="20.100000000000001" customHeight="1" x14ac:dyDescent="0.2">
      <c r="A19" s="330"/>
      <c r="B19" s="330"/>
      <c r="C19" s="249" t="s">
        <v>525</v>
      </c>
      <c r="D19" s="290">
        <v>0.5</v>
      </c>
      <c r="E19" s="249" t="s">
        <v>339</v>
      </c>
      <c r="F19" s="249" t="s">
        <v>406</v>
      </c>
      <c r="G19" s="250">
        <v>46029</v>
      </c>
      <c r="H19" s="250" t="s">
        <v>337</v>
      </c>
      <c r="I19" s="302"/>
      <c r="J19" s="305"/>
      <c r="K19" s="309"/>
      <c r="L19" s="310"/>
      <c r="M19" s="305"/>
      <c r="N19" s="305"/>
      <c r="O19" s="305"/>
      <c r="P19" s="159"/>
    </row>
    <row r="20" spans="1:16" ht="20.100000000000001" customHeight="1" x14ac:dyDescent="0.2">
      <c r="A20" s="330"/>
      <c r="B20" s="330"/>
      <c r="C20" s="249"/>
      <c r="D20" s="249"/>
      <c r="E20" s="249"/>
      <c r="F20" s="249"/>
      <c r="G20" s="249"/>
      <c r="H20" s="249"/>
      <c r="I20" s="303"/>
      <c r="J20" s="306"/>
      <c r="K20" s="311"/>
      <c r="L20" s="312"/>
      <c r="M20" s="306"/>
      <c r="N20" s="306"/>
      <c r="O20" s="306"/>
    </row>
    <row r="21" spans="1:16" ht="20.100000000000001" customHeight="1" x14ac:dyDescent="0.2">
      <c r="A21" s="330"/>
      <c r="B21" s="330"/>
      <c r="C21" s="249"/>
      <c r="D21" s="249"/>
      <c r="E21" s="249"/>
      <c r="F21" s="249"/>
      <c r="G21" s="249"/>
      <c r="H21" s="249"/>
      <c r="I21" s="303"/>
      <c r="J21" s="306"/>
      <c r="K21" s="311"/>
      <c r="L21" s="312"/>
      <c r="M21" s="306"/>
      <c r="N21" s="306"/>
      <c r="O21" s="306"/>
    </row>
    <row r="22" spans="1:16" ht="20.100000000000001" customHeight="1" x14ac:dyDescent="0.2">
      <c r="A22" s="331"/>
      <c r="B22" s="331"/>
      <c r="C22" s="249"/>
      <c r="D22" s="249"/>
      <c r="E22" s="249"/>
      <c r="F22" s="249"/>
      <c r="G22" s="249"/>
      <c r="H22" s="249"/>
      <c r="I22" s="304"/>
      <c r="J22" s="307"/>
      <c r="K22" s="313"/>
      <c r="L22" s="314"/>
      <c r="M22" s="307"/>
      <c r="N22" s="307"/>
      <c r="O22" s="307"/>
    </row>
    <row r="23" spans="1:16" ht="51.75" customHeight="1" x14ac:dyDescent="0.2">
      <c r="A23" s="339" t="s">
        <v>252</v>
      </c>
      <c r="B23" s="340"/>
      <c r="C23" s="298">
        <v>1</v>
      </c>
      <c r="D23" s="242"/>
    </row>
    <row r="24" spans="1:16" ht="15" customHeight="1" x14ac:dyDescent="0.2"/>
    <row r="25" spans="1:16" ht="15" customHeight="1" x14ac:dyDescent="0.2"/>
    <row r="26" spans="1:16" ht="15" customHeight="1" x14ac:dyDescent="0.2"/>
    <row r="27" spans="1:16" ht="15" customHeight="1" x14ac:dyDescent="0.2"/>
    <row r="28" spans="1:16" ht="15" customHeight="1" x14ac:dyDescent="0.2"/>
    <row r="29" spans="1:16" ht="15" customHeight="1" x14ac:dyDescent="0.2"/>
    <row r="30" spans="1:16" ht="15" customHeight="1" x14ac:dyDescent="0.2"/>
    <row r="31" spans="1:16" ht="15" customHeight="1" x14ac:dyDescent="0.2"/>
    <row r="32" spans="1:16" ht="15" customHeight="1" x14ac:dyDescent="0.2"/>
    <row r="33" ht="15" customHeight="1" x14ac:dyDescent="0.2"/>
    <row r="34" ht="15" customHeight="1" x14ac:dyDescent="0.2"/>
  </sheetData>
  <mergeCells count="50">
    <mergeCell ref="B9:C9"/>
    <mergeCell ref="A1:C4"/>
    <mergeCell ref="D1:M3"/>
    <mergeCell ref="D4:M4"/>
    <mergeCell ref="A6:C6"/>
    <mergeCell ref="D6:F6"/>
    <mergeCell ref="I6:J6"/>
    <mergeCell ref="N6:O6"/>
    <mergeCell ref="N7:O7"/>
    <mergeCell ref="A8:C8"/>
    <mergeCell ref="D8:F8"/>
    <mergeCell ref="H8:K8"/>
    <mergeCell ref="A10:C10"/>
    <mergeCell ref="D10:F10"/>
    <mergeCell ref="H10:I10"/>
    <mergeCell ref="J10:M10"/>
    <mergeCell ref="A11:C11"/>
    <mergeCell ref="D11:O11"/>
    <mergeCell ref="A12:C12"/>
    <mergeCell ref="D12:O12"/>
    <mergeCell ref="A13:O13"/>
    <mergeCell ref="K14:L14"/>
    <mergeCell ref="A15:A22"/>
    <mergeCell ref="B15:B22"/>
    <mergeCell ref="C15:C18"/>
    <mergeCell ref="D15:D18"/>
    <mergeCell ref="E15:E18"/>
    <mergeCell ref="F15:F18"/>
    <mergeCell ref="N15:N18"/>
    <mergeCell ref="O15:O18"/>
    <mergeCell ref="C19:C22"/>
    <mergeCell ref="D19:D22"/>
    <mergeCell ref="E19:E22"/>
    <mergeCell ref="F19:F22"/>
    <mergeCell ref="G19:G22"/>
    <mergeCell ref="H19:H22"/>
    <mergeCell ref="I19:I22"/>
    <mergeCell ref="J19:J22"/>
    <mergeCell ref="G15:G18"/>
    <mergeCell ref="H15:H18"/>
    <mergeCell ref="I15:I18"/>
    <mergeCell ref="J15:J18"/>
    <mergeCell ref="K15:L18"/>
    <mergeCell ref="M15:M18"/>
    <mergeCell ref="K19:L22"/>
    <mergeCell ref="M19:M22"/>
    <mergeCell ref="N19:N22"/>
    <mergeCell ref="O19:O22"/>
    <mergeCell ref="A23:B23"/>
    <mergeCell ref="C23:D23"/>
  </mergeCells>
  <dataValidations count="4">
    <dataValidation allowBlank="1" showInputMessage="1" showErrorMessage="1" prompt="La sumatoria de las ponderaciones por actividad debe ser igual al porcentaje asignado al plan_x000a__x000a_A1+A2+A3+A4+…+An= Porcentaje asignado al plan" sqref="C23:D23" xr:uid="{46D714F6-912C-4B24-A1EB-9B5785FA72BB}"/>
    <dataValidation allowBlank="1" showInputMessage="1" showErrorMessage="1" prompt="La sumatoria de La ponderación asignada a las tareas de cada actividad debe ser igual al 100% " sqref="P14 J14" xr:uid="{B6A32A37-B0B2-42C2-87DE-6B15A7E90491}"/>
    <dataValidation allowBlank="1" showInputMessage="1" showErrorMessage="1" prompt="Registrar fecha en formato: dd/mm/aaaa" sqref="D6:F6 Q6" xr:uid="{C78732F3-61F4-4B44-822B-980B64CC7499}"/>
    <dataValidation allowBlank="1" showInputMessage="1" showErrorMessage="1" prompt="Seleccionar de la lista desplegable" sqref="A14" xr:uid="{7E4C683C-6290-4DFF-9F75-C8B8CA6339BC}"/>
  </dataValidation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FF4AB-0404-4380-839E-4459859ACA05}">
  <sheetPr>
    <pageSetUpPr fitToPage="1"/>
  </sheetPr>
  <dimension ref="A1:T28"/>
  <sheetViews>
    <sheetView showGridLines="0" topLeftCell="A14" zoomScale="45" zoomScaleNormal="45" zoomScaleSheetLayoutView="57" workbookViewId="0">
      <selection activeCell="E9" sqref="E9"/>
    </sheetView>
  </sheetViews>
  <sheetFormatPr baseColWidth="10" defaultColWidth="11.42578125" defaultRowHeight="15" x14ac:dyDescent="0.2"/>
  <cols>
    <col min="1" max="1" width="32.5703125" style="139" customWidth="1"/>
    <col min="2" max="2" width="35" style="139" customWidth="1"/>
    <col min="3" max="5" width="42.85546875" style="139" customWidth="1"/>
    <col min="6" max="6" width="58.85546875" style="139" customWidth="1"/>
    <col min="7" max="8" width="50.85546875" style="139" customWidth="1"/>
    <col min="9" max="9" width="27.7109375" style="139" customWidth="1"/>
    <col min="10" max="10" width="31.85546875" style="139" customWidth="1"/>
    <col min="11" max="11" width="30.5703125" style="139" customWidth="1"/>
    <col min="12" max="12" width="4.85546875" style="139" customWidth="1"/>
    <col min="13" max="13" width="38" style="139" customWidth="1"/>
    <col min="14" max="16" width="29.85546875" style="139" customWidth="1"/>
    <col min="17" max="17" width="26.42578125" style="139" customWidth="1"/>
    <col min="18" max="18" width="29.5703125" style="139" customWidth="1"/>
    <col min="19" max="19" width="20.85546875" style="139" customWidth="1"/>
    <col min="20" max="20" width="27" style="139" customWidth="1"/>
    <col min="21" max="16384" width="11.42578125" style="139"/>
  </cols>
  <sheetData>
    <row r="1" spans="1:17" ht="36.75" customHeight="1" x14ac:dyDescent="0.2">
      <c r="A1" s="268"/>
      <c r="B1" s="268"/>
      <c r="C1" s="268"/>
      <c r="D1" s="350" t="s">
        <v>215</v>
      </c>
      <c r="E1" s="351"/>
      <c r="F1" s="351"/>
      <c r="G1" s="351"/>
      <c r="H1" s="351"/>
      <c r="I1" s="351"/>
      <c r="J1" s="351"/>
      <c r="K1" s="351"/>
      <c r="L1" s="351"/>
      <c r="M1" s="352"/>
      <c r="N1" s="166" t="s">
        <v>216</v>
      </c>
      <c r="O1" s="138" t="s">
        <v>217</v>
      </c>
      <c r="P1" s="146"/>
      <c r="Q1" s="146"/>
    </row>
    <row r="2" spans="1:17" ht="36.75" customHeight="1" x14ac:dyDescent="0.2">
      <c r="A2" s="268"/>
      <c r="B2" s="268"/>
      <c r="C2" s="268"/>
      <c r="D2" s="353"/>
      <c r="E2" s="354"/>
      <c r="F2" s="354"/>
      <c r="G2" s="354"/>
      <c r="H2" s="354"/>
      <c r="I2" s="354"/>
      <c r="J2" s="354"/>
      <c r="K2" s="354"/>
      <c r="L2" s="354"/>
      <c r="M2" s="355"/>
      <c r="N2" s="166" t="s">
        <v>218</v>
      </c>
      <c r="O2" s="140">
        <v>6</v>
      </c>
      <c r="P2" s="149"/>
      <c r="Q2" s="149"/>
    </row>
    <row r="3" spans="1:17" ht="36.75" customHeight="1" x14ac:dyDescent="0.2">
      <c r="A3" s="268"/>
      <c r="B3" s="268"/>
      <c r="C3" s="268"/>
      <c r="D3" s="356"/>
      <c r="E3" s="357"/>
      <c r="F3" s="357"/>
      <c r="G3" s="357"/>
      <c r="H3" s="357"/>
      <c r="I3" s="357"/>
      <c r="J3" s="357"/>
      <c r="K3" s="357"/>
      <c r="L3" s="357"/>
      <c r="M3" s="358"/>
      <c r="N3" s="166" t="s">
        <v>219</v>
      </c>
      <c r="O3" s="169">
        <v>45618</v>
      </c>
      <c r="P3" s="149"/>
      <c r="Q3" s="149"/>
    </row>
    <row r="4" spans="1:17" ht="36.75" customHeight="1" x14ac:dyDescent="0.2">
      <c r="A4" s="268"/>
      <c r="B4" s="268"/>
      <c r="C4" s="268"/>
      <c r="D4" s="278" t="s">
        <v>220</v>
      </c>
      <c r="E4" s="279"/>
      <c r="F4" s="279"/>
      <c r="G4" s="279"/>
      <c r="H4" s="279"/>
      <c r="I4" s="279"/>
      <c r="J4" s="279"/>
      <c r="K4" s="279"/>
      <c r="L4" s="279"/>
      <c r="M4" s="280"/>
      <c r="N4" s="166" t="s">
        <v>221</v>
      </c>
      <c r="O4" s="140" t="s">
        <v>222</v>
      </c>
      <c r="P4" s="149"/>
      <c r="Q4" s="149"/>
    </row>
    <row r="5" spans="1:17" ht="36.75" customHeight="1" x14ac:dyDescent="0.2">
      <c r="P5" s="146"/>
      <c r="Q5" s="146"/>
    </row>
    <row r="6" spans="1:17" ht="44.1" customHeight="1" x14ac:dyDescent="0.2">
      <c r="A6" s="281" t="s">
        <v>223</v>
      </c>
      <c r="B6" s="282"/>
      <c r="C6" s="282"/>
      <c r="D6" s="291">
        <v>45994</v>
      </c>
      <c r="E6" s="292"/>
      <c r="F6" s="293"/>
      <c r="G6" s="141"/>
      <c r="H6" s="142" t="s">
        <v>224</v>
      </c>
      <c r="I6" s="267">
        <v>2026</v>
      </c>
      <c r="J6" s="267"/>
      <c r="K6" s="143"/>
      <c r="L6" s="143"/>
      <c r="M6" s="168" t="s">
        <v>225</v>
      </c>
      <c r="N6" s="349"/>
      <c r="O6" s="349"/>
      <c r="P6" s="149"/>
      <c r="Q6" s="149"/>
    </row>
    <row r="7" spans="1:17" ht="48.75" customHeight="1" x14ac:dyDescent="0.2">
      <c r="A7" s="144"/>
      <c r="B7" s="144"/>
      <c r="C7" s="144"/>
      <c r="D7" s="144"/>
      <c r="E7" s="144"/>
      <c r="F7" s="144"/>
      <c r="H7" s="145"/>
      <c r="I7" s="143"/>
      <c r="J7" s="143"/>
      <c r="K7" s="143"/>
      <c r="L7" s="143"/>
      <c r="M7" s="168" t="s">
        <v>226</v>
      </c>
      <c r="N7" s="242" t="s">
        <v>255</v>
      </c>
      <c r="O7" s="242"/>
      <c r="P7" s="149"/>
      <c r="Q7" s="149"/>
    </row>
    <row r="8" spans="1:17" ht="27" customHeight="1" x14ac:dyDescent="0.2">
      <c r="A8" s="256" t="s">
        <v>227</v>
      </c>
      <c r="B8" s="256"/>
      <c r="C8" s="256"/>
      <c r="D8" s="267" t="s">
        <v>407</v>
      </c>
      <c r="E8" s="267"/>
      <c r="F8" s="267"/>
      <c r="G8" s="151" t="s">
        <v>228</v>
      </c>
      <c r="H8" s="407">
        <v>0.04</v>
      </c>
      <c r="I8" s="301"/>
      <c r="J8" s="301"/>
      <c r="K8" s="301"/>
      <c r="L8" s="167"/>
      <c r="M8" s="152"/>
      <c r="N8" s="146"/>
      <c r="O8" s="146"/>
      <c r="P8" s="149"/>
      <c r="Q8" s="149"/>
    </row>
    <row r="9" spans="1:17" ht="78" customHeight="1" x14ac:dyDescent="0.2">
      <c r="A9" s="150" t="s">
        <v>229</v>
      </c>
      <c r="B9" s="262" t="s">
        <v>429</v>
      </c>
      <c r="C9" s="263"/>
      <c r="D9" s="150" t="s">
        <v>230</v>
      </c>
      <c r="E9" s="172" t="s">
        <v>430</v>
      </c>
      <c r="F9" s="150" t="s">
        <v>231</v>
      </c>
      <c r="G9" s="158" t="s">
        <v>431</v>
      </c>
      <c r="H9" s="150" t="s">
        <v>232</v>
      </c>
      <c r="I9" s="180" t="s">
        <v>297</v>
      </c>
      <c r="J9" s="154" t="s">
        <v>233</v>
      </c>
      <c r="K9" s="201">
        <v>0.95</v>
      </c>
      <c r="L9" s="156"/>
      <c r="M9" s="156"/>
      <c r="N9" s="146"/>
      <c r="O9" s="146"/>
      <c r="P9" s="146"/>
      <c r="Q9" s="146"/>
    </row>
    <row r="10" spans="1:17" ht="30.95" customHeight="1" x14ac:dyDescent="0.2">
      <c r="A10" s="150" t="s">
        <v>234</v>
      </c>
      <c r="B10" s="264"/>
      <c r="C10" s="265"/>
      <c r="D10" s="150" t="s">
        <v>230</v>
      </c>
      <c r="E10" s="158"/>
      <c r="F10" s="150" t="s">
        <v>231</v>
      </c>
      <c r="G10" s="158"/>
      <c r="H10" s="150" t="s">
        <v>232</v>
      </c>
      <c r="I10" s="153"/>
      <c r="J10" s="154" t="s">
        <v>233</v>
      </c>
      <c r="K10" s="155"/>
      <c r="L10" s="152"/>
      <c r="M10" s="156"/>
      <c r="N10" s="149"/>
      <c r="O10" s="149"/>
      <c r="P10" s="149"/>
      <c r="Q10" s="149"/>
    </row>
    <row r="11" spans="1:17" ht="30.95" customHeight="1" x14ac:dyDescent="0.2">
      <c r="A11" s="150" t="s">
        <v>235</v>
      </c>
      <c r="B11" s="264"/>
      <c r="C11" s="265"/>
      <c r="D11" s="150" t="s">
        <v>230</v>
      </c>
      <c r="E11" s="158"/>
      <c r="F11" s="150" t="s">
        <v>231</v>
      </c>
      <c r="G11" s="158"/>
      <c r="H11" s="150" t="s">
        <v>232</v>
      </c>
      <c r="I11" s="153"/>
      <c r="J11" s="154" t="s">
        <v>233</v>
      </c>
      <c r="K11" s="155"/>
      <c r="L11" s="152"/>
      <c r="M11" s="156"/>
      <c r="N11" s="149"/>
      <c r="O11" s="149"/>
      <c r="P11" s="149"/>
      <c r="Q11" s="149"/>
    </row>
    <row r="12" spans="1:17" ht="30.95" customHeight="1" x14ac:dyDescent="0.2">
      <c r="A12" s="150" t="s">
        <v>235</v>
      </c>
      <c r="B12" s="264"/>
      <c r="C12" s="265"/>
      <c r="D12" s="150" t="s">
        <v>230</v>
      </c>
      <c r="E12" s="158"/>
      <c r="F12" s="150" t="s">
        <v>231</v>
      </c>
      <c r="G12" s="158"/>
      <c r="H12" s="150" t="s">
        <v>232</v>
      </c>
      <c r="I12" s="153"/>
      <c r="J12" s="154" t="s">
        <v>233</v>
      </c>
      <c r="K12" s="155"/>
      <c r="L12" s="152"/>
      <c r="M12" s="156"/>
      <c r="N12" s="149"/>
      <c r="O12" s="149"/>
      <c r="P12" s="149"/>
      <c r="Q12" s="149"/>
    </row>
    <row r="13" spans="1:17" ht="30.95" customHeight="1" x14ac:dyDescent="0.2">
      <c r="A13" s="150" t="s">
        <v>236</v>
      </c>
      <c r="B13" s="264"/>
      <c r="C13" s="265"/>
      <c r="D13" s="150" t="s">
        <v>230</v>
      </c>
      <c r="E13" s="158"/>
      <c r="F13" s="150" t="s">
        <v>231</v>
      </c>
      <c r="G13" s="158"/>
      <c r="H13" s="150" t="s">
        <v>232</v>
      </c>
      <c r="I13" s="153"/>
      <c r="J13" s="154" t="s">
        <v>233</v>
      </c>
      <c r="K13" s="155"/>
      <c r="L13" s="152"/>
      <c r="M13" s="156"/>
      <c r="N13" s="149"/>
      <c r="O13" s="149"/>
      <c r="P13" s="149"/>
      <c r="Q13" s="149"/>
    </row>
    <row r="14" spans="1:17" ht="45.6" customHeight="1" x14ac:dyDescent="0.2">
      <c r="A14" s="256" t="s">
        <v>237</v>
      </c>
      <c r="B14" s="256"/>
      <c r="C14" s="256"/>
      <c r="D14" s="261" t="s">
        <v>408</v>
      </c>
      <c r="E14" s="261"/>
      <c r="F14" s="261"/>
      <c r="G14" s="157" t="s">
        <v>238</v>
      </c>
      <c r="H14" s="409">
        <v>1</v>
      </c>
      <c r="I14" s="289"/>
      <c r="J14" s="254"/>
      <c r="K14" s="255"/>
      <c r="L14" s="255"/>
      <c r="M14" s="255"/>
      <c r="N14" s="146"/>
      <c r="O14" s="149"/>
      <c r="P14" s="149"/>
      <c r="Q14" s="149"/>
    </row>
    <row r="15" spans="1:17" ht="48.75" customHeight="1" x14ac:dyDescent="0.2">
      <c r="A15" s="256" t="s">
        <v>239</v>
      </c>
      <c r="B15" s="256"/>
      <c r="C15" s="256"/>
      <c r="D15" s="345" t="s">
        <v>336</v>
      </c>
      <c r="E15" s="346"/>
      <c r="F15" s="346"/>
      <c r="G15" s="346"/>
      <c r="H15" s="346"/>
      <c r="I15" s="346"/>
      <c r="J15" s="346"/>
      <c r="K15" s="346"/>
      <c r="L15" s="346"/>
      <c r="M15" s="346"/>
      <c r="N15" s="346"/>
      <c r="O15" s="347"/>
      <c r="P15" s="149"/>
      <c r="Q15" s="149"/>
    </row>
    <row r="16" spans="1:17" ht="48.75" customHeight="1" x14ac:dyDescent="0.2">
      <c r="A16" s="256" t="s">
        <v>240</v>
      </c>
      <c r="B16" s="256"/>
      <c r="C16" s="256"/>
      <c r="D16" s="348" t="s">
        <v>331</v>
      </c>
      <c r="E16" s="348"/>
      <c r="F16" s="348"/>
      <c r="G16" s="348"/>
      <c r="H16" s="348"/>
      <c r="I16" s="348"/>
      <c r="J16" s="348"/>
      <c r="K16" s="348"/>
      <c r="L16" s="348"/>
      <c r="M16" s="348"/>
      <c r="N16" s="348"/>
      <c r="O16" s="348"/>
      <c r="P16" s="149"/>
      <c r="Q16" s="149"/>
    </row>
    <row r="17" spans="1:20" ht="96" customHeight="1" x14ac:dyDescent="0.2">
      <c r="A17" s="251" t="s">
        <v>241</v>
      </c>
      <c r="B17" s="251"/>
      <c r="C17" s="251"/>
      <c r="D17" s="251"/>
      <c r="E17" s="251"/>
      <c r="F17" s="251"/>
      <c r="G17" s="251"/>
      <c r="H17" s="251"/>
      <c r="I17" s="251"/>
      <c r="J17" s="251"/>
      <c r="K17" s="251"/>
      <c r="L17" s="251"/>
      <c r="M17" s="251"/>
      <c r="N17" s="251"/>
      <c r="O17" s="251"/>
      <c r="P17" s="160"/>
      <c r="Q17" s="160"/>
      <c r="R17" s="160"/>
      <c r="S17" s="160"/>
      <c r="T17" s="160"/>
    </row>
    <row r="18" spans="1:20" ht="78" customHeight="1" x14ac:dyDescent="0.2">
      <c r="A18" s="163" t="s">
        <v>210</v>
      </c>
      <c r="B18" s="163" t="s">
        <v>242</v>
      </c>
      <c r="C18" s="163" t="s">
        <v>243</v>
      </c>
      <c r="D18" s="163" t="s">
        <v>244</v>
      </c>
      <c r="E18" s="163" t="s">
        <v>245</v>
      </c>
      <c r="F18" s="163" t="s">
        <v>246</v>
      </c>
      <c r="G18" s="163" t="s">
        <v>247</v>
      </c>
      <c r="H18" s="163" t="s">
        <v>248</v>
      </c>
      <c r="I18" s="164" t="s">
        <v>249</v>
      </c>
      <c r="J18" s="164" t="s">
        <v>250</v>
      </c>
      <c r="K18" s="252" t="s">
        <v>251</v>
      </c>
      <c r="L18" s="253"/>
      <c r="M18" s="165" t="s">
        <v>246</v>
      </c>
      <c r="N18" s="165" t="s">
        <v>247</v>
      </c>
      <c r="O18" s="165" t="s">
        <v>248</v>
      </c>
      <c r="P18" s="161"/>
      <c r="Q18" s="161"/>
      <c r="R18" s="162"/>
      <c r="S18" s="162"/>
      <c r="T18" s="162"/>
    </row>
    <row r="19" spans="1:20" ht="30" x14ac:dyDescent="0.2">
      <c r="A19" s="248" t="s">
        <v>212</v>
      </c>
      <c r="B19" s="329" t="s">
        <v>409</v>
      </c>
      <c r="C19" s="248" t="s">
        <v>410</v>
      </c>
      <c r="D19" s="343">
        <v>0.4</v>
      </c>
      <c r="E19" s="248" t="s">
        <v>411</v>
      </c>
      <c r="F19" s="248" t="s">
        <v>412</v>
      </c>
      <c r="G19" s="344">
        <v>46054</v>
      </c>
      <c r="H19" s="344">
        <v>46371</v>
      </c>
      <c r="I19" s="170" t="s">
        <v>413</v>
      </c>
      <c r="J19" s="184">
        <v>0.2</v>
      </c>
      <c r="K19" s="341" t="s">
        <v>414</v>
      </c>
      <c r="L19" s="342"/>
      <c r="M19" s="170" t="s">
        <v>415</v>
      </c>
      <c r="N19" s="198">
        <v>46174</v>
      </c>
      <c r="O19" s="199">
        <v>46234</v>
      </c>
      <c r="P19" s="159"/>
    </row>
    <row r="20" spans="1:20" ht="30" x14ac:dyDescent="0.2">
      <c r="A20" s="248"/>
      <c r="B20" s="330"/>
      <c r="C20" s="248"/>
      <c r="D20" s="343"/>
      <c r="E20" s="248"/>
      <c r="F20" s="248"/>
      <c r="G20" s="344"/>
      <c r="H20" s="344"/>
      <c r="I20" s="170" t="s">
        <v>413</v>
      </c>
      <c r="J20" s="184">
        <v>0.2</v>
      </c>
      <c r="K20" s="341" t="s">
        <v>414</v>
      </c>
      <c r="L20" s="342"/>
      <c r="M20" s="170" t="s">
        <v>415</v>
      </c>
      <c r="N20" s="198">
        <v>46357</v>
      </c>
      <c r="O20" s="199">
        <v>46371</v>
      </c>
      <c r="P20" s="159"/>
    </row>
    <row r="21" spans="1:20" ht="60" x14ac:dyDescent="0.2">
      <c r="A21" s="248"/>
      <c r="B21" s="330"/>
      <c r="C21" s="248"/>
      <c r="D21" s="248"/>
      <c r="E21" s="248"/>
      <c r="F21" s="248"/>
      <c r="G21" s="248"/>
      <c r="H21" s="248"/>
      <c r="I21" s="170" t="s">
        <v>416</v>
      </c>
      <c r="J21" s="184">
        <v>0.2</v>
      </c>
      <c r="K21" s="341" t="s">
        <v>414</v>
      </c>
      <c r="L21" s="342"/>
      <c r="M21" s="170" t="s">
        <v>417</v>
      </c>
      <c r="N21" s="198">
        <v>46054</v>
      </c>
      <c r="O21" s="199">
        <v>46371</v>
      </c>
    </row>
    <row r="22" spans="1:20" ht="45" x14ac:dyDescent="0.2">
      <c r="A22" s="248"/>
      <c r="B22" s="330"/>
      <c r="C22" s="248"/>
      <c r="D22" s="248"/>
      <c r="E22" s="248"/>
      <c r="F22" s="248"/>
      <c r="G22" s="248"/>
      <c r="H22" s="248"/>
      <c r="I22" s="170" t="s">
        <v>418</v>
      </c>
      <c r="J22" s="184">
        <v>0.4</v>
      </c>
      <c r="K22" s="341" t="s">
        <v>414</v>
      </c>
      <c r="L22" s="342"/>
      <c r="M22" s="170" t="s">
        <v>419</v>
      </c>
      <c r="N22" s="198">
        <v>46054</v>
      </c>
      <c r="O22" s="199">
        <v>46371</v>
      </c>
    </row>
    <row r="23" spans="1:20" ht="45" x14ac:dyDescent="0.2">
      <c r="A23" s="248"/>
      <c r="B23" s="330"/>
      <c r="C23" s="248" t="s">
        <v>420</v>
      </c>
      <c r="D23" s="343">
        <v>0.4</v>
      </c>
      <c r="E23" s="248" t="s">
        <v>411</v>
      </c>
      <c r="F23" s="248" t="s">
        <v>412</v>
      </c>
      <c r="G23" s="344">
        <v>46054</v>
      </c>
      <c r="H23" s="344">
        <v>46371</v>
      </c>
      <c r="I23" s="170" t="s">
        <v>421</v>
      </c>
      <c r="J23" s="184">
        <v>0.4</v>
      </c>
      <c r="K23" s="341" t="s">
        <v>414</v>
      </c>
      <c r="L23" s="342"/>
      <c r="M23" s="170" t="s">
        <v>417</v>
      </c>
      <c r="N23" s="198">
        <v>46054</v>
      </c>
      <c r="O23" s="199">
        <v>46371</v>
      </c>
      <c r="P23" s="159"/>
    </row>
    <row r="24" spans="1:20" ht="45" x14ac:dyDescent="0.2">
      <c r="A24" s="248"/>
      <c r="B24" s="330"/>
      <c r="C24" s="248"/>
      <c r="D24" s="248"/>
      <c r="E24" s="248"/>
      <c r="F24" s="248"/>
      <c r="G24" s="248"/>
      <c r="H24" s="248"/>
      <c r="I24" s="200" t="s">
        <v>422</v>
      </c>
      <c r="J24" s="184">
        <v>0.3</v>
      </c>
      <c r="K24" s="341" t="s">
        <v>414</v>
      </c>
      <c r="L24" s="342"/>
      <c r="M24" s="170" t="s">
        <v>417</v>
      </c>
      <c r="N24" s="198">
        <v>46054</v>
      </c>
      <c r="O24" s="199">
        <v>46371</v>
      </c>
    </row>
    <row r="25" spans="1:20" ht="45" x14ac:dyDescent="0.2">
      <c r="A25" s="248"/>
      <c r="B25" s="330"/>
      <c r="C25" s="248"/>
      <c r="D25" s="248"/>
      <c r="E25" s="248"/>
      <c r="F25" s="248"/>
      <c r="G25" s="248"/>
      <c r="H25" s="248"/>
      <c r="I25" s="170" t="s">
        <v>423</v>
      </c>
      <c r="J25" s="184">
        <v>0.3</v>
      </c>
      <c r="K25" s="341" t="s">
        <v>414</v>
      </c>
      <c r="L25" s="342"/>
      <c r="M25" s="170" t="s">
        <v>417</v>
      </c>
      <c r="N25" s="198">
        <v>46054</v>
      </c>
      <c r="O25" s="199">
        <v>46371</v>
      </c>
    </row>
    <row r="26" spans="1:20" ht="45" x14ac:dyDescent="0.2">
      <c r="A26" s="248"/>
      <c r="B26" s="330"/>
      <c r="C26" s="248" t="s">
        <v>424</v>
      </c>
      <c r="D26" s="343">
        <v>0.2</v>
      </c>
      <c r="E26" s="248" t="s">
        <v>411</v>
      </c>
      <c r="F26" s="248" t="s">
        <v>425</v>
      </c>
      <c r="G26" s="344">
        <v>46054</v>
      </c>
      <c r="H26" s="344">
        <v>46371</v>
      </c>
      <c r="I26" s="170" t="s">
        <v>426</v>
      </c>
      <c r="J26" s="184">
        <v>0.5</v>
      </c>
      <c r="K26" s="341" t="s">
        <v>414</v>
      </c>
      <c r="L26" s="342"/>
      <c r="M26" s="170" t="s">
        <v>427</v>
      </c>
      <c r="N26" s="198">
        <v>46054</v>
      </c>
      <c r="O26" s="199">
        <v>46371</v>
      </c>
    </row>
    <row r="27" spans="1:20" ht="105" x14ac:dyDescent="0.2">
      <c r="A27" s="248"/>
      <c r="B27" s="330"/>
      <c r="C27" s="248"/>
      <c r="D27" s="248"/>
      <c r="E27" s="248"/>
      <c r="F27" s="248"/>
      <c r="G27" s="248"/>
      <c r="H27" s="248"/>
      <c r="I27" s="170" t="s">
        <v>428</v>
      </c>
      <c r="J27" s="184">
        <v>0.5</v>
      </c>
      <c r="K27" s="341" t="s">
        <v>414</v>
      </c>
      <c r="L27" s="342"/>
      <c r="M27" s="170" t="s">
        <v>427</v>
      </c>
      <c r="N27" s="198">
        <v>46054</v>
      </c>
      <c r="O27" s="199">
        <v>46371</v>
      </c>
    </row>
    <row r="28" spans="1:20" ht="51.75" customHeight="1" x14ac:dyDescent="0.2">
      <c r="A28" s="240" t="s">
        <v>252</v>
      </c>
      <c r="B28" s="240"/>
      <c r="C28" s="241"/>
      <c r="D28" s="242"/>
    </row>
  </sheetData>
  <mergeCells count="57">
    <mergeCell ref="B9:C9"/>
    <mergeCell ref="A1:C4"/>
    <mergeCell ref="D1:M3"/>
    <mergeCell ref="D4:M4"/>
    <mergeCell ref="A6:C6"/>
    <mergeCell ref="D6:F6"/>
    <mergeCell ref="I6:J6"/>
    <mergeCell ref="N6:O6"/>
    <mergeCell ref="N7:O7"/>
    <mergeCell ref="A8:C8"/>
    <mergeCell ref="D8:F8"/>
    <mergeCell ref="H8:K8"/>
    <mergeCell ref="B10:C10"/>
    <mergeCell ref="B11:C11"/>
    <mergeCell ref="B12:C12"/>
    <mergeCell ref="B13:C13"/>
    <mergeCell ref="A14:C14"/>
    <mergeCell ref="H14:I14"/>
    <mergeCell ref="J14:M14"/>
    <mergeCell ref="A15:C15"/>
    <mergeCell ref="D15:O15"/>
    <mergeCell ref="A16:C16"/>
    <mergeCell ref="D16:O16"/>
    <mergeCell ref="D14:F14"/>
    <mergeCell ref="A17:O17"/>
    <mergeCell ref="K18:L18"/>
    <mergeCell ref="A19:A27"/>
    <mergeCell ref="B19:B27"/>
    <mergeCell ref="C19:C22"/>
    <mergeCell ref="D19:D22"/>
    <mergeCell ref="E19:E22"/>
    <mergeCell ref="F19:F22"/>
    <mergeCell ref="G19:G22"/>
    <mergeCell ref="H19:H22"/>
    <mergeCell ref="K19:L19"/>
    <mergeCell ref="K20:L20"/>
    <mergeCell ref="K21:L21"/>
    <mergeCell ref="K22:L22"/>
    <mergeCell ref="C23:C25"/>
    <mergeCell ref="D23:D25"/>
    <mergeCell ref="E23:E25"/>
    <mergeCell ref="F23:F25"/>
    <mergeCell ref="G23:G25"/>
    <mergeCell ref="H23:H25"/>
    <mergeCell ref="K27:L27"/>
    <mergeCell ref="A28:B28"/>
    <mergeCell ref="C28:D28"/>
    <mergeCell ref="K23:L23"/>
    <mergeCell ref="K24:L24"/>
    <mergeCell ref="K25:L25"/>
    <mergeCell ref="C26:C27"/>
    <mergeCell ref="D26:D27"/>
    <mergeCell ref="E26:E27"/>
    <mergeCell ref="F26:F27"/>
    <mergeCell ref="G26:G27"/>
    <mergeCell ref="H26:H27"/>
    <mergeCell ref="K26:L26"/>
  </mergeCells>
  <dataValidations count="4">
    <dataValidation allowBlank="1" showInputMessage="1" showErrorMessage="1" prompt="La sumatoria de las ponderaciones por actividad debe ser igual al porcentaje asignado al plan_x000a__x000a_A1+A2+A3+A4+…+An= Porcentaje asignado al plan" sqref="C28:D28" xr:uid="{03C096FB-DF32-475B-B105-7A427AD4417F}"/>
    <dataValidation allowBlank="1" showInputMessage="1" showErrorMessage="1" prompt="La sumatoria de La ponderación asignada a las tareas de cada actividad debe ser igual al 100% " sqref="P18 J18" xr:uid="{7F27536C-2B9C-411D-943A-C45765696BAF}"/>
    <dataValidation allowBlank="1" showInputMessage="1" showErrorMessage="1" prompt="Registrar fecha en formato: dd/mm/aaaa" sqref="D6:F6 Q6" xr:uid="{C7E5C8CB-C063-41CD-98AC-F267606898E1}"/>
    <dataValidation allowBlank="1" showInputMessage="1" showErrorMessage="1" prompt="Seleccionar de la lista desplegable" sqref="A18" xr:uid="{5477E5CB-49E6-426B-B23C-69EE67E85795}"/>
  </dataValidations>
  <pageMargins left="0.70866141732283472" right="0.70866141732283472" top="0.74803149606299213" bottom="0.74803149606299213" header="0.31496062992125984" footer="0.31496062992125984"/>
  <pageSetup paperSize="9" scale="19" fitToHeight="0" orientation="landscape" r:id="rId1"/>
  <headerFooter>
    <oddFooter>&amp;C&amp;P de &amp;N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9BBE0-F1BC-415B-A3EC-B476B3834337}">
  <sheetPr>
    <pageSetUpPr fitToPage="1"/>
  </sheetPr>
  <dimension ref="A1:T38"/>
  <sheetViews>
    <sheetView showGridLines="0" tabSelected="1" topLeftCell="A19" zoomScale="80" zoomScaleNormal="80" zoomScaleSheetLayoutView="57" workbookViewId="0">
      <selection activeCell="D30" sqref="D30:D33"/>
    </sheetView>
  </sheetViews>
  <sheetFormatPr baseColWidth="10" defaultColWidth="11.42578125" defaultRowHeight="15" x14ac:dyDescent="0.2"/>
  <cols>
    <col min="1" max="1" width="32.42578125" style="139" customWidth="1"/>
    <col min="2" max="2" width="35" style="139" customWidth="1"/>
    <col min="3" max="5" width="42.85546875" style="139" customWidth="1"/>
    <col min="6" max="6" width="58.85546875" style="139" customWidth="1"/>
    <col min="7" max="8" width="50.85546875" style="139" customWidth="1"/>
    <col min="9" max="9" width="27.7109375" style="139" customWidth="1"/>
    <col min="10" max="10" width="31.85546875" style="139" customWidth="1"/>
    <col min="11" max="11" width="30.42578125" style="139" customWidth="1"/>
    <col min="12" max="12" width="4.85546875" style="139" customWidth="1"/>
    <col min="13" max="13" width="38" style="139" customWidth="1"/>
    <col min="14" max="16" width="29.85546875" style="139" customWidth="1"/>
    <col min="17" max="17" width="26.28515625" style="139" customWidth="1"/>
    <col min="18" max="18" width="29.42578125" style="139" customWidth="1"/>
    <col min="19" max="19" width="20.85546875" style="139" customWidth="1"/>
    <col min="20" max="20" width="27" style="139" customWidth="1"/>
    <col min="21" max="16384" width="11.42578125" style="139"/>
  </cols>
  <sheetData>
    <row r="1" spans="1:17" ht="36.75" customHeight="1" x14ac:dyDescent="0.2">
      <c r="A1" s="268"/>
      <c r="B1" s="268"/>
      <c r="C1" s="268"/>
      <c r="D1" s="269" t="s">
        <v>215</v>
      </c>
      <c r="E1" s="270"/>
      <c r="F1" s="270"/>
      <c r="G1" s="270"/>
      <c r="H1" s="270"/>
      <c r="I1" s="270"/>
      <c r="J1" s="270"/>
      <c r="K1" s="270"/>
      <c r="L1" s="270"/>
      <c r="M1" s="271"/>
      <c r="N1" s="166" t="s">
        <v>216</v>
      </c>
      <c r="O1" s="138" t="s">
        <v>217</v>
      </c>
      <c r="P1" s="146"/>
      <c r="Q1" s="146"/>
    </row>
    <row r="2" spans="1:17" ht="36.75" customHeight="1" x14ac:dyDescent="0.2">
      <c r="A2" s="268"/>
      <c r="B2" s="268"/>
      <c r="C2" s="268"/>
      <c r="D2" s="272"/>
      <c r="E2" s="273"/>
      <c r="F2" s="273"/>
      <c r="G2" s="273"/>
      <c r="H2" s="273"/>
      <c r="I2" s="273"/>
      <c r="J2" s="273"/>
      <c r="K2" s="273"/>
      <c r="L2" s="273"/>
      <c r="M2" s="274"/>
      <c r="N2" s="166" t="s">
        <v>218</v>
      </c>
      <c r="O2" s="140">
        <v>6</v>
      </c>
      <c r="P2" s="149"/>
      <c r="Q2" s="149"/>
    </row>
    <row r="3" spans="1:17" ht="36.75" customHeight="1" x14ac:dyDescent="0.2">
      <c r="A3" s="268"/>
      <c r="B3" s="268"/>
      <c r="C3" s="268"/>
      <c r="D3" s="275"/>
      <c r="E3" s="276"/>
      <c r="F3" s="276"/>
      <c r="G3" s="276"/>
      <c r="H3" s="276"/>
      <c r="I3" s="276"/>
      <c r="J3" s="276"/>
      <c r="K3" s="276"/>
      <c r="L3" s="276"/>
      <c r="M3" s="277"/>
      <c r="N3" s="166" t="s">
        <v>219</v>
      </c>
      <c r="O3" s="169">
        <v>45618</v>
      </c>
      <c r="P3" s="149"/>
      <c r="Q3" s="149"/>
    </row>
    <row r="4" spans="1:17" ht="36.75" customHeight="1" x14ac:dyDescent="0.2">
      <c r="A4" s="268"/>
      <c r="B4" s="268"/>
      <c r="C4" s="268"/>
      <c r="D4" s="278" t="s">
        <v>220</v>
      </c>
      <c r="E4" s="279"/>
      <c r="F4" s="279"/>
      <c r="G4" s="279"/>
      <c r="H4" s="279"/>
      <c r="I4" s="279"/>
      <c r="J4" s="279"/>
      <c r="K4" s="279"/>
      <c r="L4" s="279"/>
      <c r="M4" s="280"/>
      <c r="N4" s="166" t="s">
        <v>221</v>
      </c>
      <c r="O4" s="140" t="s">
        <v>222</v>
      </c>
      <c r="P4" s="149"/>
      <c r="Q4" s="149"/>
    </row>
    <row r="5" spans="1:17" ht="36.75" customHeight="1" x14ac:dyDescent="0.2">
      <c r="P5" s="146"/>
      <c r="Q5" s="146"/>
    </row>
    <row r="6" spans="1:17" ht="44.1" customHeight="1" x14ac:dyDescent="0.2">
      <c r="A6" s="281" t="s">
        <v>223</v>
      </c>
      <c r="B6" s="282"/>
      <c r="C6" s="282"/>
      <c r="D6" s="291">
        <v>45994</v>
      </c>
      <c r="E6" s="292"/>
      <c r="F6" s="293"/>
      <c r="G6" s="141"/>
      <c r="H6" s="142" t="s">
        <v>224</v>
      </c>
      <c r="I6" s="267">
        <v>2026</v>
      </c>
      <c r="J6" s="267"/>
      <c r="K6" s="143"/>
      <c r="L6" s="143"/>
      <c r="M6" s="168" t="s">
        <v>225</v>
      </c>
      <c r="N6" s="266"/>
      <c r="O6" s="266"/>
      <c r="P6" s="149"/>
      <c r="Q6" s="149"/>
    </row>
    <row r="7" spans="1:17" ht="48.75" customHeight="1" x14ac:dyDescent="0.2">
      <c r="A7" s="144"/>
      <c r="B7" s="144"/>
      <c r="C7" s="144"/>
      <c r="D7" s="144"/>
      <c r="E7" s="144"/>
      <c r="F7" s="144"/>
      <c r="H7" s="145"/>
      <c r="I7" s="143"/>
      <c r="J7" s="143"/>
      <c r="K7" s="143"/>
      <c r="L7" s="143"/>
      <c r="M7" s="168" t="s">
        <v>226</v>
      </c>
      <c r="N7" s="242" t="s">
        <v>255</v>
      </c>
      <c r="O7" s="242"/>
      <c r="P7" s="149"/>
      <c r="Q7" s="149"/>
    </row>
    <row r="8" spans="1:17" ht="27" customHeight="1" x14ac:dyDescent="0.2">
      <c r="A8" s="256" t="s">
        <v>227</v>
      </c>
      <c r="B8" s="256"/>
      <c r="C8" s="256"/>
      <c r="D8" s="267" t="s">
        <v>432</v>
      </c>
      <c r="E8" s="267"/>
      <c r="F8" s="267"/>
      <c r="G8" s="151" t="s">
        <v>228</v>
      </c>
      <c r="H8" s="407">
        <v>7.0000000000000007E-2</v>
      </c>
      <c r="I8" s="301"/>
      <c r="J8" s="301"/>
      <c r="K8" s="301"/>
      <c r="L8" s="167"/>
      <c r="M8" s="152"/>
      <c r="N8" s="146"/>
      <c r="O8" s="146"/>
      <c r="P8" s="149"/>
      <c r="Q8" s="149"/>
    </row>
    <row r="9" spans="1:17" ht="30.95" customHeight="1" x14ac:dyDescent="0.2">
      <c r="A9" s="150" t="s">
        <v>229</v>
      </c>
      <c r="B9" s="264" t="s">
        <v>526</v>
      </c>
      <c r="C9" s="265"/>
      <c r="D9" s="150" t="s">
        <v>230</v>
      </c>
      <c r="E9" s="158" t="s">
        <v>527</v>
      </c>
      <c r="F9" s="150" t="s">
        <v>231</v>
      </c>
      <c r="G9" s="158" t="s">
        <v>431</v>
      </c>
      <c r="H9" s="150" t="s">
        <v>232</v>
      </c>
      <c r="I9" s="153" t="s">
        <v>297</v>
      </c>
      <c r="J9" s="154" t="s">
        <v>233</v>
      </c>
      <c r="K9" s="398">
        <v>1</v>
      </c>
      <c r="L9" s="156"/>
      <c r="M9" s="156"/>
      <c r="N9" s="146"/>
      <c r="O9" s="146"/>
      <c r="P9" s="146"/>
      <c r="Q9" s="146"/>
    </row>
    <row r="10" spans="1:17" ht="30.95" customHeight="1" x14ac:dyDescent="0.2">
      <c r="A10" s="150" t="s">
        <v>234</v>
      </c>
      <c r="B10" s="264"/>
      <c r="C10" s="265"/>
      <c r="D10" s="150" t="s">
        <v>230</v>
      </c>
      <c r="E10" s="158"/>
      <c r="F10" s="150" t="s">
        <v>231</v>
      </c>
      <c r="G10" s="158"/>
      <c r="H10" s="150" t="s">
        <v>232</v>
      </c>
      <c r="I10" s="153"/>
      <c r="J10" s="154" t="s">
        <v>233</v>
      </c>
      <c r="K10" s="155"/>
      <c r="L10" s="152"/>
      <c r="M10" s="156"/>
      <c r="N10" s="149"/>
      <c r="O10" s="149"/>
      <c r="P10" s="149"/>
      <c r="Q10" s="149"/>
    </row>
    <row r="11" spans="1:17" ht="30.95" customHeight="1" x14ac:dyDescent="0.2">
      <c r="A11" s="150" t="s">
        <v>235</v>
      </c>
      <c r="B11" s="264"/>
      <c r="C11" s="265"/>
      <c r="D11" s="150" t="s">
        <v>230</v>
      </c>
      <c r="E11" s="158"/>
      <c r="F11" s="150" t="s">
        <v>231</v>
      </c>
      <c r="G11" s="158"/>
      <c r="H11" s="150" t="s">
        <v>232</v>
      </c>
      <c r="I11" s="153"/>
      <c r="J11" s="154" t="s">
        <v>233</v>
      </c>
      <c r="K11" s="155"/>
      <c r="L11" s="152"/>
      <c r="M11" s="156"/>
      <c r="N11" s="149"/>
      <c r="O11" s="149"/>
      <c r="P11" s="149"/>
      <c r="Q11" s="149"/>
    </row>
    <row r="12" spans="1:17" ht="30.95" customHeight="1" x14ac:dyDescent="0.2">
      <c r="A12" s="150" t="s">
        <v>235</v>
      </c>
      <c r="B12" s="264"/>
      <c r="C12" s="265"/>
      <c r="D12" s="150" t="s">
        <v>230</v>
      </c>
      <c r="E12" s="158"/>
      <c r="F12" s="150" t="s">
        <v>231</v>
      </c>
      <c r="G12" s="158"/>
      <c r="H12" s="150" t="s">
        <v>232</v>
      </c>
      <c r="I12" s="153"/>
      <c r="J12" s="154" t="s">
        <v>233</v>
      </c>
      <c r="K12" s="155"/>
      <c r="L12" s="152"/>
      <c r="M12" s="156"/>
      <c r="N12" s="149"/>
      <c r="O12" s="149"/>
      <c r="P12" s="149"/>
      <c r="Q12" s="149"/>
    </row>
    <row r="13" spans="1:17" ht="30.95" customHeight="1" x14ac:dyDescent="0.2">
      <c r="A13" s="150" t="s">
        <v>236</v>
      </c>
      <c r="B13" s="264"/>
      <c r="C13" s="265"/>
      <c r="D13" s="150" t="s">
        <v>230</v>
      </c>
      <c r="E13" s="158"/>
      <c r="F13" s="150" t="s">
        <v>231</v>
      </c>
      <c r="G13" s="158"/>
      <c r="H13" s="150" t="s">
        <v>232</v>
      </c>
      <c r="I13" s="153"/>
      <c r="J13" s="154" t="s">
        <v>233</v>
      </c>
      <c r="K13" s="155"/>
      <c r="L13" s="152"/>
      <c r="M13" s="156"/>
      <c r="N13" s="149"/>
      <c r="O13" s="149"/>
      <c r="P13" s="149"/>
      <c r="Q13" s="149"/>
    </row>
    <row r="14" spans="1:17" ht="45.6" customHeight="1" x14ac:dyDescent="0.2">
      <c r="A14" s="256" t="s">
        <v>237</v>
      </c>
      <c r="B14" s="256"/>
      <c r="C14" s="256"/>
      <c r="D14" s="261" t="s">
        <v>254</v>
      </c>
      <c r="E14" s="261"/>
      <c r="F14" s="261"/>
      <c r="G14" s="157" t="s">
        <v>238</v>
      </c>
      <c r="H14" s="409">
        <v>1</v>
      </c>
      <c r="I14" s="289"/>
      <c r="J14" s="254"/>
      <c r="K14" s="255"/>
      <c r="L14" s="255"/>
      <c r="M14" s="255"/>
      <c r="N14" s="146"/>
      <c r="O14" s="149"/>
      <c r="P14" s="149"/>
      <c r="Q14" s="149"/>
    </row>
    <row r="15" spans="1:17" ht="48.75" customHeight="1" x14ac:dyDescent="0.2">
      <c r="A15" s="256" t="s">
        <v>239</v>
      </c>
      <c r="B15" s="256"/>
      <c r="C15" s="256"/>
      <c r="D15" s="260" t="s">
        <v>433</v>
      </c>
      <c r="E15" s="260"/>
      <c r="F15" s="260"/>
      <c r="G15" s="260"/>
      <c r="H15" s="260"/>
      <c r="I15" s="260"/>
      <c r="J15" s="260"/>
      <c r="K15" s="260"/>
      <c r="L15" s="260"/>
      <c r="M15" s="260"/>
      <c r="N15" s="260"/>
      <c r="O15" s="260"/>
      <c r="P15" s="149"/>
      <c r="Q15" s="149"/>
    </row>
    <row r="16" spans="1:17" ht="48.75" customHeight="1" x14ac:dyDescent="0.2">
      <c r="A16" s="256" t="s">
        <v>240</v>
      </c>
      <c r="B16" s="256"/>
      <c r="C16" s="256"/>
      <c r="D16" s="260" t="s">
        <v>434</v>
      </c>
      <c r="E16" s="260"/>
      <c r="F16" s="260"/>
      <c r="G16" s="260"/>
      <c r="H16" s="260"/>
      <c r="I16" s="260"/>
      <c r="J16" s="260"/>
      <c r="K16" s="260"/>
      <c r="L16" s="260"/>
      <c r="M16" s="260"/>
      <c r="N16" s="260"/>
      <c r="O16" s="260"/>
      <c r="P16" s="149"/>
      <c r="Q16" s="149"/>
    </row>
    <row r="17" spans="1:20" ht="129.75" customHeight="1" x14ac:dyDescent="0.2">
      <c r="A17" s="251" t="s">
        <v>241</v>
      </c>
      <c r="B17" s="251"/>
      <c r="C17" s="251"/>
      <c r="D17" s="251"/>
      <c r="E17" s="251"/>
      <c r="F17" s="251"/>
      <c r="G17" s="251"/>
      <c r="H17" s="251"/>
      <c r="I17" s="251"/>
      <c r="J17" s="251"/>
      <c r="K17" s="251"/>
      <c r="L17" s="251"/>
      <c r="M17" s="251"/>
      <c r="N17" s="251"/>
      <c r="O17" s="251"/>
      <c r="P17" s="160"/>
      <c r="Q17" s="160"/>
      <c r="R17" s="160"/>
      <c r="S17" s="160"/>
      <c r="T17" s="160"/>
    </row>
    <row r="18" spans="1:20" ht="78" customHeight="1" x14ac:dyDescent="0.2">
      <c r="A18" s="163" t="s">
        <v>210</v>
      </c>
      <c r="B18" s="163" t="s">
        <v>242</v>
      </c>
      <c r="C18" s="163" t="s">
        <v>243</v>
      </c>
      <c r="D18" s="163" t="s">
        <v>244</v>
      </c>
      <c r="E18" s="163" t="s">
        <v>245</v>
      </c>
      <c r="F18" s="163" t="s">
        <v>246</v>
      </c>
      <c r="G18" s="163" t="s">
        <v>247</v>
      </c>
      <c r="H18" s="163" t="s">
        <v>248</v>
      </c>
      <c r="I18" s="164" t="s">
        <v>249</v>
      </c>
      <c r="J18" s="164" t="s">
        <v>250</v>
      </c>
      <c r="K18" s="252" t="s">
        <v>251</v>
      </c>
      <c r="L18" s="253"/>
      <c r="M18" s="165" t="s">
        <v>246</v>
      </c>
      <c r="N18" s="165" t="s">
        <v>247</v>
      </c>
      <c r="O18" s="165" t="s">
        <v>248</v>
      </c>
      <c r="P18" s="161"/>
      <c r="Q18" s="161"/>
      <c r="R18" s="162"/>
      <c r="S18" s="162"/>
      <c r="T18" s="162"/>
    </row>
    <row r="19" spans="1:20" ht="60" x14ac:dyDescent="0.2">
      <c r="A19" s="248" t="s">
        <v>213</v>
      </c>
      <c r="B19" s="329" t="s">
        <v>435</v>
      </c>
      <c r="C19" s="248" t="s">
        <v>436</v>
      </c>
      <c r="D19" s="343">
        <v>0.3</v>
      </c>
      <c r="E19" s="248" t="s">
        <v>437</v>
      </c>
      <c r="F19" s="248" t="s">
        <v>438</v>
      </c>
      <c r="G19" s="344">
        <v>46112</v>
      </c>
      <c r="H19" s="344">
        <v>46387</v>
      </c>
      <c r="I19" s="202" t="s">
        <v>439</v>
      </c>
      <c r="J19" s="148"/>
      <c r="K19" s="246" t="s">
        <v>440</v>
      </c>
      <c r="L19" s="247"/>
      <c r="M19" s="147" t="s">
        <v>438</v>
      </c>
      <c r="N19" s="181">
        <v>46082</v>
      </c>
      <c r="O19" s="181">
        <v>46387</v>
      </c>
      <c r="P19" s="159"/>
    </row>
    <row r="20" spans="1:20" ht="20.100000000000001" customHeight="1" x14ac:dyDescent="0.2">
      <c r="A20" s="248"/>
      <c r="B20" s="330"/>
      <c r="C20" s="248"/>
      <c r="D20" s="248"/>
      <c r="E20" s="248"/>
      <c r="F20" s="248"/>
      <c r="G20" s="248"/>
      <c r="H20" s="248"/>
      <c r="I20" s="147"/>
      <c r="J20" s="147"/>
      <c r="K20" s="246"/>
      <c r="L20" s="247"/>
      <c r="M20" s="147"/>
      <c r="N20" s="147"/>
      <c r="O20" s="147"/>
    </row>
    <row r="21" spans="1:20" ht="20.100000000000001" customHeight="1" x14ac:dyDescent="0.2">
      <c r="A21" s="248"/>
      <c r="B21" s="330"/>
      <c r="C21" s="248"/>
      <c r="D21" s="248"/>
      <c r="E21" s="248"/>
      <c r="F21" s="248"/>
      <c r="G21" s="248"/>
      <c r="H21" s="248"/>
      <c r="I21" s="147"/>
      <c r="J21" s="147"/>
      <c r="K21" s="246"/>
      <c r="L21" s="247"/>
      <c r="M21" s="147"/>
      <c r="N21" s="147"/>
      <c r="O21" s="147"/>
    </row>
    <row r="22" spans="1:20" ht="20.100000000000001" customHeight="1" x14ac:dyDescent="0.2">
      <c r="A22" s="248"/>
      <c r="B22" s="330"/>
      <c r="C22" s="248"/>
      <c r="D22" s="248"/>
      <c r="E22" s="248"/>
      <c r="F22" s="248"/>
      <c r="G22" s="248"/>
      <c r="H22" s="248"/>
      <c r="I22" s="147"/>
      <c r="J22" s="147"/>
      <c r="K22" s="246"/>
      <c r="L22" s="247"/>
      <c r="M22" s="147"/>
      <c r="N22" s="147"/>
      <c r="O22" s="147"/>
    </row>
    <row r="23" spans="1:20" ht="45" x14ac:dyDescent="0.2">
      <c r="A23" s="248"/>
      <c r="B23" s="330"/>
      <c r="C23" s="248" t="s">
        <v>441</v>
      </c>
      <c r="D23" s="343">
        <v>0.4</v>
      </c>
      <c r="E23" s="248" t="s">
        <v>442</v>
      </c>
      <c r="F23" s="248" t="s">
        <v>443</v>
      </c>
      <c r="G23" s="344">
        <v>46053</v>
      </c>
      <c r="H23" s="344">
        <v>46387</v>
      </c>
      <c r="I23" s="203" t="s">
        <v>522</v>
      </c>
      <c r="J23" s="148"/>
      <c r="K23" s="246" t="s">
        <v>444</v>
      </c>
      <c r="L23" s="247"/>
      <c r="M23" s="147" t="s">
        <v>445</v>
      </c>
      <c r="N23" s="181">
        <v>46082</v>
      </c>
      <c r="O23" s="181">
        <v>46387</v>
      </c>
      <c r="P23" s="159"/>
    </row>
    <row r="24" spans="1:20" ht="60" x14ac:dyDescent="0.2">
      <c r="A24" s="248"/>
      <c r="B24" s="330"/>
      <c r="C24" s="248"/>
      <c r="D24" s="248"/>
      <c r="E24" s="248"/>
      <c r="F24" s="248"/>
      <c r="G24" s="248"/>
      <c r="H24" s="248"/>
      <c r="I24" s="203" t="s">
        <v>523</v>
      </c>
      <c r="J24" s="147"/>
      <c r="K24" s="246" t="s">
        <v>446</v>
      </c>
      <c r="L24" s="247"/>
      <c r="M24" s="202" t="s">
        <v>447</v>
      </c>
      <c r="N24" s="181">
        <v>46082</v>
      </c>
      <c r="O24" s="181">
        <v>46387</v>
      </c>
    </row>
    <row r="25" spans="1:20" ht="60" x14ac:dyDescent="0.2">
      <c r="A25" s="248"/>
      <c r="B25" s="330"/>
      <c r="C25" s="248"/>
      <c r="D25" s="248"/>
      <c r="E25" s="248"/>
      <c r="F25" s="248"/>
      <c r="G25" s="248"/>
      <c r="H25" s="248"/>
      <c r="I25" s="203" t="s">
        <v>524</v>
      </c>
      <c r="J25" s="147"/>
      <c r="K25" s="246" t="s">
        <v>448</v>
      </c>
      <c r="L25" s="247"/>
      <c r="M25" s="202" t="s">
        <v>449</v>
      </c>
      <c r="N25" s="181">
        <v>46082</v>
      </c>
      <c r="O25" s="181">
        <v>46387</v>
      </c>
    </row>
    <row r="26" spans="1:20" ht="20.100000000000001" customHeight="1" x14ac:dyDescent="0.2">
      <c r="A26" s="248"/>
      <c r="B26" s="330"/>
      <c r="C26" s="248" t="s">
        <v>450</v>
      </c>
      <c r="D26" s="343">
        <v>0.3</v>
      </c>
      <c r="E26" s="248" t="s">
        <v>451</v>
      </c>
      <c r="F26" s="248" t="s">
        <v>452</v>
      </c>
      <c r="G26" s="359">
        <v>46053</v>
      </c>
      <c r="H26" s="359">
        <v>46387</v>
      </c>
      <c r="I26" s="147"/>
      <c r="J26" s="147"/>
      <c r="K26" s="246"/>
      <c r="L26" s="247"/>
      <c r="M26" s="147"/>
      <c r="N26" s="147"/>
      <c r="O26" s="147"/>
    </row>
    <row r="27" spans="1:20" ht="20.100000000000001" customHeight="1" x14ac:dyDescent="0.2">
      <c r="A27" s="248"/>
      <c r="B27" s="330"/>
      <c r="C27" s="248"/>
      <c r="D27" s="248"/>
      <c r="E27" s="248"/>
      <c r="F27" s="248"/>
      <c r="G27" s="360"/>
      <c r="H27" s="360"/>
      <c r="I27" s="147"/>
      <c r="J27" s="147"/>
      <c r="K27" s="246"/>
      <c r="L27" s="247"/>
      <c r="M27" s="147"/>
      <c r="N27" s="147"/>
      <c r="O27" s="147"/>
    </row>
    <row r="28" spans="1:20" ht="20.100000000000001" customHeight="1" x14ac:dyDescent="0.2">
      <c r="A28" s="248"/>
      <c r="B28" s="330"/>
      <c r="C28" s="248"/>
      <c r="D28" s="248"/>
      <c r="E28" s="248"/>
      <c r="F28" s="248"/>
      <c r="G28" s="360"/>
      <c r="H28" s="360"/>
      <c r="I28" s="147"/>
      <c r="J28" s="147"/>
      <c r="K28" s="246"/>
      <c r="L28" s="247"/>
      <c r="M28" s="147"/>
      <c r="N28" s="147"/>
      <c r="O28" s="147"/>
    </row>
    <row r="29" spans="1:20" ht="20.100000000000001" customHeight="1" x14ac:dyDescent="0.2">
      <c r="A29" s="248"/>
      <c r="B29" s="330"/>
      <c r="C29" s="248"/>
      <c r="D29" s="248"/>
      <c r="E29" s="248"/>
      <c r="F29" s="248"/>
      <c r="G29" s="361"/>
      <c r="H29" s="361"/>
      <c r="I29" s="147"/>
      <c r="J29" s="147"/>
      <c r="K29" s="246"/>
      <c r="L29" s="247"/>
      <c r="M29" s="147"/>
      <c r="N29" s="147"/>
      <c r="O29" s="147"/>
    </row>
    <row r="30" spans="1:20" ht="20.100000000000001" customHeight="1" x14ac:dyDescent="0.2">
      <c r="A30" s="248"/>
      <c r="B30" s="330"/>
      <c r="C30" s="248"/>
      <c r="D30" s="248"/>
      <c r="E30" s="248"/>
      <c r="F30" s="248"/>
      <c r="G30" s="248"/>
      <c r="H30" s="248"/>
      <c r="I30" s="147"/>
      <c r="J30" s="147"/>
      <c r="K30" s="246"/>
      <c r="L30" s="247"/>
      <c r="M30" s="147"/>
      <c r="N30" s="147"/>
      <c r="O30" s="147"/>
    </row>
    <row r="31" spans="1:20" ht="20.100000000000001" customHeight="1" x14ac:dyDescent="0.2">
      <c r="A31" s="248"/>
      <c r="B31" s="330"/>
      <c r="C31" s="248"/>
      <c r="D31" s="248"/>
      <c r="E31" s="248"/>
      <c r="F31" s="248"/>
      <c r="G31" s="248"/>
      <c r="H31" s="248"/>
      <c r="I31" s="147"/>
      <c r="J31" s="147"/>
      <c r="K31" s="246"/>
      <c r="L31" s="247"/>
      <c r="M31" s="147"/>
      <c r="N31" s="147"/>
      <c r="O31" s="147"/>
    </row>
    <row r="32" spans="1:20" ht="20.100000000000001" customHeight="1" x14ac:dyDescent="0.2">
      <c r="A32" s="248"/>
      <c r="B32" s="330"/>
      <c r="C32" s="248"/>
      <c r="D32" s="248"/>
      <c r="E32" s="248"/>
      <c r="F32" s="248"/>
      <c r="G32" s="248"/>
      <c r="H32" s="248"/>
      <c r="I32" s="147"/>
      <c r="J32" s="147"/>
      <c r="K32" s="246"/>
      <c r="L32" s="247"/>
      <c r="M32" s="147"/>
      <c r="N32" s="147"/>
      <c r="O32" s="147"/>
    </row>
    <row r="33" spans="1:15" ht="27" customHeight="1" x14ac:dyDescent="0.2">
      <c r="A33" s="248"/>
      <c r="B33" s="330"/>
      <c r="C33" s="248"/>
      <c r="D33" s="248"/>
      <c r="E33" s="248"/>
      <c r="F33" s="248"/>
      <c r="G33" s="248"/>
      <c r="H33" s="248"/>
      <c r="I33" s="147"/>
      <c r="J33" s="147"/>
      <c r="K33" s="246"/>
      <c r="L33" s="247"/>
      <c r="M33" s="147"/>
      <c r="N33" s="147"/>
      <c r="O33" s="147"/>
    </row>
    <row r="34" spans="1:15" ht="20.100000000000001" customHeight="1" x14ac:dyDescent="0.2">
      <c r="A34" s="248"/>
      <c r="B34" s="330"/>
      <c r="C34" s="248"/>
      <c r="D34" s="248"/>
      <c r="E34" s="248"/>
      <c r="F34" s="248"/>
      <c r="G34" s="248"/>
      <c r="H34" s="248"/>
      <c r="I34" s="147"/>
      <c r="J34" s="147"/>
      <c r="K34" s="246"/>
      <c r="L34" s="247"/>
      <c r="M34" s="147"/>
      <c r="N34" s="147"/>
      <c r="O34" s="147"/>
    </row>
    <row r="35" spans="1:15" ht="20.100000000000001" customHeight="1" x14ac:dyDescent="0.2">
      <c r="A35" s="248"/>
      <c r="B35" s="330"/>
      <c r="C35" s="248"/>
      <c r="D35" s="248"/>
      <c r="E35" s="248"/>
      <c r="F35" s="248"/>
      <c r="G35" s="248"/>
      <c r="H35" s="248"/>
      <c r="I35" s="147"/>
      <c r="J35" s="147"/>
      <c r="K35" s="246"/>
      <c r="L35" s="247"/>
      <c r="M35" s="147"/>
      <c r="N35" s="147"/>
      <c r="O35" s="147"/>
    </row>
    <row r="36" spans="1:15" ht="20.100000000000001" customHeight="1" x14ac:dyDescent="0.2">
      <c r="A36" s="248"/>
      <c r="B36" s="330"/>
      <c r="C36" s="248"/>
      <c r="D36" s="248"/>
      <c r="E36" s="248"/>
      <c r="F36" s="248"/>
      <c r="G36" s="248"/>
      <c r="H36" s="248"/>
      <c r="I36" s="147"/>
      <c r="J36" s="147"/>
      <c r="K36" s="246"/>
      <c r="L36" s="247"/>
      <c r="M36" s="147"/>
      <c r="N36" s="147"/>
      <c r="O36" s="147"/>
    </row>
    <row r="37" spans="1:15" ht="27" customHeight="1" x14ac:dyDescent="0.2">
      <c r="A37" s="248"/>
      <c r="B37" s="331"/>
      <c r="C37" s="248"/>
      <c r="D37" s="248"/>
      <c r="E37" s="248"/>
      <c r="F37" s="248"/>
      <c r="G37" s="248"/>
      <c r="H37" s="248"/>
      <c r="I37" s="147"/>
      <c r="J37" s="147"/>
      <c r="K37" s="246"/>
      <c r="L37" s="247"/>
      <c r="M37" s="147"/>
      <c r="N37" s="147"/>
      <c r="O37" s="147"/>
    </row>
    <row r="38" spans="1:15" ht="51.75" customHeight="1" x14ac:dyDescent="0.2">
      <c r="A38" s="240" t="s">
        <v>252</v>
      </c>
      <c r="B38" s="240"/>
      <c r="C38" s="241"/>
      <c r="D38" s="242"/>
    </row>
  </sheetData>
  <mergeCells count="79">
    <mergeCell ref="B9:C9"/>
    <mergeCell ref="A1:C4"/>
    <mergeCell ref="D1:M3"/>
    <mergeCell ref="D4:M4"/>
    <mergeCell ref="A6:C6"/>
    <mergeCell ref="D6:F6"/>
    <mergeCell ref="I6:J6"/>
    <mergeCell ref="N6:O6"/>
    <mergeCell ref="N7:O7"/>
    <mergeCell ref="A8:C8"/>
    <mergeCell ref="D8:F8"/>
    <mergeCell ref="H8:K8"/>
    <mergeCell ref="B10:C10"/>
    <mergeCell ref="B11:C11"/>
    <mergeCell ref="B12:C12"/>
    <mergeCell ref="B13:C13"/>
    <mergeCell ref="A14:C14"/>
    <mergeCell ref="H14:I14"/>
    <mergeCell ref="J14:M14"/>
    <mergeCell ref="A15:C15"/>
    <mergeCell ref="D15:O15"/>
    <mergeCell ref="A16:C16"/>
    <mergeCell ref="D16:O16"/>
    <mergeCell ref="D14:F14"/>
    <mergeCell ref="A17:O17"/>
    <mergeCell ref="K18:L18"/>
    <mergeCell ref="A19:A37"/>
    <mergeCell ref="B19:B37"/>
    <mergeCell ref="C19:C22"/>
    <mergeCell ref="D19:D22"/>
    <mergeCell ref="E19:E22"/>
    <mergeCell ref="F19:F22"/>
    <mergeCell ref="G19:G22"/>
    <mergeCell ref="H19:H22"/>
    <mergeCell ref="K19:L19"/>
    <mergeCell ref="K20:L20"/>
    <mergeCell ref="K21:L21"/>
    <mergeCell ref="K22:L22"/>
    <mergeCell ref="C23:C25"/>
    <mergeCell ref="D23:D25"/>
    <mergeCell ref="E23:E25"/>
    <mergeCell ref="F23:F25"/>
    <mergeCell ref="G23:G25"/>
    <mergeCell ref="H23:H25"/>
    <mergeCell ref="K23:L23"/>
    <mergeCell ref="K24:L24"/>
    <mergeCell ref="K25:L25"/>
    <mergeCell ref="C26:C29"/>
    <mergeCell ref="D26:D29"/>
    <mergeCell ref="E26:E29"/>
    <mergeCell ref="F26:F29"/>
    <mergeCell ref="G26:G29"/>
    <mergeCell ref="H26:H29"/>
    <mergeCell ref="K26:L26"/>
    <mergeCell ref="K27:L27"/>
    <mergeCell ref="K28:L28"/>
    <mergeCell ref="K29:L29"/>
    <mergeCell ref="C30:C33"/>
    <mergeCell ref="D30:D33"/>
    <mergeCell ref="E30:E33"/>
    <mergeCell ref="F30:F33"/>
    <mergeCell ref="G30:G33"/>
    <mergeCell ref="H30:H33"/>
    <mergeCell ref="K30:L30"/>
    <mergeCell ref="K31:L31"/>
    <mergeCell ref="K32:L32"/>
    <mergeCell ref="K33:L33"/>
    <mergeCell ref="C34:C37"/>
    <mergeCell ref="D34:D37"/>
    <mergeCell ref="E34:E37"/>
    <mergeCell ref="F34:F37"/>
    <mergeCell ref="G34:G37"/>
    <mergeCell ref="H34:H37"/>
    <mergeCell ref="K34:L34"/>
    <mergeCell ref="K35:L35"/>
    <mergeCell ref="K36:L36"/>
    <mergeCell ref="K37:L37"/>
    <mergeCell ref="A38:B38"/>
    <mergeCell ref="C38:D38"/>
  </mergeCells>
  <dataValidations disablePrompts="1" count="4">
    <dataValidation allowBlank="1" showInputMessage="1" showErrorMessage="1" prompt="La sumatoria de las ponderaciones por actividad debe ser igual al porcentaje asignado al plan_x000a__x000a_A1+A2+A3+A4+…+An= Porcentaje asignado al plan" sqref="C38:D38" xr:uid="{E3555420-C219-4E2C-AF06-6678C9C82A51}"/>
    <dataValidation allowBlank="1" showInputMessage="1" showErrorMessage="1" prompt="La sumatoria de La ponderación asignada a las tareas de cada actividad debe ser igual al 100% " sqref="P18 J18" xr:uid="{8AE26A59-7481-4B38-9C9C-9DA5F9B7E4E6}"/>
    <dataValidation allowBlank="1" showInputMessage="1" showErrorMessage="1" prompt="Registrar fecha en formato: dd/mm/aaaa" sqref="D6:F6 Q6" xr:uid="{C9852DDD-5F27-4D6D-AABE-D2611BAA85B2}"/>
    <dataValidation allowBlank="1" showInputMessage="1" showErrorMessage="1" prompt="Seleccionar de la lista desplegable" sqref="A18" xr:uid="{529546A4-9CF5-44F3-A757-0DE6CCDE5AB3}"/>
  </dataValidations>
  <pageMargins left="0.70866141732283472" right="0.70866141732283472" top="0.74803149606299213" bottom="0.74803149606299213" header="0.31496062992125984" footer="0.31496062992125984"/>
  <pageSetup paperSize="9" scale="19" fitToHeight="0" orientation="landscape" r:id="rId1"/>
  <headerFooter>
    <oddFooter>&amp;C&amp;P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71"/>
  <sheetViews>
    <sheetView topLeftCell="A5" zoomScale="69" zoomScaleNormal="69" workbookViewId="0">
      <selection activeCell="H11" sqref="H11"/>
    </sheetView>
  </sheetViews>
  <sheetFormatPr baseColWidth="10" defaultColWidth="11.42578125" defaultRowHeight="15" x14ac:dyDescent="0.25"/>
  <cols>
    <col min="1" max="1" width="6.85546875" customWidth="1"/>
    <col min="2" max="2" width="39.7109375" customWidth="1"/>
    <col min="3" max="3" width="14.140625" customWidth="1"/>
    <col min="4" max="4" width="14.7109375" customWidth="1"/>
    <col min="5" max="5" width="14.5703125" customWidth="1"/>
    <col min="6" max="6" width="18.140625" customWidth="1"/>
    <col min="7" max="7" width="12.85546875" customWidth="1"/>
    <col min="8" max="8" width="13.7109375" customWidth="1"/>
    <col min="9" max="9" width="17.140625" customWidth="1"/>
  </cols>
  <sheetData>
    <row r="1" spans="1:11" x14ac:dyDescent="0.25">
      <c r="A1">
        <f ca="1">A1:Q15</f>
        <v>0</v>
      </c>
    </row>
    <row r="2" spans="1:11" ht="45" x14ac:dyDescent="0.25">
      <c r="A2" s="50" t="s">
        <v>142</v>
      </c>
      <c r="B2" s="51" t="s">
        <v>143</v>
      </c>
      <c r="C2" s="51" t="s">
        <v>144</v>
      </c>
      <c r="D2" s="51" t="s">
        <v>145</v>
      </c>
      <c r="E2" s="51" t="s">
        <v>146</v>
      </c>
      <c r="F2" s="51" t="s">
        <v>147</v>
      </c>
      <c r="G2" s="51" t="s">
        <v>148</v>
      </c>
      <c r="H2" s="51" t="s">
        <v>149</v>
      </c>
      <c r="I2" s="51" t="s">
        <v>150</v>
      </c>
    </row>
    <row r="3" spans="1:11" ht="47.25" customHeight="1" x14ac:dyDescent="0.25">
      <c r="A3" s="34">
        <v>1</v>
      </c>
      <c r="B3" s="35" t="s">
        <v>151</v>
      </c>
      <c r="C3" s="36">
        <v>0.11</v>
      </c>
      <c r="D3" s="86" t="e">
        <f>#REF!</f>
        <v>#REF!</v>
      </c>
      <c r="E3" s="37" t="e">
        <f>#REF!</f>
        <v>#REF!</v>
      </c>
      <c r="F3" s="115">
        <f t="shared" ref="F3:F12" si="0">IF(ISERROR(E3/D3),0,(E3/D3))</f>
        <v>0</v>
      </c>
      <c r="G3" s="39" t="e">
        <f>#REF!</f>
        <v>#REF!</v>
      </c>
      <c r="H3" s="87" t="e">
        <f>#REF!</f>
        <v>#REF!</v>
      </c>
      <c r="I3" s="38">
        <f>IF(ISERROR(G3/H3),0,G3/H3)</f>
        <v>0</v>
      </c>
    </row>
    <row r="4" spans="1:11" ht="49.5" customHeight="1" x14ac:dyDescent="0.25">
      <c r="A4" s="34">
        <v>2</v>
      </c>
      <c r="B4" s="35" t="s">
        <v>152</v>
      </c>
      <c r="C4" s="36">
        <v>0.11</v>
      </c>
      <c r="D4" s="86" t="e">
        <f>#REF!</f>
        <v>#REF!</v>
      </c>
      <c r="E4" s="37" t="e">
        <f>#REF!</f>
        <v>#REF!</v>
      </c>
      <c r="F4" s="115">
        <f t="shared" si="0"/>
        <v>0</v>
      </c>
      <c r="G4" s="39" t="e">
        <f>#REF!</f>
        <v>#REF!</v>
      </c>
      <c r="H4" s="87" t="e">
        <f>#REF!</f>
        <v>#REF!</v>
      </c>
      <c r="I4" s="38">
        <f t="shared" ref="I4:I11" si="1">IF(ISERROR(G4/H4),0,G4/H4)</f>
        <v>0</v>
      </c>
    </row>
    <row r="5" spans="1:11" ht="45" x14ac:dyDescent="0.25">
      <c r="A5" s="34">
        <v>3</v>
      </c>
      <c r="B5" s="35" t="s">
        <v>153</v>
      </c>
      <c r="C5" s="36">
        <v>0.11</v>
      </c>
      <c r="D5" s="86" t="e">
        <f>#REF!</f>
        <v>#REF!</v>
      </c>
      <c r="E5" s="37" t="e">
        <f>#REF!</f>
        <v>#REF!</v>
      </c>
      <c r="F5" s="115">
        <f t="shared" si="0"/>
        <v>0</v>
      </c>
      <c r="G5" s="39" t="e">
        <f>#REF!</f>
        <v>#REF!</v>
      </c>
      <c r="H5" s="87" t="e">
        <f>#REF!</f>
        <v>#REF!</v>
      </c>
      <c r="I5" s="38">
        <f t="shared" si="1"/>
        <v>0</v>
      </c>
    </row>
    <row r="6" spans="1:11" ht="62.25" customHeight="1" x14ac:dyDescent="0.25">
      <c r="A6" s="34">
        <v>4</v>
      </c>
      <c r="B6" s="35" t="s">
        <v>154</v>
      </c>
      <c r="C6" s="36">
        <v>0.11</v>
      </c>
      <c r="D6" s="86" t="e">
        <f>#REF!</f>
        <v>#REF!</v>
      </c>
      <c r="E6" s="37" t="e">
        <f>#REF!</f>
        <v>#REF!</v>
      </c>
      <c r="F6" s="115">
        <f t="shared" si="0"/>
        <v>0</v>
      </c>
      <c r="G6" s="39" t="e">
        <f>#REF!</f>
        <v>#REF!</v>
      </c>
      <c r="H6" s="87" t="e">
        <f>#REF!</f>
        <v>#REF!</v>
      </c>
      <c r="I6" s="114">
        <f t="shared" si="1"/>
        <v>0</v>
      </c>
    </row>
    <row r="7" spans="1:11" ht="39" customHeight="1" x14ac:dyDescent="0.25">
      <c r="A7" s="34">
        <v>5</v>
      </c>
      <c r="B7" s="35" t="s">
        <v>155</v>
      </c>
      <c r="C7" s="36">
        <v>0.11</v>
      </c>
      <c r="D7" s="86" t="e">
        <f>#REF!</f>
        <v>#REF!</v>
      </c>
      <c r="E7" s="37" t="e">
        <f>+#REF!</f>
        <v>#REF!</v>
      </c>
      <c r="F7" s="115">
        <f t="shared" si="0"/>
        <v>0</v>
      </c>
      <c r="G7" s="39" t="e">
        <f>#REF!</f>
        <v>#REF!</v>
      </c>
      <c r="H7" s="87" t="e">
        <f>#REF!</f>
        <v>#REF!</v>
      </c>
      <c r="I7" s="38">
        <f t="shared" si="1"/>
        <v>0</v>
      </c>
    </row>
    <row r="8" spans="1:11" ht="53.25" customHeight="1" x14ac:dyDescent="0.25">
      <c r="A8" s="34">
        <v>6</v>
      </c>
      <c r="B8" s="35" t="s">
        <v>156</v>
      </c>
      <c r="C8" s="36">
        <v>0.11</v>
      </c>
      <c r="D8" s="86" t="e">
        <f>#REF!</f>
        <v>#REF!</v>
      </c>
      <c r="E8" s="37" t="e">
        <f>+#REF!</f>
        <v>#REF!</v>
      </c>
      <c r="F8" s="115">
        <f t="shared" si="0"/>
        <v>0</v>
      </c>
      <c r="G8" s="39" t="e">
        <f>#REF!</f>
        <v>#REF!</v>
      </c>
      <c r="H8" s="87" t="e">
        <f>#REF!</f>
        <v>#REF!</v>
      </c>
      <c r="I8" s="88">
        <f t="shared" si="1"/>
        <v>0</v>
      </c>
    </row>
    <row r="9" spans="1:11" ht="53.25" customHeight="1" x14ac:dyDescent="0.25">
      <c r="A9" s="34">
        <v>7</v>
      </c>
      <c r="B9" s="35" t="s">
        <v>157</v>
      </c>
      <c r="C9" s="36">
        <v>0.11</v>
      </c>
      <c r="D9" s="86" t="e">
        <f>#REF!</f>
        <v>#REF!</v>
      </c>
      <c r="E9" s="37" t="e">
        <f>+#REF!</f>
        <v>#REF!</v>
      </c>
      <c r="F9" s="115">
        <f t="shared" si="0"/>
        <v>0</v>
      </c>
      <c r="G9" s="39" t="e">
        <f>#REF!</f>
        <v>#REF!</v>
      </c>
      <c r="H9" s="87" t="e">
        <f>#REF!</f>
        <v>#REF!</v>
      </c>
      <c r="I9" s="38">
        <f t="shared" si="1"/>
        <v>0</v>
      </c>
    </row>
    <row r="10" spans="1:11" ht="66" customHeight="1" x14ac:dyDescent="0.25">
      <c r="A10" s="34">
        <v>8</v>
      </c>
      <c r="B10" s="35" t="s">
        <v>158</v>
      </c>
      <c r="C10" s="36">
        <v>0.11</v>
      </c>
      <c r="D10" s="86" t="e">
        <f>#REF!</f>
        <v>#REF!</v>
      </c>
      <c r="E10" s="37" t="e">
        <f>+#REF!</f>
        <v>#REF!</v>
      </c>
      <c r="F10" s="115">
        <f t="shared" si="0"/>
        <v>0</v>
      </c>
      <c r="G10" s="39" t="e">
        <f>#REF!</f>
        <v>#REF!</v>
      </c>
      <c r="H10" s="87" t="e">
        <f>#REF!</f>
        <v>#REF!</v>
      </c>
      <c r="I10" s="38">
        <f t="shared" si="1"/>
        <v>0</v>
      </c>
    </row>
    <row r="11" spans="1:11" ht="40.5" customHeight="1" x14ac:dyDescent="0.25">
      <c r="A11" s="34">
        <v>9</v>
      </c>
      <c r="B11" s="35" t="s">
        <v>159</v>
      </c>
      <c r="C11" s="36">
        <v>0.12</v>
      </c>
      <c r="D11" s="86" t="e">
        <f>#REF!</f>
        <v>#REF!</v>
      </c>
      <c r="E11" s="37" t="e">
        <f>+#REF!</f>
        <v>#REF!</v>
      </c>
      <c r="F11" s="115">
        <f t="shared" si="0"/>
        <v>0</v>
      </c>
      <c r="G11" s="39" t="e">
        <f>#REF!</f>
        <v>#REF!</v>
      </c>
      <c r="H11" s="87" t="e">
        <f>#REF!</f>
        <v>#REF!</v>
      </c>
      <c r="I11" s="38">
        <f t="shared" si="1"/>
        <v>0</v>
      </c>
    </row>
    <row r="12" spans="1:11" x14ac:dyDescent="0.25">
      <c r="A12" s="236" t="s">
        <v>160</v>
      </c>
      <c r="B12" s="236"/>
      <c r="C12" s="52">
        <f>SUM(C3:C11)</f>
        <v>1</v>
      </c>
      <c r="D12" s="53" t="e">
        <f>SUM(D3:D11)</f>
        <v>#REF!</v>
      </c>
      <c r="E12" s="53" t="e">
        <f>SUM(E3:E11)</f>
        <v>#REF!</v>
      </c>
      <c r="F12" s="116">
        <f t="shared" si="0"/>
        <v>0</v>
      </c>
      <c r="G12" s="54" t="e">
        <f>SUMPRODUCT($C$3:$C$11,G3:G11)</f>
        <v>#REF!</v>
      </c>
      <c r="H12" s="54" t="e">
        <f>SUMPRODUCT($C$3:$C$11,H3:H11)</f>
        <v>#REF!</v>
      </c>
      <c r="I12" s="54">
        <f>IF(ISERROR(G12/H12),0,G12/H12)</f>
        <v>0</v>
      </c>
    </row>
    <row r="13" spans="1:11" x14ac:dyDescent="0.25">
      <c r="E13" s="40"/>
      <c r="K13" s="40"/>
    </row>
    <row r="15" spans="1:11" x14ac:dyDescent="0.25">
      <c r="B15" s="41"/>
      <c r="C15" s="42">
        <v>43220</v>
      </c>
      <c r="D15" s="42">
        <v>43190</v>
      </c>
    </row>
    <row r="16" spans="1:11" x14ac:dyDescent="0.25">
      <c r="B16" s="33" t="s">
        <v>147</v>
      </c>
      <c r="C16" s="44">
        <f>F12</f>
        <v>0</v>
      </c>
      <c r="D16" s="44">
        <v>0.8</v>
      </c>
    </row>
    <row r="17" spans="1:9" x14ac:dyDescent="0.25">
      <c r="B17" s="33" t="s">
        <v>150</v>
      </c>
      <c r="C17" s="43">
        <f>I12</f>
        <v>0</v>
      </c>
      <c r="D17" s="43">
        <v>0.76900000000000002</v>
      </c>
    </row>
    <row r="18" spans="1:9" x14ac:dyDescent="0.25">
      <c r="I18" s="45"/>
    </row>
    <row r="24" spans="1:9" x14ac:dyDescent="0.25">
      <c r="A24" s="46" t="s">
        <v>161</v>
      </c>
    </row>
    <row r="26" spans="1:9" ht="45" x14ac:dyDescent="0.25">
      <c r="A26" s="50" t="s">
        <v>142</v>
      </c>
      <c r="B26" s="51" t="s">
        <v>162</v>
      </c>
      <c r="C26" s="51" t="s">
        <v>144</v>
      </c>
      <c r="D26" s="51" t="s">
        <v>145</v>
      </c>
      <c r="E26" s="51" t="s">
        <v>146</v>
      </c>
      <c r="F26" s="55" t="s">
        <v>147</v>
      </c>
      <c r="G26" s="56" t="s">
        <v>148</v>
      </c>
      <c r="H26" s="56" t="s">
        <v>149</v>
      </c>
      <c r="I26" s="51" t="s">
        <v>150</v>
      </c>
    </row>
    <row r="27" spans="1:9" ht="46.5" customHeight="1" x14ac:dyDescent="0.25">
      <c r="A27" s="34">
        <v>1</v>
      </c>
      <c r="B27" s="35" t="s">
        <v>151</v>
      </c>
      <c r="C27" s="36">
        <v>0.11</v>
      </c>
      <c r="D27" s="47" t="e">
        <f>$D$3</f>
        <v>#REF!</v>
      </c>
      <c r="E27" s="47" t="e">
        <f>$E$3</f>
        <v>#REF!</v>
      </c>
      <c r="F27" s="36">
        <f>$F$3</f>
        <v>0</v>
      </c>
      <c r="G27" s="36" t="e">
        <f>$G$3</f>
        <v>#REF!</v>
      </c>
      <c r="H27" s="89" t="e">
        <f>$H$3</f>
        <v>#REF!</v>
      </c>
      <c r="I27" s="38">
        <f>IF(ISERROR(G27/H27),0,G27/H27)</f>
        <v>0</v>
      </c>
    </row>
    <row r="28" spans="1:9" ht="50.25" customHeight="1" x14ac:dyDescent="0.25">
      <c r="A28" s="34">
        <v>2</v>
      </c>
      <c r="B28" s="35" t="s">
        <v>152</v>
      </c>
      <c r="C28" s="36">
        <v>0.11</v>
      </c>
      <c r="D28" s="47" t="e">
        <f>$D$4</f>
        <v>#REF!</v>
      </c>
      <c r="E28" s="47" t="e">
        <f>$E$4</f>
        <v>#REF!</v>
      </c>
      <c r="F28" s="32">
        <f>$F$4</f>
        <v>0</v>
      </c>
      <c r="G28" s="32" t="e">
        <f>$G$4</f>
        <v>#REF!</v>
      </c>
      <c r="H28" s="32" t="e">
        <f>$H$4</f>
        <v>#REF!</v>
      </c>
      <c r="I28" s="38">
        <f>IF(ISERROR(G28/H28),0,G28/H28)</f>
        <v>0</v>
      </c>
    </row>
    <row r="29" spans="1:9" ht="53.25" customHeight="1" x14ac:dyDescent="0.25"/>
    <row r="30" spans="1:9" ht="53.25" customHeight="1" x14ac:dyDescent="0.25"/>
    <row r="31" spans="1:9" x14ac:dyDescent="0.25">
      <c r="A31" s="48" t="s">
        <v>163</v>
      </c>
    </row>
    <row r="33" spans="1:9" ht="45" x14ac:dyDescent="0.25">
      <c r="A33" s="50" t="s">
        <v>142</v>
      </c>
      <c r="B33" s="51" t="s">
        <v>162</v>
      </c>
      <c r="C33" s="51" t="s">
        <v>144</v>
      </c>
      <c r="D33" s="51" t="s">
        <v>145</v>
      </c>
      <c r="E33" s="51" t="s">
        <v>146</v>
      </c>
      <c r="F33" s="55" t="s">
        <v>147</v>
      </c>
      <c r="G33" s="51" t="s">
        <v>148</v>
      </c>
      <c r="H33" s="51" t="s">
        <v>149</v>
      </c>
      <c r="I33" s="51" t="s">
        <v>150</v>
      </c>
    </row>
    <row r="34" spans="1:9" ht="30" x14ac:dyDescent="0.25">
      <c r="A34" s="34">
        <v>3</v>
      </c>
      <c r="B34" s="35" t="s">
        <v>164</v>
      </c>
      <c r="C34" s="36">
        <v>0.11</v>
      </c>
      <c r="D34" s="47" t="e">
        <f>D5</f>
        <v>#REF!</v>
      </c>
      <c r="E34" s="47" t="e">
        <f>$E$5</f>
        <v>#REF!</v>
      </c>
      <c r="F34" s="32">
        <f>$F$5</f>
        <v>0</v>
      </c>
      <c r="G34" s="32" t="e">
        <f>$G$5</f>
        <v>#REF!</v>
      </c>
      <c r="H34" s="32" t="e">
        <f>$H$5</f>
        <v>#REF!</v>
      </c>
      <c r="I34" s="38">
        <f>IF(ISERROR(G34/H34),0,G34/H34)</f>
        <v>0</v>
      </c>
    </row>
    <row r="35" spans="1:9" ht="72" customHeight="1" x14ac:dyDescent="0.25">
      <c r="A35" s="34">
        <v>4</v>
      </c>
      <c r="B35" s="35" t="s">
        <v>154</v>
      </c>
      <c r="C35" s="36">
        <v>0.11</v>
      </c>
      <c r="D35" s="47" t="e">
        <f>D6</f>
        <v>#REF!</v>
      </c>
      <c r="E35" s="47" t="e">
        <f>$E$6</f>
        <v>#REF!</v>
      </c>
      <c r="F35" s="32">
        <f>$F$6</f>
        <v>0</v>
      </c>
      <c r="G35" s="32" t="e">
        <f>$G$6</f>
        <v>#REF!</v>
      </c>
      <c r="H35" s="32" t="e">
        <f>$H$6</f>
        <v>#REF!</v>
      </c>
      <c r="I35" s="38">
        <f>IF(ISERROR(G35/H35),0,G35/H35)</f>
        <v>0</v>
      </c>
    </row>
    <row r="36" spans="1:9" ht="39.75" customHeight="1" x14ac:dyDescent="0.25">
      <c r="A36" s="34">
        <v>5</v>
      </c>
      <c r="B36" s="35" t="s">
        <v>155</v>
      </c>
      <c r="C36" s="36">
        <v>0.11</v>
      </c>
      <c r="D36" s="47" t="e">
        <f>D7</f>
        <v>#REF!</v>
      </c>
      <c r="E36" s="47" t="e">
        <f>$E$7</f>
        <v>#REF!</v>
      </c>
      <c r="F36" s="32">
        <f>$F$7</f>
        <v>0</v>
      </c>
      <c r="G36" s="32" t="e">
        <f>$G$7</f>
        <v>#REF!</v>
      </c>
      <c r="H36" s="32" t="e">
        <f>$H$7</f>
        <v>#REF!</v>
      </c>
      <c r="I36" s="38">
        <f>IF(ISERROR(G36/H36),0,G36/H36)</f>
        <v>0</v>
      </c>
    </row>
    <row r="37" spans="1:9" ht="17.25" customHeight="1" x14ac:dyDescent="0.25"/>
    <row r="38" spans="1:9" ht="17.25" customHeight="1" x14ac:dyDescent="0.25"/>
    <row r="39" spans="1:9" ht="17.25" customHeight="1" x14ac:dyDescent="0.25"/>
    <row r="40" spans="1:9" ht="17.25" customHeight="1" x14ac:dyDescent="0.25"/>
    <row r="41" spans="1:9" ht="17.25" customHeight="1" x14ac:dyDescent="0.25"/>
    <row r="42" spans="1:9" ht="17.25" customHeight="1" x14ac:dyDescent="0.25"/>
    <row r="43" spans="1:9" ht="17.25" customHeight="1" x14ac:dyDescent="0.25"/>
    <row r="46" spans="1:9" x14ac:dyDescent="0.25">
      <c r="A46" s="48" t="s">
        <v>165</v>
      </c>
    </row>
    <row r="47" spans="1:9" ht="45" x14ac:dyDescent="0.25">
      <c r="A47" s="50" t="s">
        <v>142</v>
      </c>
      <c r="B47" s="51" t="s">
        <v>162</v>
      </c>
      <c r="C47" s="51" t="s">
        <v>144</v>
      </c>
      <c r="D47" s="51" t="s">
        <v>145</v>
      </c>
      <c r="E47" s="51" t="s">
        <v>146</v>
      </c>
      <c r="F47" s="55" t="s">
        <v>147</v>
      </c>
      <c r="G47" s="56" t="s">
        <v>148</v>
      </c>
      <c r="H47" s="56" t="s">
        <v>149</v>
      </c>
      <c r="I47" s="51" t="s">
        <v>150</v>
      </c>
    </row>
    <row r="48" spans="1:9" ht="33.75" customHeight="1" x14ac:dyDescent="0.25">
      <c r="A48" s="34">
        <v>7</v>
      </c>
      <c r="B48" s="35" t="s">
        <v>157</v>
      </c>
      <c r="C48" s="36">
        <v>0.11</v>
      </c>
      <c r="D48" s="47" t="e">
        <f>$D$9</f>
        <v>#REF!</v>
      </c>
      <c r="E48" s="47" t="e">
        <f>$E$9</f>
        <v>#REF!</v>
      </c>
      <c r="F48" s="32">
        <f>$F$9</f>
        <v>0</v>
      </c>
      <c r="G48" s="32" t="e">
        <f>$G$9</f>
        <v>#REF!</v>
      </c>
      <c r="H48" s="32" t="e">
        <f>$H$9</f>
        <v>#REF!</v>
      </c>
      <c r="I48" s="38">
        <f>IF(ISERROR(G48/H48),0,G48/H48)</f>
        <v>0</v>
      </c>
    </row>
    <row r="49" spans="1:9" ht="67.5" customHeight="1" x14ac:dyDescent="0.25">
      <c r="A49" s="34">
        <v>8</v>
      </c>
      <c r="B49" s="35" t="s">
        <v>158</v>
      </c>
      <c r="C49" s="36">
        <v>0.11</v>
      </c>
      <c r="D49" s="47" t="e">
        <f>$D$10</f>
        <v>#REF!</v>
      </c>
      <c r="E49" s="47" t="e">
        <f>$E$10</f>
        <v>#REF!</v>
      </c>
      <c r="F49" s="32">
        <f>$F$10</f>
        <v>0</v>
      </c>
      <c r="G49" s="32" t="e">
        <f>$G$10</f>
        <v>#REF!</v>
      </c>
      <c r="H49" s="32" t="e">
        <f>$H$10</f>
        <v>#REF!</v>
      </c>
      <c r="I49" s="38">
        <f>IF(ISERROR(G49/H49),0,G49/H49)</f>
        <v>0</v>
      </c>
    </row>
    <row r="50" spans="1:9" s="69" customFormat="1" x14ac:dyDescent="0.25">
      <c r="A50" s="90"/>
      <c r="B50" s="91"/>
      <c r="C50" s="92"/>
      <c r="D50" s="93"/>
      <c r="E50" s="93"/>
      <c r="F50" s="94"/>
      <c r="G50" s="94"/>
      <c r="H50" s="94"/>
      <c r="I50" s="94"/>
    </row>
    <row r="51" spans="1:9" s="69" customFormat="1" x14ac:dyDescent="0.25">
      <c r="A51" s="90"/>
      <c r="B51" s="91"/>
      <c r="C51" s="92"/>
      <c r="D51" s="93"/>
      <c r="E51" s="93"/>
      <c r="F51" s="94"/>
      <c r="G51" s="94"/>
      <c r="H51" s="94"/>
      <c r="I51" s="94"/>
    </row>
    <row r="52" spans="1:9" s="69" customFormat="1" x14ac:dyDescent="0.25">
      <c r="A52" s="90"/>
      <c r="B52" s="91"/>
      <c r="C52" s="92"/>
      <c r="D52" s="93"/>
      <c r="E52" s="93"/>
      <c r="F52" s="94"/>
      <c r="G52" s="94"/>
      <c r="H52" s="94"/>
      <c r="I52" s="94"/>
    </row>
    <row r="53" spans="1:9" s="69" customFormat="1" x14ac:dyDescent="0.25">
      <c r="A53" s="90"/>
      <c r="B53" s="91"/>
      <c r="C53" s="92"/>
      <c r="D53" s="93"/>
      <c r="E53" s="93"/>
      <c r="F53" s="94"/>
      <c r="G53" s="94"/>
      <c r="H53" s="94"/>
      <c r="I53" s="94"/>
    </row>
    <row r="54" spans="1:9" s="69" customFormat="1" x14ac:dyDescent="0.25">
      <c r="A54" s="90"/>
      <c r="B54" s="91"/>
      <c r="C54" s="92"/>
      <c r="D54" s="93"/>
      <c r="E54" s="93"/>
      <c r="F54" s="94"/>
      <c r="G54" s="94"/>
      <c r="H54" s="94"/>
      <c r="I54" s="94"/>
    </row>
    <row r="55" spans="1:9" s="69" customFormat="1" x14ac:dyDescent="0.25">
      <c r="A55" s="90"/>
      <c r="B55" s="91"/>
      <c r="C55" s="92"/>
      <c r="D55" s="93"/>
      <c r="E55" s="93"/>
      <c r="F55" s="94"/>
      <c r="G55" s="94"/>
      <c r="H55" s="94"/>
      <c r="I55" s="94"/>
    </row>
    <row r="56" spans="1:9" s="69" customFormat="1" x14ac:dyDescent="0.25">
      <c r="A56" s="90"/>
      <c r="B56" s="91"/>
      <c r="C56" s="92"/>
      <c r="D56" s="93"/>
      <c r="E56" s="93"/>
      <c r="F56" s="94"/>
      <c r="G56" s="94"/>
      <c r="H56" s="94"/>
      <c r="I56" s="94"/>
    </row>
    <row r="57" spans="1:9" s="69" customFormat="1" x14ac:dyDescent="0.25">
      <c r="A57" s="90"/>
      <c r="B57" s="91"/>
      <c r="C57" s="92"/>
      <c r="D57" s="93"/>
      <c r="E57" s="93"/>
      <c r="F57" s="94"/>
      <c r="G57" s="94"/>
      <c r="H57" s="94"/>
      <c r="I57" s="94"/>
    </row>
    <row r="58" spans="1:9" x14ac:dyDescent="0.25">
      <c r="I58" s="95"/>
    </row>
    <row r="59" spans="1:9" ht="45" x14ac:dyDescent="0.25">
      <c r="A59" s="50" t="s">
        <v>142</v>
      </c>
      <c r="B59" s="51" t="s">
        <v>162</v>
      </c>
      <c r="C59" s="51" t="s">
        <v>144</v>
      </c>
      <c r="D59" s="51" t="s">
        <v>145</v>
      </c>
      <c r="E59" s="51" t="s">
        <v>146</v>
      </c>
      <c r="F59" s="55" t="s">
        <v>147</v>
      </c>
      <c r="G59" s="51" t="s">
        <v>148</v>
      </c>
      <c r="H59" s="51" t="s">
        <v>149</v>
      </c>
      <c r="I59" s="51" t="s">
        <v>150</v>
      </c>
    </row>
    <row r="60" spans="1:9" ht="54" customHeight="1" x14ac:dyDescent="0.25">
      <c r="A60" s="34">
        <v>6</v>
      </c>
      <c r="B60" s="35" t="s">
        <v>166</v>
      </c>
      <c r="C60" s="36">
        <v>0.11</v>
      </c>
      <c r="D60" s="47" t="e">
        <f>$D$8</f>
        <v>#REF!</v>
      </c>
      <c r="E60" s="47" t="e">
        <f>$E$8</f>
        <v>#REF!</v>
      </c>
      <c r="F60" s="32">
        <f>$F$8</f>
        <v>0</v>
      </c>
      <c r="G60" s="32" t="e">
        <f>$G$8</f>
        <v>#REF!</v>
      </c>
      <c r="H60" s="32" t="e">
        <f>$H$8</f>
        <v>#REF!</v>
      </c>
      <c r="I60" s="88">
        <f>IF(ISERROR(G60/H60),0,G60/H60)</f>
        <v>0</v>
      </c>
    </row>
    <row r="70" spans="1:9" ht="45" x14ac:dyDescent="0.25">
      <c r="A70" s="50" t="s">
        <v>142</v>
      </c>
      <c r="B70" s="51" t="s">
        <v>162</v>
      </c>
      <c r="C70" s="51" t="s">
        <v>144</v>
      </c>
      <c r="D70" s="51" t="s">
        <v>145</v>
      </c>
      <c r="E70" s="51" t="s">
        <v>146</v>
      </c>
      <c r="F70" s="55" t="s">
        <v>147</v>
      </c>
      <c r="G70" s="51" t="s">
        <v>148</v>
      </c>
      <c r="H70" s="51" t="s">
        <v>149</v>
      </c>
      <c r="I70" s="51" t="s">
        <v>150</v>
      </c>
    </row>
    <row r="71" spans="1:9" ht="45.75" customHeight="1" x14ac:dyDescent="0.25">
      <c r="A71" s="34">
        <v>9</v>
      </c>
      <c r="B71" s="35" t="s">
        <v>159</v>
      </c>
      <c r="C71" s="36">
        <v>0.12</v>
      </c>
      <c r="D71" s="47" t="e">
        <f>$D$11</f>
        <v>#REF!</v>
      </c>
      <c r="E71" s="47" t="e">
        <f>$E$11</f>
        <v>#REF!</v>
      </c>
      <c r="F71" s="32">
        <f>$F$11</f>
        <v>0</v>
      </c>
      <c r="G71" s="32" t="e">
        <f>$G$11</f>
        <v>#REF!</v>
      </c>
      <c r="H71" s="32" t="e">
        <f>$H$11</f>
        <v>#REF!</v>
      </c>
      <c r="I71" s="38">
        <f>IF(ISERROR(G71/H71),0,G71/H71)</f>
        <v>0</v>
      </c>
    </row>
  </sheetData>
  <mergeCells count="1">
    <mergeCell ref="A12:B12"/>
  </mergeCells>
  <pageMargins left="0.7" right="0.7" top="0.75" bottom="0.75" header="0.3" footer="0.3"/>
  <pageSetup scale="5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71"/>
  <sheetViews>
    <sheetView zoomScale="69" zoomScaleNormal="69" workbookViewId="0">
      <selection activeCell="G10" sqref="G10"/>
    </sheetView>
  </sheetViews>
  <sheetFormatPr baseColWidth="10" defaultColWidth="11.42578125" defaultRowHeight="15" x14ac:dyDescent="0.25"/>
  <cols>
    <col min="1" max="1" width="6.85546875" customWidth="1"/>
    <col min="2" max="2" width="39.7109375" customWidth="1"/>
    <col min="3" max="3" width="16.85546875" customWidth="1"/>
    <col min="4" max="4" width="14.7109375" customWidth="1"/>
    <col min="5" max="5" width="14.5703125" customWidth="1"/>
    <col min="6" max="6" width="18.140625" customWidth="1"/>
    <col min="7" max="7" width="12.85546875" customWidth="1"/>
    <col min="8" max="8" width="13.7109375" customWidth="1"/>
    <col min="9" max="9" width="17.140625" customWidth="1"/>
  </cols>
  <sheetData>
    <row r="1" spans="1:11" x14ac:dyDescent="0.25">
      <c r="A1">
        <f ca="1">A1:Q15</f>
        <v>0</v>
      </c>
    </row>
    <row r="2" spans="1:11" ht="45" x14ac:dyDescent="0.25">
      <c r="A2" s="50" t="s">
        <v>142</v>
      </c>
      <c r="B2" s="51" t="s">
        <v>143</v>
      </c>
      <c r="C2" s="51" t="s">
        <v>144</v>
      </c>
      <c r="D2" s="51" t="s">
        <v>145</v>
      </c>
      <c r="E2" s="51" t="s">
        <v>146</v>
      </c>
      <c r="F2" s="51" t="s">
        <v>147</v>
      </c>
      <c r="G2" s="51" t="s">
        <v>148</v>
      </c>
      <c r="H2" s="51" t="s">
        <v>149</v>
      </c>
      <c r="I2" s="51" t="s">
        <v>150</v>
      </c>
    </row>
    <row r="3" spans="1:11" ht="47.25" customHeight="1" x14ac:dyDescent="0.25">
      <c r="A3" s="34">
        <v>1</v>
      </c>
      <c r="B3" s="35" t="s">
        <v>151</v>
      </c>
      <c r="C3" s="36">
        <v>0.11</v>
      </c>
      <c r="D3" s="86" t="e">
        <f>#REF!</f>
        <v>#REF!</v>
      </c>
      <c r="E3" s="37" t="e">
        <f>#REF!</f>
        <v>#REF!</v>
      </c>
      <c r="F3" s="115">
        <f t="shared" ref="F3:F12" si="0">IF(ISERROR(E3/D3),0,(E3/D3))</f>
        <v>0</v>
      </c>
      <c r="G3" s="39" t="e">
        <f>#REF!</f>
        <v>#REF!</v>
      </c>
      <c r="H3" s="87" t="e">
        <f>#REF!</f>
        <v>#REF!</v>
      </c>
      <c r="I3" s="38">
        <f>IF(ISERROR(G3/H3),0,G3/H3)</f>
        <v>0</v>
      </c>
    </row>
    <row r="4" spans="1:11" ht="49.5" customHeight="1" x14ac:dyDescent="0.25">
      <c r="A4" s="34">
        <v>2</v>
      </c>
      <c r="B4" s="35" t="s">
        <v>152</v>
      </c>
      <c r="C4" s="36">
        <v>0.11</v>
      </c>
      <c r="D4" s="86" t="e">
        <f>#REF!</f>
        <v>#REF!</v>
      </c>
      <c r="E4" s="37" t="e">
        <f>#REF!</f>
        <v>#REF!</v>
      </c>
      <c r="F4" s="115">
        <f t="shared" si="0"/>
        <v>0</v>
      </c>
      <c r="G4" s="39" t="e">
        <f>#REF!</f>
        <v>#REF!</v>
      </c>
      <c r="H4" s="87" t="e">
        <f>#REF!</f>
        <v>#REF!</v>
      </c>
      <c r="I4" s="38">
        <f t="shared" ref="I4:I11" si="1">IF(ISERROR(G4/H4),0,G4/H4)</f>
        <v>0</v>
      </c>
    </row>
    <row r="5" spans="1:11" ht="45" x14ac:dyDescent="0.25">
      <c r="A5" s="34">
        <v>3</v>
      </c>
      <c r="B5" s="35" t="s">
        <v>153</v>
      </c>
      <c r="C5" s="36">
        <v>0.11</v>
      </c>
      <c r="D5" s="86" t="e">
        <f>#REF!</f>
        <v>#REF!</v>
      </c>
      <c r="E5" s="37" t="e">
        <f>#REF!</f>
        <v>#REF!</v>
      </c>
      <c r="F5" s="115">
        <f t="shared" si="0"/>
        <v>0</v>
      </c>
      <c r="G5" s="39" t="e">
        <f>#REF!</f>
        <v>#REF!</v>
      </c>
      <c r="H5" s="87" t="e">
        <f>#REF!</f>
        <v>#REF!</v>
      </c>
      <c r="I5" s="38">
        <f t="shared" si="1"/>
        <v>0</v>
      </c>
    </row>
    <row r="6" spans="1:11" ht="62.25" customHeight="1" x14ac:dyDescent="0.25">
      <c r="A6" s="34">
        <v>4</v>
      </c>
      <c r="B6" s="35" t="s">
        <v>154</v>
      </c>
      <c r="C6" s="36">
        <v>0.11</v>
      </c>
      <c r="D6" s="86" t="e">
        <f>#REF!</f>
        <v>#REF!</v>
      </c>
      <c r="E6" s="37" t="e">
        <f>#REF!</f>
        <v>#REF!</v>
      </c>
      <c r="F6" s="115">
        <f t="shared" si="0"/>
        <v>0</v>
      </c>
      <c r="G6" s="39" t="e">
        <f>#REF!</f>
        <v>#REF!</v>
      </c>
      <c r="H6" s="87" t="e">
        <f>#REF!</f>
        <v>#REF!</v>
      </c>
      <c r="I6" s="114">
        <f t="shared" si="1"/>
        <v>0</v>
      </c>
    </row>
    <row r="7" spans="1:11" ht="39" customHeight="1" x14ac:dyDescent="0.25">
      <c r="A7" s="34">
        <v>5</v>
      </c>
      <c r="B7" s="35" t="s">
        <v>155</v>
      </c>
      <c r="C7" s="36">
        <v>0.11</v>
      </c>
      <c r="D7" s="86" t="e">
        <f>#REF!</f>
        <v>#REF!</v>
      </c>
      <c r="E7" s="37" t="e">
        <f>+#REF!</f>
        <v>#REF!</v>
      </c>
      <c r="F7" s="115">
        <f t="shared" si="0"/>
        <v>0</v>
      </c>
      <c r="G7" s="39" t="e">
        <f>#REF!</f>
        <v>#REF!</v>
      </c>
      <c r="H7" s="87" t="e">
        <f>#REF!</f>
        <v>#REF!</v>
      </c>
      <c r="I7" s="38">
        <f t="shared" si="1"/>
        <v>0</v>
      </c>
    </row>
    <row r="8" spans="1:11" ht="53.25" customHeight="1" x14ac:dyDescent="0.25">
      <c r="A8" s="34">
        <v>6</v>
      </c>
      <c r="B8" s="35" t="s">
        <v>156</v>
      </c>
      <c r="C8" s="36">
        <v>0.11</v>
      </c>
      <c r="D8" s="86" t="e">
        <f>#REF!</f>
        <v>#REF!</v>
      </c>
      <c r="E8" s="37" t="e">
        <f>+#REF!</f>
        <v>#REF!</v>
      </c>
      <c r="F8" s="115">
        <f t="shared" si="0"/>
        <v>0</v>
      </c>
      <c r="G8" s="39" t="e">
        <f>#REF!</f>
        <v>#REF!</v>
      </c>
      <c r="H8" s="87" t="e">
        <f>#REF!</f>
        <v>#REF!</v>
      </c>
      <c r="I8" s="88">
        <f t="shared" si="1"/>
        <v>0</v>
      </c>
    </row>
    <row r="9" spans="1:11" ht="53.25" customHeight="1" x14ac:dyDescent="0.25">
      <c r="A9" s="34">
        <v>7</v>
      </c>
      <c r="B9" s="35" t="s">
        <v>157</v>
      </c>
      <c r="C9" s="36">
        <v>0.11</v>
      </c>
      <c r="D9" s="86" t="e">
        <f>#REF!</f>
        <v>#REF!</v>
      </c>
      <c r="E9" s="37" t="e">
        <f>+#REF!</f>
        <v>#REF!</v>
      </c>
      <c r="F9" s="115">
        <f t="shared" si="0"/>
        <v>0</v>
      </c>
      <c r="G9" s="39" t="e">
        <f>#REF!</f>
        <v>#REF!</v>
      </c>
      <c r="H9" s="87" t="e">
        <f>#REF!</f>
        <v>#REF!</v>
      </c>
      <c r="I9" s="38">
        <f t="shared" si="1"/>
        <v>0</v>
      </c>
    </row>
    <row r="10" spans="1:11" ht="66" customHeight="1" x14ac:dyDescent="0.25">
      <c r="A10" s="34">
        <v>8</v>
      </c>
      <c r="B10" s="35" t="s">
        <v>158</v>
      </c>
      <c r="C10" s="36">
        <v>0.11</v>
      </c>
      <c r="D10" s="86" t="e">
        <f>#REF!</f>
        <v>#REF!</v>
      </c>
      <c r="E10" s="37" t="e">
        <f>+#REF!</f>
        <v>#REF!</v>
      </c>
      <c r="F10" s="115">
        <f t="shared" si="0"/>
        <v>0</v>
      </c>
      <c r="G10" s="39" t="e">
        <f>#REF!</f>
        <v>#REF!</v>
      </c>
      <c r="H10" s="87" t="e">
        <f>#REF!</f>
        <v>#REF!</v>
      </c>
      <c r="I10" s="38">
        <f t="shared" si="1"/>
        <v>0</v>
      </c>
    </row>
    <row r="11" spans="1:11" ht="40.5" customHeight="1" x14ac:dyDescent="0.25">
      <c r="A11" s="34">
        <v>9</v>
      </c>
      <c r="B11" s="35" t="s">
        <v>159</v>
      </c>
      <c r="C11" s="36">
        <v>0.12</v>
      </c>
      <c r="D11" s="86" t="e">
        <f>#REF!</f>
        <v>#REF!</v>
      </c>
      <c r="E11" s="37" t="e">
        <f>+#REF!</f>
        <v>#REF!</v>
      </c>
      <c r="F11" s="115">
        <f t="shared" si="0"/>
        <v>0</v>
      </c>
      <c r="G11" s="39" t="e">
        <f>#REF!</f>
        <v>#REF!</v>
      </c>
      <c r="H11" s="87" t="e">
        <f>#REF!</f>
        <v>#REF!</v>
      </c>
      <c r="I11" s="38">
        <f t="shared" si="1"/>
        <v>0</v>
      </c>
    </row>
    <row r="12" spans="1:11" x14ac:dyDescent="0.25">
      <c r="A12" s="236" t="s">
        <v>160</v>
      </c>
      <c r="B12" s="236"/>
      <c r="C12" s="52">
        <f>SUM(C3:C11)</f>
        <v>1</v>
      </c>
      <c r="D12" s="53" t="e">
        <f>SUM(D3:D11)</f>
        <v>#REF!</v>
      </c>
      <c r="E12" s="53" t="e">
        <f>SUM(E3:E11)</f>
        <v>#REF!</v>
      </c>
      <c r="F12" s="116">
        <f t="shared" si="0"/>
        <v>0</v>
      </c>
      <c r="G12" s="54" t="e">
        <f>SUMPRODUCT($C$3:$C$11,G3:G11)</f>
        <v>#REF!</v>
      </c>
      <c r="H12" s="54" t="e">
        <f>SUMPRODUCT($C$3:$C$11,H3:H11)</f>
        <v>#REF!</v>
      </c>
      <c r="I12" s="54">
        <f>IF(ISERROR(G12/H12),0,G12/H12)</f>
        <v>0</v>
      </c>
    </row>
    <row r="13" spans="1:11" x14ac:dyDescent="0.25">
      <c r="E13" s="40"/>
      <c r="K13" s="40"/>
    </row>
    <row r="15" spans="1:11" x14ac:dyDescent="0.25">
      <c r="B15" s="41"/>
      <c r="C15" s="42">
        <v>43250</v>
      </c>
      <c r="D15" s="42">
        <v>43190</v>
      </c>
    </row>
    <row r="16" spans="1:11" x14ac:dyDescent="0.25">
      <c r="B16" s="33" t="s">
        <v>147</v>
      </c>
      <c r="C16" s="44">
        <f>F12</f>
        <v>0</v>
      </c>
      <c r="D16" s="44">
        <v>0.8</v>
      </c>
    </row>
    <row r="17" spans="1:9" x14ac:dyDescent="0.25">
      <c r="B17" s="33" t="s">
        <v>150</v>
      </c>
      <c r="C17" s="43">
        <f>I12</f>
        <v>0</v>
      </c>
      <c r="D17" s="43">
        <v>0.76900000000000002</v>
      </c>
    </row>
    <row r="18" spans="1:9" x14ac:dyDescent="0.25">
      <c r="I18" s="45"/>
    </row>
    <row r="24" spans="1:9" x14ac:dyDescent="0.25">
      <c r="A24" s="46" t="s">
        <v>161</v>
      </c>
    </row>
    <row r="26" spans="1:9" ht="45" x14ac:dyDescent="0.25">
      <c r="A26" s="50" t="s">
        <v>142</v>
      </c>
      <c r="B26" s="51" t="s">
        <v>162</v>
      </c>
      <c r="C26" s="51" t="s">
        <v>144</v>
      </c>
      <c r="D26" s="51" t="s">
        <v>145</v>
      </c>
      <c r="E26" s="51" t="s">
        <v>146</v>
      </c>
      <c r="F26" s="55" t="s">
        <v>147</v>
      </c>
      <c r="G26" s="56" t="s">
        <v>148</v>
      </c>
      <c r="H26" s="56" t="s">
        <v>149</v>
      </c>
      <c r="I26" s="51" t="s">
        <v>150</v>
      </c>
    </row>
    <row r="27" spans="1:9" ht="46.5" customHeight="1" x14ac:dyDescent="0.25">
      <c r="A27" s="34">
        <v>1</v>
      </c>
      <c r="B27" s="35" t="s">
        <v>151</v>
      </c>
      <c r="C27" s="36">
        <v>0.11</v>
      </c>
      <c r="D27" s="47" t="e">
        <f>$D$3</f>
        <v>#REF!</v>
      </c>
      <c r="E27" s="47" t="e">
        <f>$E$3</f>
        <v>#REF!</v>
      </c>
      <c r="F27" s="36">
        <f>$F$3</f>
        <v>0</v>
      </c>
      <c r="G27" s="36" t="e">
        <f>$G$3</f>
        <v>#REF!</v>
      </c>
      <c r="H27" s="89" t="e">
        <f>$H$3</f>
        <v>#REF!</v>
      </c>
      <c r="I27" s="38">
        <f>IF(ISERROR(G27/H27),0,G27/H27)</f>
        <v>0</v>
      </c>
    </row>
    <row r="28" spans="1:9" ht="50.25" customHeight="1" x14ac:dyDescent="0.25">
      <c r="A28" s="34">
        <v>2</v>
      </c>
      <c r="B28" s="35" t="s">
        <v>152</v>
      </c>
      <c r="C28" s="36">
        <v>0.11</v>
      </c>
      <c r="D28" s="47" t="e">
        <f>$D$4</f>
        <v>#REF!</v>
      </c>
      <c r="E28" s="47" t="e">
        <f>$E$4</f>
        <v>#REF!</v>
      </c>
      <c r="F28" s="32">
        <f>$F$4</f>
        <v>0</v>
      </c>
      <c r="G28" s="32" t="e">
        <f>$G$4</f>
        <v>#REF!</v>
      </c>
      <c r="H28" s="32" t="e">
        <f>$H$4</f>
        <v>#REF!</v>
      </c>
      <c r="I28" s="38">
        <f>IF(ISERROR(G28/H28),0,G28/H28)</f>
        <v>0</v>
      </c>
    </row>
    <row r="29" spans="1:9" ht="53.25" customHeight="1" x14ac:dyDescent="0.25"/>
    <row r="30" spans="1:9" ht="53.25" customHeight="1" x14ac:dyDescent="0.25"/>
    <row r="31" spans="1:9" x14ac:dyDescent="0.25">
      <c r="A31" s="48" t="s">
        <v>163</v>
      </c>
    </row>
    <row r="33" spans="1:9" ht="45" x14ac:dyDescent="0.25">
      <c r="A33" s="50" t="s">
        <v>142</v>
      </c>
      <c r="B33" s="51" t="s">
        <v>162</v>
      </c>
      <c r="C33" s="51" t="s">
        <v>144</v>
      </c>
      <c r="D33" s="51" t="s">
        <v>145</v>
      </c>
      <c r="E33" s="51" t="s">
        <v>146</v>
      </c>
      <c r="F33" s="55" t="s">
        <v>147</v>
      </c>
      <c r="G33" s="51" t="s">
        <v>148</v>
      </c>
      <c r="H33" s="51" t="s">
        <v>149</v>
      </c>
      <c r="I33" s="51" t="s">
        <v>150</v>
      </c>
    </row>
    <row r="34" spans="1:9" ht="30" x14ac:dyDescent="0.25">
      <c r="A34" s="34">
        <v>3</v>
      </c>
      <c r="B34" s="35" t="s">
        <v>164</v>
      </c>
      <c r="C34" s="36">
        <v>0.11</v>
      </c>
      <c r="D34" s="47" t="e">
        <f>D5</f>
        <v>#REF!</v>
      </c>
      <c r="E34" s="47" t="e">
        <f>$E$5</f>
        <v>#REF!</v>
      </c>
      <c r="F34" s="32">
        <f>$F$5</f>
        <v>0</v>
      </c>
      <c r="G34" s="32" t="e">
        <f>$G$5</f>
        <v>#REF!</v>
      </c>
      <c r="H34" s="32" t="e">
        <f>$H$5</f>
        <v>#REF!</v>
      </c>
      <c r="I34" s="38">
        <f>IF(ISERROR(G34/H34),0,G34/H34)</f>
        <v>0</v>
      </c>
    </row>
    <row r="35" spans="1:9" ht="72" customHeight="1" x14ac:dyDescent="0.25">
      <c r="A35" s="34">
        <v>4</v>
      </c>
      <c r="B35" s="35" t="s">
        <v>154</v>
      </c>
      <c r="C35" s="36">
        <v>0.11</v>
      </c>
      <c r="D35" s="47" t="e">
        <f>D6</f>
        <v>#REF!</v>
      </c>
      <c r="E35" s="47" t="e">
        <f>$E$6</f>
        <v>#REF!</v>
      </c>
      <c r="F35" s="32">
        <f>$F$6</f>
        <v>0</v>
      </c>
      <c r="G35" s="32" t="e">
        <f>$G$6</f>
        <v>#REF!</v>
      </c>
      <c r="H35" s="32" t="e">
        <f>$H$6</f>
        <v>#REF!</v>
      </c>
      <c r="I35" s="38">
        <f>IF(ISERROR(G35/H35),0,G35/H35)</f>
        <v>0</v>
      </c>
    </row>
    <row r="36" spans="1:9" ht="39.75" customHeight="1" x14ac:dyDescent="0.25">
      <c r="A36" s="34">
        <v>5</v>
      </c>
      <c r="B36" s="35" t="s">
        <v>155</v>
      </c>
      <c r="C36" s="36">
        <v>0.11</v>
      </c>
      <c r="D36" s="47" t="e">
        <f>D7</f>
        <v>#REF!</v>
      </c>
      <c r="E36" s="47" t="e">
        <f>$E$7</f>
        <v>#REF!</v>
      </c>
      <c r="F36" s="32">
        <f>$F$7</f>
        <v>0</v>
      </c>
      <c r="G36" s="32" t="e">
        <f>$G$7</f>
        <v>#REF!</v>
      </c>
      <c r="H36" s="32" t="e">
        <f>$H$7</f>
        <v>#REF!</v>
      </c>
      <c r="I36" s="38">
        <f>IF(ISERROR(G36/H36),0,G36/H36)</f>
        <v>0</v>
      </c>
    </row>
    <row r="37" spans="1:9" ht="17.25" customHeight="1" x14ac:dyDescent="0.25"/>
    <row r="38" spans="1:9" ht="17.25" customHeight="1" x14ac:dyDescent="0.25"/>
    <row r="39" spans="1:9" ht="17.25" customHeight="1" x14ac:dyDescent="0.25"/>
    <row r="40" spans="1:9" ht="17.25" customHeight="1" x14ac:dyDescent="0.25"/>
    <row r="41" spans="1:9" ht="17.25" customHeight="1" x14ac:dyDescent="0.25"/>
    <row r="42" spans="1:9" ht="17.25" customHeight="1" x14ac:dyDescent="0.25"/>
    <row r="43" spans="1:9" ht="17.25" customHeight="1" x14ac:dyDescent="0.25"/>
    <row r="46" spans="1:9" x14ac:dyDescent="0.25">
      <c r="A46" s="48" t="s">
        <v>165</v>
      </c>
    </row>
    <row r="47" spans="1:9" ht="45" x14ac:dyDescent="0.25">
      <c r="A47" s="50" t="s">
        <v>142</v>
      </c>
      <c r="B47" s="51" t="s">
        <v>162</v>
      </c>
      <c r="C47" s="51" t="s">
        <v>144</v>
      </c>
      <c r="D47" s="51" t="s">
        <v>145</v>
      </c>
      <c r="E47" s="51" t="s">
        <v>146</v>
      </c>
      <c r="F47" s="55" t="s">
        <v>147</v>
      </c>
      <c r="G47" s="56" t="s">
        <v>148</v>
      </c>
      <c r="H47" s="56" t="s">
        <v>149</v>
      </c>
      <c r="I47" s="51" t="s">
        <v>150</v>
      </c>
    </row>
    <row r="48" spans="1:9" ht="33.75" customHeight="1" x14ac:dyDescent="0.25">
      <c r="A48" s="34">
        <v>7</v>
      </c>
      <c r="B48" s="35" t="s">
        <v>157</v>
      </c>
      <c r="C48" s="36">
        <v>0.11</v>
      </c>
      <c r="D48" s="47" t="e">
        <f>$D$9</f>
        <v>#REF!</v>
      </c>
      <c r="E48" s="47" t="e">
        <f>$E$9</f>
        <v>#REF!</v>
      </c>
      <c r="F48" s="32">
        <f>$F$9</f>
        <v>0</v>
      </c>
      <c r="G48" s="32" t="e">
        <f>$G$9</f>
        <v>#REF!</v>
      </c>
      <c r="H48" s="32" t="e">
        <f>$H$9</f>
        <v>#REF!</v>
      </c>
      <c r="I48" s="38">
        <f>IF(ISERROR(G48/H48),0,G48/H48)</f>
        <v>0</v>
      </c>
    </row>
    <row r="49" spans="1:9" ht="67.5" customHeight="1" x14ac:dyDescent="0.25">
      <c r="A49" s="34">
        <v>8</v>
      </c>
      <c r="B49" s="35" t="s">
        <v>158</v>
      </c>
      <c r="C49" s="36">
        <v>0.11</v>
      </c>
      <c r="D49" s="47" t="e">
        <f>$D$10</f>
        <v>#REF!</v>
      </c>
      <c r="E49" s="47" t="e">
        <f>$E$10</f>
        <v>#REF!</v>
      </c>
      <c r="F49" s="32">
        <f>$F$10</f>
        <v>0</v>
      </c>
      <c r="G49" s="32" t="e">
        <f>$G$10</f>
        <v>#REF!</v>
      </c>
      <c r="H49" s="32" t="e">
        <f>$H$10</f>
        <v>#REF!</v>
      </c>
      <c r="I49" s="38">
        <f>IF(ISERROR(G49/H49),0,G49/H49)</f>
        <v>0</v>
      </c>
    </row>
    <row r="50" spans="1:9" s="69" customFormat="1" x14ac:dyDescent="0.25">
      <c r="A50" s="90"/>
      <c r="B50" s="91"/>
      <c r="C50" s="92"/>
      <c r="D50" s="93"/>
      <c r="E50" s="93"/>
      <c r="F50" s="94"/>
      <c r="G50" s="94"/>
      <c r="H50" s="94"/>
      <c r="I50" s="94"/>
    </row>
    <row r="51" spans="1:9" s="69" customFormat="1" x14ac:dyDescent="0.25">
      <c r="A51" s="90"/>
      <c r="B51" s="91"/>
      <c r="C51" s="92"/>
      <c r="D51" s="93"/>
      <c r="E51" s="93"/>
      <c r="F51" s="94"/>
      <c r="G51" s="94"/>
      <c r="H51" s="94"/>
      <c r="I51" s="94"/>
    </row>
    <row r="52" spans="1:9" s="69" customFormat="1" x14ac:dyDescent="0.25">
      <c r="A52" s="90"/>
      <c r="B52" s="91"/>
      <c r="C52" s="92"/>
      <c r="D52" s="93"/>
      <c r="E52" s="93"/>
      <c r="F52" s="94"/>
      <c r="G52" s="94"/>
      <c r="H52" s="94"/>
      <c r="I52" s="94"/>
    </row>
    <row r="53" spans="1:9" s="69" customFormat="1" x14ac:dyDescent="0.25">
      <c r="A53" s="90"/>
      <c r="B53" s="91"/>
      <c r="C53" s="92"/>
      <c r="D53" s="93"/>
      <c r="E53" s="93"/>
      <c r="F53" s="94"/>
      <c r="G53" s="94"/>
      <c r="H53" s="94"/>
      <c r="I53" s="94"/>
    </row>
    <row r="54" spans="1:9" s="69" customFormat="1" x14ac:dyDescent="0.25">
      <c r="A54" s="90"/>
      <c r="B54" s="91"/>
      <c r="C54" s="92"/>
      <c r="D54" s="93"/>
      <c r="E54" s="93"/>
      <c r="F54" s="94"/>
      <c r="G54" s="94"/>
      <c r="H54" s="94"/>
      <c r="I54" s="94"/>
    </row>
    <row r="55" spans="1:9" s="69" customFormat="1" x14ac:dyDescent="0.25">
      <c r="A55" s="90"/>
      <c r="B55" s="91"/>
      <c r="C55" s="92"/>
      <c r="D55" s="93"/>
      <c r="E55" s="93"/>
      <c r="F55" s="94"/>
      <c r="G55" s="94"/>
      <c r="H55" s="94"/>
      <c r="I55" s="94"/>
    </row>
    <row r="56" spans="1:9" s="69" customFormat="1" x14ac:dyDescent="0.25">
      <c r="A56" s="90"/>
      <c r="B56" s="91"/>
      <c r="C56" s="92"/>
      <c r="D56" s="93"/>
      <c r="E56" s="93"/>
      <c r="F56" s="94"/>
      <c r="G56" s="94"/>
      <c r="H56" s="94"/>
      <c r="I56" s="94"/>
    </row>
    <row r="57" spans="1:9" s="69" customFormat="1" x14ac:dyDescent="0.25">
      <c r="A57" s="90"/>
      <c r="B57" s="91"/>
      <c r="C57" s="92"/>
      <c r="D57" s="93"/>
      <c r="E57" s="93"/>
      <c r="F57" s="94"/>
      <c r="G57" s="94"/>
      <c r="H57" s="94"/>
      <c r="I57" s="94"/>
    </row>
    <row r="58" spans="1:9" x14ac:dyDescent="0.25">
      <c r="I58" s="95"/>
    </row>
    <row r="59" spans="1:9" ht="45" x14ac:dyDescent="0.25">
      <c r="A59" s="50" t="s">
        <v>142</v>
      </c>
      <c r="B59" s="51" t="s">
        <v>162</v>
      </c>
      <c r="C59" s="51" t="s">
        <v>144</v>
      </c>
      <c r="D59" s="51" t="s">
        <v>145</v>
      </c>
      <c r="E59" s="51" t="s">
        <v>146</v>
      </c>
      <c r="F59" s="55" t="s">
        <v>147</v>
      </c>
      <c r="G59" s="51" t="s">
        <v>148</v>
      </c>
      <c r="H59" s="51" t="s">
        <v>149</v>
      </c>
      <c r="I59" s="51" t="s">
        <v>150</v>
      </c>
    </row>
    <row r="60" spans="1:9" ht="54" customHeight="1" x14ac:dyDescent="0.25">
      <c r="A60" s="34">
        <v>6</v>
      </c>
      <c r="B60" s="35" t="s">
        <v>166</v>
      </c>
      <c r="C60" s="36">
        <v>0.11</v>
      </c>
      <c r="D60" s="47" t="e">
        <f>$D$8</f>
        <v>#REF!</v>
      </c>
      <c r="E60" s="47" t="e">
        <f>$E$8</f>
        <v>#REF!</v>
      </c>
      <c r="F60" s="32">
        <f>$F$8</f>
        <v>0</v>
      </c>
      <c r="G60" s="32" t="e">
        <f>$G$8</f>
        <v>#REF!</v>
      </c>
      <c r="H60" s="32" t="e">
        <f>$H$8</f>
        <v>#REF!</v>
      </c>
      <c r="I60" s="88">
        <f>IF(ISERROR(G60/H60),0,G60/H60)</f>
        <v>0</v>
      </c>
    </row>
    <row r="70" spans="1:9" ht="45" x14ac:dyDescent="0.25">
      <c r="A70" s="50" t="s">
        <v>142</v>
      </c>
      <c r="B70" s="51" t="s">
        <v>162</v>
      </c>
      <c r="C70" s="51" t="s">
        <v>144</v>
      </c>
      <c r="D70" s="51" t="s">
        <v>145</v>
      </c>
      <c r="E70" s="51" t="s">
        <v>146</v>
      </c>
      <c r="F70" s="55" t="s">
        <v>147</v>
      </c>
      <c r="G70" s="51" t="s">
        <v>148</v>
      </c>
      <c r="H70" s="51" t="s">
        <v>149</v>
      </c>
      <c r="I70" s="51" t="s">
        <v>150</v>
      </c>
    </row>
    <row r="71" spans="1:9" ht="45.75" customHeight="1" x14ac:dyDescent="0.25">
      <c r="A71" s="34">
        <v>9</v>
      </c>
      <c r="B71" s="35" t="s">
        <v>159</v>
      </c>
      <c r="C71" s="36">
        <v>0.12</v>
      </c>
      <c r="D71" s="47" t="e">
        <f>$D$11</f>
        <v>#REF!</v>
      </c>
      <c r="E71" s="47" t="e">
        <f>$E$11</f>
        <v>#REF!</v>
      </c>
      <c r="F71" s="32">
        <f>$F$11</f>
        <v>0</v>
      </c>
      <c r="G71" s="32" t="e">
        <f>$G$11</f>
        <v>#REF!</v>
      </c>
      <c r="H71" s="32" t="e">
        <f>$H$11</f>
        <v>#REF!</v>
      </c>
      <c r="I71" s="38">
        <f>IF(ISERROR(G71/H71),0,G71/H71)</f>
        <v>0</v>
      </c>
    </row>
  </sheetData>
  <mergeCells count="1">
    <mergeCell ref="A12:B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71"/>
  <sheetViews>
    <sheetView topLeftCell="A4" zoomScale="69" zoomScaleNormal="69" workbookViewId="0">
      <selection activeCell="G7" sqref="G7"/>
    </sheetView>
  </sheetViews>
  <sheetFormatPr baseColWidth="10" defaultColWidth="11.42578125" defaultRowHeight="15" x14ac:dyDescent="0.25"/>
  <cols>
    <col min="1" max="1" width="6.85546875" customWidth="1"/>
    <col min="2" max="2" width="39.7109375" customWidth="1"/>
    <col min="3" max="3" width="14.140625" customWidth="1"/>
    <col min="4" max="4" width="14.7109375" customWidth="1"/>
    <col min="5" max="5" width="14.5703125" customWidth="1"/>
    <col min="6" max="6" width="18.140625" customWidth="1"/>
    <col min="7" max="7" width="12.85546875" customWidth="1"/>
    <col min="8" max="8" width="13.7109375" customWidth="1"/>
    <col min="9" max="9" width="17.140625" customWidth="1"/>
  </cols>
  <sheetData>
    <row r="1" spans="1:11" x14ac:dyDescent="0.25">
      <c r="A1">
        <f ca="1">A1:Q15</f>
        <v>0</v>
      </c>
    </row>
    <row r="2" spans="1:11" ht="45" x14ac:dyDescent="0.25">
      <c r="A2" s="50" t="s">
        <v>142</v>
      </c>
      <c r="B2" s="51" t="s">
        <v>143</v>
      </c>
      <c r="C2" s="51" t="s">
        <v>144</v>
      </c>
      <c r="D2" s="51" t="s">
        <v>145</v>
      </c>
      <c r="E2" s="51" t="s">
        <v>146</v>
      </c>
      <c r="F2" s="51" t="s">
        <v>147</v>
      </c>
      <c r="G2" s="51" t="s">
        <v>148</v>
      </c>
      <c r="H2" s="51" t="s">
        <v>149</v>
      </c>
      <c r="I2" s="51" t="s">
        <v>150</v>
      </c>
    </row>
    <row r="3" spans="1:11" ht="47.25" customHeight="1" x14ac:dyDescent="0.25">
      <c r="A3" s="34">
        <v>1</v>
      </c>
      <c r="B3" s="35" t="s">
        <v>151</v>
      </c>
      <c r="C3" s="36">
        <v>0.11</v>
      </c>
      <c r="D3" s="86" t="e">
        <f>#REF!</f>
        <v>#REF!</v>
      </c>
      <c r="E3" s="37" t="e">
        <f>#REF!</f>
        <v>#REF!</v>
      </c>
      <c r="F3" s="115">
        <f t="shared" ref="F3:F12" si="0">IF(ISERROR(E3/D3),0,(E3/D3))</f>
        <v>0</v>
      </c>
      <c r="G3" s="39" t="e">
        <f>#REF!</f>
        <v>#REF!</v>
      </c>
      <c r="H3" s="87" t="e">
        <f>#REF!</f>
        <v>#REF!</v>
      </c>
      <c r="I3" s="38">
        <f>IF(ISERROR(G3/H3),0,G3/H3)</f>
        <v>0</v>
      </c>
    </row>
    <row r="4" spans="1:11" ht="49.5" customHeight="1" x14ac:dyDescent="0.25">
      <c r="A4" s="34">
        <v>2</v>
      </c>
      <c r="B4" s="35" t="s">
        <v>152</v>
      </c>
      <c r="C4" s="36">
        <v>0.11</v>
      </c>
      <c r="D4" s="86" t="e">
        <f>#REF!</f>
        <v>#REF!</v>
      </c>
      <c r="E4" s="37" t="e">
        <f>#REF!</f>
        <v>#REF!</v>
      </c>
      <c r="F4" s="115">
        <f t="shared" si="0"/>
        <v>0</v>
      </c>
      <c r="G4" s="39" t="e">
        <f>#REF!</f>
        <v>#REF!</v>
      </c>
      <c r="H4" s="87" t="e">
        <f>#REF!</f>
        <v>#REF!</v>
      </c>
      <c r="I4" s="38">
        <f t="shared" ref="I4:I11" si="1">IF(ISERROR(G4/H4),0,G4/H4)</f>
        <v>0</v>
      </c>
    </row>
    <row r="5" spans="1:11" ht="45" x14ac:dyDescent="0.25">
      <c r="A5" s="34">
        <v>3</v>
      </c>
      <c r="B5" s="35" t="s">
        <v>153</v>
      </c>
      <c r="C5" s="36">
        <v>0.11</v>
      </c>
      <c r="D5" s="86" t="e">
        <f>#REF!</f>
        <v>#REF!</v>
      </c>
      <c r="E5" s="37" t="e">
        <f>#REF!</f>
        <v>#REF!</v>
      </c>
      <c r="F5" s="115">
        <f t="shared" si="0"/>
        <v>0</v>
      </c>
      <c r="G5" s="39" t="e">
        <f>#REF!</f>
        <v>#REF!</v>
      </c>
      <c r="H5" s="87" t="e">
        <f>#REF!</f>
        <v>#REF!</v>
      </c>
      <c r="I5" s="38">
        <f t="shared" si="1"/>
        <v>0</v>
      </c>
    </row>
    <row r="6" spans="1:11" ht="62.25" customHeight="1" x14ac:dyDescent="0.25">
      <c r="A6" s="34">
        <v>4</v>
      </c>
      <c r="B6" s="35" t="s">
        <v>154</v>
      </c>
      <c r="C6" s="36">
        <v>0.11</v>
      </c>
      <c r="D6" s="86" t="e">
        <f>#REF!</f>
        <v>#REF!</v>
      </c>
      <c r="E6" s="37" t="e">
        <f>#REF!</f>
        <v>#REF!</v>
      </c>
      <c r="F6" s="115">
        <f t="shared" si="0"/>
        <v>0</v>
      </c>
      <c r="G6" s="39" t="e">
        <f>+#REF!</f>
        <v>#REF!</v>
      </c>
      <c r="H6" s="87" t="e">
        <f>#REF!</f>
        <v>#REF!</v>
      </c>
      <c r="I6" s="114">
        <f t="shared" si="1"/>
        <v>0</v>
      </c>
    </row>
    <row r="7" spans="1:11" ht="39" customHeight="1" x14ac:dyDescent="0.25">
      <c r="A7" s="34">
        <v>5</v>
      </c>
      <c r="B7" s="35" t="s">
        <v>155</v>
      </c>
      <c r="C7" s="36">
        <v>0.11</v>
      </c>
      <c r="D7" s="86" t="e">
        <f>#REF!</f>
        <v>#REF!</v>
      </c>
      <c r="E7" s="37" t="e">
        <f>+#REF!</f>
        <v>#REF!</v>
      </c>
      <c r="F7" s="115">
        <f t="shared" si="0"/>
        <v>0</v>
      </c>
      <c r="G7" s="39" t="e">
        <f>#REF!</f>
        <v>#REF!</v>
      </c>
      <c r="H7" s="87" t="e">
        <f>#REF!</f>
        <v>#REF!</v>
      </c>
      <c r="I7" s="38">
        <f t="shared" si="1"/>
        <v>0</v>
      </c>
    </row>
    <row r="8" spans="1:11" ht="53.25" customHeight="1" x14ac:dyDescent="0.25">
      <c r="A8" s="34">
        <v>6</v>
      </c>
      <c r="B8" s="35" t="s">
        <v>156</v>
      </c>
      <c r="C8" s="36">
        <v>0.11</v>
      </c>
      <c r="D8" s="86" t="e">
        <f>#REF!</f>
        <v>#REF!</v>
      </c>
      <c r="E8" s="37" t="e">
        <f>+#REF!</f>
        <v>#REF!</v>
      </c>
      <c r="F8" s="115">
        <f t="shared" si="0"/>
        <v>0</v>
      </c>
      <c r="G8" s="39" t="e">
        <f>#REF!</f>
        <v>#REF!</v>
      </c>
      <c r="H8" s="87" t="e">
        <f>#REF!</f>
        <v>#REF!</v>
      </c>
      <c r="I8" s="88">
        <f t="shared" si="1"/>
        <v>0</v>
      </c>
    </row>
    <row r="9" spans="1:11" ht="53.25" customHeight="1" x14ac:dyDescent="0.25">
      <c r="A9" s="34">
        <v>7</v>
      </c>
      <c r="B9" s="35" t="s">
        <v>157</v>
      </c>
      <c r="C9" s="36">
        <v>0.11</v>
      </c>
      <c r="D9" s="86" t="e">
        <f>#REF!</f>
        <v>#REF!</v>
      </c>
      <c r="E9" s="37" t="e">
        <f>+#REF!</f>
        <v>#REF!</v>
      </c>
      <c r="F9" s="115">
        <f t="shared" si="0"/>
        <v>0</v>
      </c>
      <c r="G9" s="87" t="e">
        <f>#REF!</f>
        <v>#REF!</v>
      </c>
      <c r="H9" s="87" t="e">
        <f>#REF!</f>
        <v>#REF!</v>
      </c>
      <c r="I9" s="38">
        <f t="shared" si="1"/>
        <v>0</v>
      </c>
    </row>
    <row r="10" spans="1:11" ht="66" customHeight="1" x14ac:dyDescent="0.25">
      <c r="A10" s="34">
        <v>8</v>
      </c>
      <c r="B10" s="35" t="s">
        <v>158</v>
      </c>
      <c r="C10" s="36">
        <v>0.11</v>
      </c>
      <c r="D10" s="86" t="e">
        <f>#REF!</f>
        <v>#REF!</v>
      </c>
      <c r="E10" s="37" t="e">
        <f>+#REF!</f>
        <v>#REF!</v>
      </c>
      <c r="F10" s="115">
        <f t="shared" si="0"/>
        <v>0</v>
      </c>
      <c r="G10" s="87" t="e">
        <f>#REF!</f>
        <v>#REF!</v>
      </c>
      <c r="H10" s="87" t="e">
        <f>#REF!</f>
        <v>#REF!</v>
      </c>
      <c r="I10" s="38">
        <f t="shared" si="1"/>
        <v>0</v>
      </c>
    </row>
    <row r="11" spans="1:11" ht="40.5" customHeight="1" x14ac:dyDescent="0.25">
      <c r="A11" s="34">
        <v>9</v>
      </c>
      <c r="B11" s="35" t="s">
        <v>159</v>
      </c>
      <c r="C11" s="36">
        <v>0.12</v>
      </c>
      <c r="D11" s="86" t="e">
        <f>#REF!</f>
        <v>#REF!</v>
      </c>
      <c r="E11" s="37" t="e">
        <f>+#REF!</f>
        <v>#REF!</v>
      </c>
      <c r="F11" s="115">
        <f t="shared" si="0"/>
        <v>0</v>
      </c>
      <c r="G11" s="87" t="e">
        <f>+#REF!</f>
        <v>#REF!</v>
      </c>
      <c r="H11" s="87" t="e">
        <f>#REF!</f>
        <v>#REF!</v>
      </c>
      <c r="I11" s="38">
        <f t="shared" si="1"/>
        <v>0</v>
      </c>
    </row>
    <row r="12" spans="1:11" x14ac:dyDescent="0.25">
      <c r="A12" s="236" t="s">
        <v>160</v>
      </c>
      <c r="B12" s="236"/>
      <c r="C12" s="52">
        <f>SUM(C3:C11)</f>
        <v>1</v>
      </c>
      <c r="D12" s="53" t="e">
        <f>SUM(D3:D11)</f>
        <v>#REF!</v>
      </c>
      <c r="E12" s="53" t="e">
        <f>SUM(E3:E11)</f>
        <v>#REF!</v>
      </c>
      <c r="F12" s="116">
        <f t="shared" si="0"/>
        <v>0</v>
      </c>
      <c r="G12" s="54" t="e">
        <f>SUMPRODUCT($C$3:$C$11,G3:G11)</f>
        <v>#REF!</v>
      </c>
      <c r="H12" s="54" t="e">
        <f>SUMPRODUCT($C$3:$C$11,H3:H11)</f>
        <v>#REF!</v>
      </c>
      <c r="I12" s="54">
        <f>IF(ISERROR(G12/H12),0,G12/H12)</f>
        <v>0</v>
      </c>
    </row>
    <row r="13" spans="1:11" x14ac:dyDescent="0.25">
      <c r="E13" s="40"/>
      <c r="K13" s="40"/>
    </row>
    <row r="15" spans="1:11" x14ac:dyDescent="0.25">
      <c r="B15" s="41"/>
      <c r="C15" s="42">
        <v>43281</v>
      </c>
      <c r="D15" s="42">
        <v>43251</v>
      </c>
    </row>
    <row r="16" spans="1:11" x14ac:dyDescent="0.25">
      <c r="B16" s="33" t="s">
        <v>147</v>
      </c>
      <c r="C16" s="44">
        <f>F12</f>
        <v>0</v>
      </c>
      <c r="D16" s="44">
        <v>0.92</v>
      </c>
    </row>
    <row r="17" spans="1:9" x14ac:dyDescent="0.25">
      <c r="B17" s="33" t="s">
        <v>150</v>
      </c>
      <c r="C17" s="43">
        <f>I12</f>
        <v>0</v>
      </c>
      <c r="D17" s="43">
        <v>0.94799999999999995</v>
      </c>
    </row>
    <row r="18" spans="1:9" x14ac:dyDescent="0.25">
      <c r="I18" s="45"/>
    </row>
    <row r="24" spans="1:9" x14ac:dyDescent="0.25">
      <c r="A24" s="46" t="s">
        <v>161</v>
      </c>
    </row>
    <row r="26" spans="1:9" ht="45" x14ac:dyDescent="0.25">
      <c r="A26" s="50" t="s">
        <v>142</v>
      </c>
      <c r="B26" s="51" t="s">
        <v>162</v>
      </c>
      <c r="C26" s="51" t="s">
        <v>144</v>
      </c>
      <c r="D26" s="51" t="s">
        <v>145</v>
      </c>
      <c r="E26" s="51" t="s">
        <v>146</v>
      </c>
      <c r="F26" s="55" t="s">
        <v>147</v>
      </c>
      <c r="G26" s="56" t="s">
        <v>148</v>
      </c>
      <c r="H26" s="56" t="s">
        <v>149</v>
      </c>
      <c r="I26" s="51" t="s">
        <v>150</v>
      </c>
    </row>
    <row r="27" spans="1:9" ht="46.5" customHeight="1" x14ac:dyDescent="0.25">
      <c r="A27" s="34">
        <v>1</v>
      </c>
      <c r="B27" s="35" t="s">
        <v>151</v>
      </c>
      <c r="C27" s="36">
        <v>0.11</v>
      </c>
      <c r="D27" s="47" t="e">
        <f>$D$3</f>
        <v>#REF!</v>
      </c>
      <c r="E27" s="47" t="e">
        <f>$E$3</f>
        <v>#REF!</v>
      </c>
      <c r="F27" s="36">
        <f>$F$3</f>
        <v>0</v>
      </c>
      <c r="G27" s="36" t="e">
        <f>$G$3</f>
        <v>#REF!</v>
      </c>
      <c r="H27" s="89" t="e">
        <f>$H$3</f>
        <v>#REF!</v>
      </c>
      <c r="I27" s="38">
        <f>IF(ISERROR(G27/H27),0,G27/H27)</f>
        <v>0</v>
      </c>
    </row>
    <row r="28" spans="1:9" ht="50.25" customHeight="1" x14ac:dyDescent="0.25">
      <c r="A28" s="34">
        <v>2</v>
      </c>
      <c r="B28" s="35" t="s">
        <v>152</v>
      </c>
      <c r="C28" s="36">
        <v>0.11</v>
      </c>
      <c r="D28" s="47" t="e">
        <f>$D$4</f>
        <v>#REF!</v>
      </c>
      <c r="E28" s="47" t="e">
        <f>$E$4</f>
        <v>#REF!</v>
      </c>
      <c r="F28" s="32">
        <f>$F$4</f>
        <v>0</v>
      </c>
      <c r="G28" s="32" t="e">
        <f>$G$4</f>
        <v>#REF!</v>
      </c>
      <c r="H28" s="32" t="e">
        <f>$H$4</f>
        <v>#REF!</v>
      </c>
      <c r="I28" s="38">
        <f>IF(ISERROR(G28/H28),0,G28/H28)</f>
        <v>0</v>
      </c>
    </row>
    <row r="29" spans="1:9" ht="53.25" customHeight="1" x14ac:dyDescent="0.25"/>
    <row r="30" spans="1:9" ht="53.25" customHeight="1" x14ac:dyDescent="0.25"/>
    <row r="31" spans="1:9" x14ac:dyDescent="0.25">
      <c r="A31" s="48" t="s">
        <v>163</v>
      </c>
    </row>
    <row r="33" spans="1:9" ht="45" x14ac:dyDescent="0.25">
      <c r="A33" s="50" t="s">
        <v>142</v>
      </c>
      <c r="B33" s="51" t="s">
        <v>162</v>
      </c>
      <c r="C33" s="51" t="s">
        <v>144</v>
      </c>
      <c r="D33" s="51" t="s">
        <v>145</v>
      </c>
      <c r="E33" s="51" t="s">
        <v>146</v>
      </c>
      <c r="F33" s="55" t="s">
        <v>147</v>
      </c>
      <c r="G33" s="51" t="s">
        <v>148</v>
      </c>
      <c r="H33" s="51" t="s">
        <v>149</v>
      </c>
      <c r="I33" s="51" t="s">
        <v>150</v>
      </c>
    </row>
    <row r="34" spans="1:9" ht="30" x14ac:dyDescent="0.25">
      <c r="A34" s="34">
        <v>3</v>
      </c>
      <c r="B34" s="35" t="s">
        <v>164</v>
      </c>
      <c r="C34" s="36">
        <v>0.11</v>
      </c>
      <c r="D34" s="47" t="e">
        <f>D5</f>
        <v>#REF!</v>
      </c>
      <c r="E34" s="47" t="e">
        <f>$E$5</f>
        <v>#REF!</v>
      </c>
      <c r="F34" s="32">
        <f>$F$5</f>
        <v>0</v>
      </c>
      <c r="G34" s="32" t="e">
        <f>$G$5</f>
        <v>#REF!</v>
      </c>
      <c r="H34" s="32" t="e">
        <f>$H$5</f>
        <v>#REF!</v>
      </c>
      <c r="I34" s="38">
        <f>IF(ISERROR(G34/H34),0,G34/H34)</f>
        <v>0</v>
      </c>
    </row>
    <row r="35" spans="1:9" ht="72" customHeight="1" x14ac:dyDescent="0.25">
      <c r="A35" s="34">
        <v>4</v>
      </c>
      <c r="B35" s="35" t="s">
        <v>154</v>
      </c>
      <c r="C35" s="36">
        <v>0.11</v>
      </c>
      <c r="D35" s="47" t="e">
        <f>D6</f>
        <v>#REF!</v>
      </c>
      <c r="E35" s="47" t="e">
        <f>$E$6</f>
        <v>#REF!</v>
      </c>
      <c r="F35" s="32">
        <f>$F$6</f>
        <v>0</v>
      </c>
      <c r="G35" s="32" t="e">
        <f>$G$6</f>
        <v>#REF!</v>
      </c>
      <c r="H35" s="32" t="e">
        <f>$H$6</f>
        <v>#REF!</v>
      </c>
      <c r="I35" s="38">
        <f>IF(ISERROR(G35/H35),0,G35/H35)</f>
        <v>0</v>
      </c>
    </row>
    <row r="36" spans="1:9" ht="39.75" customHeight="1" x14ac:dyDescent="0.25">
      <c r="A36" s="34">
        <v>5</v>
      </c>
      <c r="B36" s="35" t="s">
        <v>155</v>
      </c>
      <c r="C36" s="36">
        <v>0.11</v>
      </c>
      <c r="D36" s="47" t="e">
        <f>D7</f>
        <v>#REF!</v>
      </c>
      <c r="E36" s="47" t="e">
        <f>$E$7</f>
        <v>#REF!</v>
      </c>
      <c r="F36" s="32">
        <f>$F$7</f>
        <v>0</v>
      </c>
      <c r="G36" s="32" t="e">
        <f>$G$7</f>
        <v>#REF!</v>
      </c>
      <c r="H36" s="32" t="e">
        <f>$H$7</f>
        <v>#REF!</v>
      </c>
      <c r="I36" s="38">
        <f>IF(ISERROR(G36/H36),0,G36/H36)</f>
        <v>0</v>
      </c>
    </row>
    <row r="37" spans="1:9" ht="17.25" customHeight="1" x14ac:dyDescent="0.25"/>
    <row r="38" spans="1:9" ht="17.25" customHeight="1" x14ac:dyDescent="0.25"/>
    <row r="39" spans="1:9" ht="17.25" customHeight="1" x14ac:dyDescent="0.25"/>
    <row r="40" spans="1:9" ht="17.25" customHeight="1" x14ac:dyDescent="0.25"/>
    <row r="41" spans="1:9" ht="17.25" customHeight="1" x14ac:dyDescent="0.25"/>
    <row r="42" spans="1:9" ht="17.25" customHeight="1" x14ac:dyDescent="0.25"/>
    <row r="43" spans="1:9" ht="17.25" customHeight="1" x14ac:dyDescent="0.25"/>
    <row r="46" spans="1:9" x14ac:dyDescent="0.25">
      <c r="A46" s="48" t="s">
        <v>165</v>
      </c>
    </row>
    <row r="47" spans="1:9" ht="45" x14ac:dyDescent="0.25">
      <c r="A47" s="50" t="s">
        <v>142</v>
      </c>
      <c r="B47" s="51" t="s">
        <v>162</v>
      </c>
      <c r="C47" s="51" t="s">
        <v>144</v>
      </c>
      <c r="D47" s="51" t="s">
        <v>145</v>
      </c>
      <c r="E47" s="51" t="s">
        <v>146</v>
      </c>
      <c r="F47" s="55" t="s">
        <v>147</v>
      </c>
      <c r="G47" s="56" t="s">
        <v>148</v>
      </c>
      <c r="H47" s="56" t="s">
        <v>149</v>
      </c>
      <c r="I47" s="51" t="s">
        <v>150</v>
      </c>
    </row>
    <row r="48" spans="1:9" ht="33.75" customHeight="1" x14ac:dyDescent="0.25">
      <c r="A48" s="34">
        <v>7</v>
      </c>
      <c r="B48" s="35" t="s">
        <v>157</v>
      </c>
      <c r="C48" s="36">
        <v>0.11</v>
      </c>
      <c r="D48" s="47" t="e">
        <f>$D$9</f>
        <v>#REF!</v>
      </c>
      <c r="E48" s="47" t="e">
        <f>$E$9</f>
        <v>#REF!</v>
      </c>
      <c r="F48" s="32">
        <f>$F$9</f>
        <v>0</v>
      </c>
      <c r="G48" s="32" t="e">
        <f>$G$9</f>
        <v>#REF!</v>
      </c>
      <c r="H48" s="32" t="e">
        <f>$H$9</f>
        <v>#REF!</v>
      </c>
      <c r="I48" s="38">
        <f>IF(ISERROR(G48/H48),0,G48/H48)</f>
        <v>0</v>
      </c>
    </row>
    <row r="49" spans="1:9" ht="67.5" customHeight="1" x14ac:dyDescent="0.25">
      <c r="A49" s="34">
        <v>8</v>
      </c>
      <c r="B49" s="35" t="s">
        <v>158</v>
      </c>
      <c r="C49" s="36">
        <v>0.11</v>
      </c>
      <c r="D49" s="47" t="e">
        <f>$D$10</f>
        <v>#REF!</v>
      </c>
      <c r="E49" s="47" t="e">
        <f>$E$10</f>
        <v>#REF!</v>
      </c>
      <c r="F49" s="32">
        <f>$F$10</f>
        <v>0</v>
      </c>
      <c r="G49" s="32" t="e">
        <f>$G$10</f>
        <v>#REF!</v>
      </c>
      <c r="H49" s="32" t="e">
        <f>$H$10</f>
        <v>#REF!</v>
      </c>
      <c r="I49" s="38">
        <f>IF(ISERROR(G49/H49),0,G49/H49)</f>
        <v>0</v>
      </c>
    </row>
    <row r="50" spans="1:9" s="69" customFormat="1" x14ac:dyDescent="0.25">
      <c r="A50" s="90"/>
      <c r="B50" s="91"/>
      <c r="C50" s="92"/>
      <c r="D50" s="93"/>
      <c r="E50" s="93"/>
      <c r="F50" s="94"/>
      <c r="G50" s="94"/>
      <c r="H50" s="94"/>
      <c r="I50" s="94"/>
    </row>
    <row r="51" spans="1:9" s="69" customFormat="1" x14ac:dyDescent="0.25">
      <c r="A51" s="90"/>
      <c r="B51" s="91"/>
      <c r="C51" s="92"/>
      <c r="D51" s="93"/>
      <c r="E51" s="93"/>
      <c r="F51" s="94"/>
      <c r="G51" s="94"/>
      <c r="H51" s="94"/>
      <c r="I51" s="94"/>
    </row>
    <row r="52" spans="1:9" s="69" customFormat="1" x14ac:dyDescent="0.25">
      <c r="A52" s="90"/>
      <c r="B52" s="91"/>
      <c r="C52" s="92"/>
      <c r="D52" s="93"/>
      <c r="E52" s="93"/>
      <c r="F52" s="94"/>
      <c r="G52" s="94"/>
      <c r="H52" s="94"/>
      <c r="I52" s="94"/>
    </row>
    <row r="53" spans="1:9" s="69" customFormat="1" x14ac:dyDescent="0.25">
      <c r="A53" s="90"/>
      <c r="B53" s="91"/>
      <c r="C53" s="92"/>
      <c r="D53" s="93"/>
      <c r="E53" s="93"/>
      <c r="F53" s="94"/>
      <c r="G53" s="94"/>
      <c r="H53" s="94"/>
      <c r="I53" s="94"/>
    </row>
    <row r="54" spans="1:9" s="69" customFormat="1" x14ac:dyDescent="0.25">
      <c r="A54" s="90"/>
      <c r="B54" s="91"/>
      <c r="C54" s="92"/>
      <c r="D54" s="93"/>
      <c r="E54" s="93"/>
      <c r="F54" s="94"/>
      <c r="G54" s="94"/>
      <c r="H54" s="94"/>
      <c r="I54" s="94"/>
    </row>
    <row r="55" spans="1:9" s="69" customFormat="1" x14ac:dyDescent="0.25">
      <c r="A55" s="90"/>
      <c r="B55" s="91"/>
      <c r="C55" s="92"/>
      <c r="D55" s="93"/>
      <c r="E55" s="93"/>
      <c r="F55" s="94"/>
      <c r="G55" s="94"/>
      <c r="H55" s="94"/>
      <c r="I55" s="94"/>
    </row>
    <row r="56" spans="1:9" s="69" customFormat="1" x14ac:dyDescent="0.25">
      <c r="A56" s="90"/>
      <c r="B56" s="91"/>
      <c r="C56" s="92"/>
      <c r="D56" s="93"/>
      <c r="E56" s="93"/>
      <c r="F56" s="94"/>
      <c r="G56" s="94"/>
      <c r="H56" s="94"/>
      <c r="I56" s="94"/>
    </row>
    <row r="57" spans="1:9" s="69" customFormat="1" x14ac:dyDescent="0.25">
      <c r="A57" s="90"/>
      <c r="B57" s="91"/>
      <c r="C57" s="92"/>
      <c r="D57" s="93"/>
      <c r="E57" s="93"/>
      <c r="F57" s="94"/>
      <c r="G57" s="94"/>
      <c r="H57" s="94"/>
      <c r="I57" s="94"/>
    </row>
    <row r="58" spans="1:9" x14ac:dyDescent="0.25">
      <c r="I58" s="95"/>
    </row>
    <row r="59" spans="1:9" ht="45" x14ac:dyDescent="0.25">
      <c r="A59" s="50" t="s">
        <v>142</v>
      </c>
      <c r="B59" s="51" t="s">
        <v>162</v>
      </c>
      <c r="C59" s="51" t="s">
        <v>144</v>
      </c>
      <c r="D59" s="51" t="s">
        <v>145</v>
      </c>
      <c r="E59" s="51" t="s">
        <v>146</v>
      </c>
      <c r="F59" s="55" t="s">
        <v>147</v>
      </c>
      <c r="G59" s="51" t="s">
        <v>148</v>
      </c>
      <c r="H59" s="51" t="s">
        <v>149</v>
      </c>
      <c r="I59" s="51" t="s">
        <v>150</v>
      </c>
    </row>
    <row r="60" spans="1:9" ht="54" customHeight="1" x14ac:dyDescent="0.25">
      <c r="A60" s="34">
        <v>6</v>
      </c>
      <c r="B60" s="35" t="s">
        <v>166</v>
      </c>
      <c r="C60" s="36">
        <v>0.11</v>
      </c>
      <c r="D60" s="47" t="e">
        <f>$D$8</f>
        <v>#REF!</v>
      </c>
      <c r="E60" s="47" t="e">
        <f>$E$8</f>
        <v>#REF!</v>
      </c>
      <c r="F60" s="32">
        <f>$F$8</f>
        <v>0</v>
      </c>
      <c r="G60" s="32" t="e">
        <f>$G$8</f>
        <v>#REF!</v>
      </c>
      <c r="H60" s="32" t="e">
        <f>$H$8</f>
        <v>#REF!</v>
      </c>
      <c r="I60" s="88">
        <f>IF(ISERROR(G60/H60),0,G60/H60)</f>
        <v>0</v>
      </c>
    </row>
    <row r="70" spans="1:9" ht="45" x14ac:dyDescent="0.25">
      <c r="A70" s="50" t="s">
        <v>142</v>
      </c>
      <c r="B70" s="51" t="s">
        <v>162</v>
      </c>
      <c r="C70" s="51" t="s">
        <v>144</v>
      </c>
      <c r="D70" s="51" t="s">
        <v>145</v>
      </c>
      <c r="E70" s="51" t="s">
        <v>146</v>
      </c>
      <c r="F70" s="55" t="s">
        <v>147</v>
      </c>
      <c r="G70" s="51" t="s">
        <v>148</v>
      </c>
      <c r="H70" s="51" t="s">
        <v>149</v>
      </c>
      <c r="I70" s="51" t="s">
        <v>150</v>
      </c>
    </row>
    <row r="71" spans="1:9" ht="45.75" customHeight="1" x14ac:dyDescent="0.25">
      <c r="A71" s="34">
        <v>9</v>
      </c>
      <c r="B71" s="35" t="s">
        <v>159</v>
      </c>
      <c r="C71" s="36">
        <v>0.12</v>
      </c>
      <c r="D71" s="47" t="e">
        <f>$D$11</f>
        <v>#REF!</v>
      </c>
      <c r="E71" s="47" t="e">
        <f>$E$11</f>
        <v>#REF!</v>
      </c>
      <c r="F71" s="32">
        <f>$F$11</f>
        <v>0</v>
      </c>
      <c r="G71" s="32" t="e">
        <f>$G$11</f>
        <v>#REF!</v>
      </c>
      <c r="H71" s="32" t="e">
        <f>$H$11</f>
        <v>#REF!</v>
      </c>
      <c r="I71" s="38">
        <f>IF(ISERROR(G71/H71),0,G71/H71)</f>
        <v>0</v>
      </c>
    </row>
  </sheetData>
  <mergeCells count="1">
    <mergeCell ref="A12:B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0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71"/>
  <sheetViews>
    <sheetView topLeftCell="A6" zoomScale="69" zoomScaleNormal="69" workbookViewId="0">
      <selection activeCell="Q3" sqref="Q3"/>
    </sheetView>
  </sheetViews>
  <sheetFormatPr baseColWidth="10" defaultColWidth="11.42578125" defaultRowHeight="15" x14ac:dyDescent="0.25"/>
  <cols>
    <col min="1" max="1" width="6.85546875" customWidth="1"/>
    <col min="2" max="2" width="39.7109375" customWidth="1"/>
    <col min="3" max="3" width="14.140625" customWidth="1"/>
    <col min="4" max="4" width="14.7109375" customWidth="1"/>
    <col min="5" max="5" width="14.5703125" customWidth="1"/>
    <col min="6" max="6" width="18.140625" customWidth="1"/>
    <col min="7" max="7" width="12.85546875" customWidth="1"/>
    <col min="8" max="8" width="13.7109375" customWidth="1"/>
    <col min="9" max="9" width="17.140625" style="126" customWidth="1"/>
  </cols>
  <sheetData>
    <row r="1" spans="1:11" x14ac:dyDescent="0.25">
      <c r="A1">
        <f ca="1">A1:Q15</f>
        <v>0</v>
      </c>
    </row>
    <row r="2" spans="1:11" ht="45" x14ac:dyDescent="0.25">
      <c r="A2" s="50" t="s">
        <v>142</v>
      </c>
      <c r="B2" s="51" t="s">
        <v>143</v>
      </c>
      <c r="C2" s="51" t="s">
        <v>144</v>
      </c>
      <c r="D2" s="51" t="s">
        <v>145</v>
      </c>
      <c r="E2" s="51" t="s">
        <v>146</v>
      </c>
      <c r="F2" s="51" t="s">
        <v>147</v>
      </c>
      <c r="G2" s="51" t="s">
        <v>148</v>
      </c>
      <c r="H2" s="51" t="s">
        <v>149</v>
      </c>
      <c r="I2" s="127" t="s">
        <v>150</v>
      </c>
    </row>
    <row r="3" spans="1:11" ht="47.25" customHeight="1" x14ac:dyDescent="0.25">
      <c r="A3" s="34">
        <v>1</v>
      </c>
      <c r="B3" s="35" t="s">
        <v>151</v>
      </c>
      <c r="C3" s="36">
        <v>0.11</v>
      </c>
      <c r="D3" s="86" t="e">
        <f>#REF!</f>
        <v>#REF!</v>
      </c>
      <c r="E3" s="37" t="e">
        <f>#REF!</f>
        <v>#REF!</v>
      </c>
      <c r="F3" s="115">
        <f t="shared" ref="F3:F12" si="0">IF(ISERROR(E3/D3),0,(E3/D3))</f>
        <v>0</v>
      </c>
      <c r="G3" s="39" t="e">
        <f>#REF!</f>
        <v>#REF!</v>
      </c>
      <c r="H3" s="87" t="e">
        <f>#REF!</f>
        <v>#REF!</v>
      </c>
      <c r="I3" s="128">
        <f>IF(ISERROR(G3/H3),0,G3/H3)</f>
        <v>0</v>
      </c>
    </row>
    <row r="4" spans="1:11" ht="49.5" customHeight="1" x14ac:dyDescent="0.25">
      <c r="A4" s="34">
        <v>2</v>
      </c>
      <c r="B4" s="35" t="s">
        <v>152</v>
      </c>
      <c r="C4" s="36">
        <v>0.11</v>
      </c>
      <c r="D4" s="86" t="e">
        <f>#REF!</f>
        <v>#REF!</v>
      </c>
      <c r="E4" s="37" t="e">
        <f>#REF!</f>
        <v>#REF!</v>
      </c>
      <c r="F4" s="115">
        <f t="shared" si="0"/>
        <v>0</v>
      </c>
      <c r="G4" s="39" t="e">
        <f>#REF!</f>
        <v>#REF!</v>
      </c>
      <c r="H4" s="87" t="e">
        <f>#REF!</f>
        <v>#REF!</v>
      </c>
      <c r="I4" s="128">
        <f t="shared" ref="I4:I11" si="1">IF(ISERROR(G4/H4),0,G4/H4)</f>
        <v>0</v>
      </c>
    </row>
    <row r="5" spans="1:11" ht="45" x14ac:dyDescent="0.25">
      <c r="A5" s="34">
        <v>3</v>
      </c>
      <c r="B5" s="35" t="s">
        <v>153</v>
      </c>
      <c r="C5" s="36">
        <v>0.11</v>
      </c>
      <c r="D5" s="86" t="e">
        <f>#REF!</f>
        <v>#REF!</v>
      </c>
      <c r="E5" s="37" t="e">
        <f>#REF!</f>
        <v>#REF!</v>
      </c>
      <c r="F5" s="115">
        <f t="shared" si="0"/>
        <v>0</v>
      </c>
      <c r="G5" s="39" t="e">
        <f>#REF!</f>
        <v>#REF!</v>
      </c>
      <c r="H5" s="87" t="e">
        <f>#REF!</f>
        <v>#REF!</v>
      </c>
      <c r="I5" s="128">
        <f t="shared" si="1"/>
        <v>0</v>
      </c>
    </row>
    <row r="6" spans="1:11" s="124" customFormat="1" ht="62.25" customHeight="1" x14ac:dyDescent="0.25">
      <c r="A6" s="117">
        <v>4</v>
      </c>
      <c r="B6" s="118" t="s">
        <v>154</v>
      </c>
      <c r="C6" s="119">
        <v>0.11</v>
      </c>
      <c r="D6" s="120" t="e">
        <f>#REF!</f>
        <v>#REF!</v>
      </c>
      <c r="E6" s="121" t="e">
        <f>#REF!</f>
        <v>#REF!</v>
      </c>
      <c r="F6" s="122">
        <f t="shared" si="0"/>
        <v>0</v>
      </c>
      <c r="G6" s="125" t="e">
        <f>+#REF!</f>
        <v>#REF!</v>
      </c>
      <c r="H6" s="123" t="e">
        <f>#REF!</f>
        <v>#REF!</v>
      </c>
      <c r="I6" s="128">
        <f t="shared" si="1"/>
        <v>0</v>
      </c>
    </row>
    <row r="7" spans="1:11" ht="39" customHeight="1" x14ac:dyDescent="0.25">
      <c r="A7" s="34">
        <v>5</v>
      </c>
      <c r="B7" s="35" t="s">
        <v>155</v>
      </c>
      <c r="C7" s="36">
        <v>0.11</v>
      </c>
      <c r="D7" s="86" t="e">
        <f>#REF!</f>
        <v>#REF!</v>
      </c>
      <c r="E7" s="37" t="e">
        <f>+#REF!</f>
        <v>#REF!</v>
      </c>
      <c r="F7" s="115">
        <f t="shared" si="0"/>
        <v>0</v>
      </c>
      <c r="G7" s="39" t="e">
        <f>#REF!</f>
        <v>#REF!</v>
      </c>
      <c r="H7" s="87" t="e">
        <f>#REF!</f>
        <v>#REF!</v>
      </c>
      <c r="I7" s="128">
        <f t="shared" si="1"/>
        <v>0</v>
      </c>
    </row>
    <row r="8" spans="1:11" ht="53.25" customHeight="1" x14ac:dyDescent="0.25">
      <c r="A8" s="34">
        <v>6</v>
      </c>
      <c r="B8" s="35" t="s">
        <v>156</v>
      </c>
      <c r="C8" s="36">
        <v>0.11</v>
      </c>
      <c r="D8" s="86" t="e">
        <f>#REF!</f>
        <v>#REF!</v>
      </c>
      <c r="E8" s="37" t="e">
        <f>+#REF!</f>
        <v>#REF!</v>
      </c>
      <c r="F8" s="115">
        <f t="shared" si="0"/>
        <v>0</v>
      </c>
      <c r="G8" s="39" t="e">
        <f>#REF!</f>
        <v>#REF!</v>
      </c>
      <c r="H8" s="87" t="e">
        <f>#REF!</f>
        <v>#REF!</v>
      </c>
      <c r="I8" s="128">
        <f t="shared" si="1"/>
        <v>0</v>
      </c>
    </row>
    <row r="9" spans="1:11" s="124" customFormat="1" ht="53.25" customHeight="1" x14ac:dyDescent="0.25">
      <c r="A9" s="117">
        <v>7</v>
      </c>
      <c r="B9" s="118" t="s">
        <v>157</v>
      </c>
      <c r="C9" s="119">
        <v>0.11</v>
      </c>
      <c r="D9" s="120" t="e">
        <f>#REF!</f>
        <v>#REF!</v>
      </c>
      <c r="E9" s="121" t="e">
        <f>+#REF!</f>
        <v>#REF!</v>
      </c>
      <c r="F9" s="122">
        <f t="shared" si="0"/>
        <v>0</v>
      </c>
      <c r="G9" s="123" t="e">
        <f>#REF!</f>
        <v>#REF!</v>
      </c>
      <c r="H9" s="123" t="e">
        <f>#REF!</f>
        <v>#REF!</v>
      </c>
      <c r="I9" s="128">
        <f t="shared" si="1"/>
        <v>0</v>
      </c>
    </row>
    <row r="10" spans="1:11" ht="66" customHeight="1" x14ac:dyDescent="0.25">
      <c r="A10" s="34">
        <v>8</v>
      </c>
      <c r="B10" s="35" t="s">
        <v>158</v>
      </c>
      <c r="C10" s="36">
        <v>0.11</v>
      </c>
      <c r="D10" s="86" t="e">
        <f>#REF!</f>
        <v>#REF!</v>
      </c>
      <c r="E10" s="37" t="e">
        <f>+#REF!</f>
        <v>#REF!</v>
      </c>
      <c r="F10" s="115">
        <f t="shared" si="0"/>
        <v>0</v>
      </c>
      <c r="G10" s="87" t="e">
        <f>#REF!</f>
        <v>#REF!</v>
      </c>
      <c r="H10" s="87" t="e">
        <f>#REF!</f>
        <v>#REF!</v>
      </c>
      <c r="I10" s="128">
        <f t="shared" si="1"/>
        <v>0</v>
      </c>
    </row>
    <row r="11" spans="1:11" s="124" customFormat="1" ht="40.5" customHeight="1" x14ac:dyDescent="0.25">
      <c r="A11" s="117">
        <v>9</v>
      </c>
      <c r="B11" s="118" t="s">
        <v>159</v>
      </c>
      <c r="C11" s="119">
        <v>0.12</v>
      </c>
      <c r="D11" s="120" t="e">
        <f>#REF!</f>
        <v>#REF!</v>
      </c>
      <c r="E11" s="121" t="e">
        <f>+#REF!</f>
        <v>#REF!</v>
      </c>
      <c r="F11" s="122">
        <f t="shared" si="0"/>
        <v>0</v>
      </c>
      <c r="G11" s="123" t="e">
        <f>+#REF!</f>
        <v>#REF!</v>
      </c>
      <c r="H11" s="123" t="e">
        <f>#REF!</f>
        <v>#REF!</v>
      </c>
      <c r="I11" s="128">
        <f t="shared" si="1"/>
        <v>0</v>
      </c>
    </row>
    <row r="12" spans="1:11" x14ac:dyDescent="0.25">
      <c r="A12" s="236" t="s">
        <v>160</v>
      </c>
      <c r="B12" s="236"/>
      <c r="C12" s="52">
        <f>SUM(C3:C11)</f>
        <v>1</v>
      </c>
      <c r="D12" s="53" t="e">
        <f>SUM(D3:D11)</f>
        <v>#REF!</v>
      </c>
      <c r="E12" s="53" t="e">
        <f>SUM(E3:E11)</f>
        <v>#REF!</v>
      </c>
      <c r="F12" s="116">
        <f t="shared" si="0"/>
        <v>0</v>
      </c>
      <c r="G12" s="54" t="e">
        <f>SUMPRODUCT($C$3:$C$11,G3:G11)</f>
        <v>#REF!</v>
      </c>
      <c r="H12" s="54" t="e">
        <f>SUMPRODUCT($C$3:$C$11,H3:H11)</f>
        <v>#REF!</v>
      </c>
      <c r="I12" s="129">
        <f>IF(ISERROR(G12/H12),0,G12/H12)</f>
        <v>0</v>
      </c>
    </row>
    <row r="13" spans="1:11" x14ac:dyDescent="0.25">
      <c r="E13" s="40"/>
      <c r="K13" s="40"/>
    </row>
    <row r="15" spans="1:11" x14ac:dyDescent="0.25">
      <c r="B15" s="41"/>
      <c r="C15" s="42">
        <v>43312</v>
      </c>
      <c r="D15" s="42">
        <v>43281</v>
      </c>
    </row>
    <row r="16" spans="1:11" x14ac:dyDescent="0.25">
      <c r="B16" s="33" t="s">
        <v>147</v>
      </c>
      <c r="C16" s="44">
        <f>F12</f>
        <v>0</v>
      </c>
      <c r="D16" s="44">
        <v>0.96</v>
      </c>
    </row>
    <row r="17" spans="1:9" x14ac:dyDescent="0.25">
      <c r="B17" s="33" t="s">
        <v>150</v>
      </c>
      <c r="C17" s="43">
        <f>I12</f>
        <v>0</v>
      </c>
      <c r="D17" s="43">
        <v>1.0009999999999999</v>
      </c>
    </row>
    <row r="18" spans="1:9" x14ac:dyDescent="0.25">
      <c r="I18" s="130"/>
    </row>
    <row r="24" spans="1:9" x14ac:dyDescent="0.25">
      <c r="A24" s="46" t="s">
        <v>161</v>
      </c>
    </row>
    <row r="26" spans="1:9" ht="45" x14ac:dyDescent="0.25">
      <c r="A26" s="50" t="s">
        <v>142</v>
      </c>
      <c r="B26" s="51" t="s">
        <v>162</v>
      </c>
      <c r="C26" s="51" t="s">
        <v>144</v>
      </c>
      <c r="D26" s="51" t="s">
        <v>145</v>
      </c>
      <c r="E26" s="51" t="s">
        <v>146</v>
      </c>
      <c r="F26" s="55" t="s">
        <v>147</v>
      </c>
      <c r="G26" s="56" t="s">
        <v>148</v>
      </c>
      <c r="H26" s="56" t="s">
        <v>149</v>
      </c>
      <c r="I26" s="127" t="s">
        <v>150</v>
      </c>
    </row>
    <row r="27" spans="1:9" ht="46.5" customHeight="1" x14ac:dyDescent="0.25">
      <c r="A27" s="34">
        <v>1</v>
      </c>
      <c r="B27" s="35" t="s">
        <v>151</v>
      </c>
      <c r="C27" s="36">
        <v>0.11</v>
      </c>
      <c r="D27" s="47" t="e">
        <f>$D$3</f>
        <v>#REF!</v>
      </c>
      <c r="E27" s="47" t="e">
        <f>$E$3</f>
        <v>#REF!</v>
      </c>
      <c r="F27" s="36">
        <f>$F$3</f>
        <v>0</v>
      </c>
      <c r="G27" s="36" t="e">
        <f>$G$3</f>
        <v>#REF!</v>
      </c>
      <c r="H27" s="89" t="e">
        <f>$H$3</f>
        <v>#REF!</v>
      </c>
      <c r="I27" s="128">
        <f>IF(ISERROR(G27/H27),0,G27/H27)</f>
        <v>0</v>
      </c>
    </row>
    <row r="28" spans="1:9" ht="50.25" customHeight="1" x14ac:dyDescent="0.25">
      <c r="A28" s="34">
        <v>2</v>
      </c>
      <c r="B28" s="35" t="s">
        <v>152</v>
      </c>
      <c r="C28" s="36">
        <v>0.11</v>
      </c>
      <c r="D28" s="47" t="e">
        <f>$D$4</f>
        <v>#REF!</v>
      </c>
      <c r="E28" s="47" t="e">
        <f>$E$4</f>
        <v>#REF!</v>
      </c>
      <c r="F28" s="32">
        <f>$F$4</f>
        <v>0</v>
      </c>
      <c r="G28" s="32" t="e">
        <f>$G$4</f>
        <v>#REF!</v>
      </c>
      <c r="H28" s="32" t="e">
        <f>$H$4</f>
        <v>#REF!</v>
      </c>
      <c r="I28" s="128">
        <f>IF(ISERROR(G28/H28),0,G28/H28)</f>
        <v>0</v>
      </c>
    </row>
    <row r="29" spans="1:9" ht="53.25" customHeight="1" x14ac:dyDescent="0.25"/>
    <row r="30" spans="1:9" ht="53.25" customHeight="1" x14ac:dyDescent="0.25"/>
    <row r="31" spans="1:9" x14ac:dyDescent="0.25">
      <c r="A31" s="48" t="s">
        <v>163</v>
      </c>
    </row>
    <row r="33" spans="1:9" ht="45" x14ac:dyDescent="0.25">
      <c r="A33" s="50" t="s">
        <v>142</v>
      </c>
      <c r="B33" s="51" t="s">
        <v>162</v>
      </c>
      <c r="C33" s="51" t="s">
        <v>144</v>
      </c>
      <c r="D33" s="51" t="s">
        <v>145</v>
      </c>
      <c r="E33" s="51" t="s">
        <v>146</v>
      </c>
      <c r="F33" s="55" t="s">
        <v>147</v>
      </c>
      <c r="G33" s="51" t="s">
        <v>148</v>
      </c>
      <c r="H33" s="51" t="s">
        <v>149</v>
      </c>
      <c r="I33" s="127" t="s">
        <v>150</v>
      </c>
    </row>
    <row r="34" spans="1:9" ht="30" x14ac:dyDescent="0.25">
      <c r="A34" s="34">
        <v>3</v>
      </c>
      <c r="B34" s="35" t="s">
        <v>164</v>
      </c>
      <c r="C34" s="36">
        <v>0.11</v>
      </c>
      <c r="D34" s="47" t="e">
        <f>D5</f>
        <v>#REF!</v>
      </c>
      <c r="E34" s="47" t="e">
        <f>$E$5</f>
        <v>#REF!</v>
      </c>
      <c r="F34" s="32">
        <f>$F$5</f>
        <v>0</v>
      </c>
      <c r="G34" s="32" t="e">
        <f>$G$5</f>
        <v>#REF!</v>
      </c>
      <c r="H34" s="32" t="e">
        <f>$H$5</f>
        <v>#REF!</v>
      </c>
      <c r="I34" s="128">
        <f>IF(ISERROR(G34/H34),0,G34/H34)</f>
        <v>0</v>
      </c>
    </row>
    <row r="35" spans="1:9" ht="72" customHeight="1" x14ac:dyDescent="0.25">
      <c r="A35" s="34">
        <v>4</v>
      </c>
      <c r="B35" s="35" t="s">
        <v>154</v>
      </c>
      <c r="C35" s="36">
        <v>0.11</v>
      </c>
      <c r="D35" s="47" t="e">
        <f>D6</f>
        <v>#REF!</v>
      </c>
      <c r="E35" s="47" t="e">
        <f>$E$6</f>
        <v>#REF!</v>
      </c>
      <c r="F35" s="32">
        <f>$F$6</f>
        <v>0</v>
      </c>
      <c r="G35" s="32" t="e">
        <f>$G$6</f>
        <v>#REF!</v>
      </c>
      <c r="H35" s="32" t="e">
        <f>$H$6</f>
        <v>#REF!</v>
      </c>
      <c r="I35" s="128">
        <f>IF(ISERROR(G35/H35),0,G35/H35)</f>
        <v>0</v>
      </c>
    </row>
    <row r="36" spans="1:9" ht="39.75" customHeight="1" x14ac:dyDescent="0.25">
      <c r="A36" s="34">
        <v>5</v>
      </c>
      <c r="B36" s="35" t="s">
        <v>155</v>
      </c>
      <c r="C36" s="36">
        <v>0.11</v>
      </c>
      <c r="D36" s="47" t="e">
        <f>D7</f>
        <v>#REF!</v>
      </c>
      <c r="E36" s="47" t="e">
        <f>$E$7</f>
        <v>#REF!</v>
      </c>
      <c r="F36" s="32">
        <f>$F$7</f>
        <v>0</v>
      </c>
      <c r="G36" s="32" t="e">
        <f>$G$7</f>
        <v>#REF!</v>
      </c>
      <c r="H36" s="32" t="e">
        <f>$H$7</f>
        <v>#REF!</v>
      </c>
      <c r="I36" s="128">
        <f>IF(ISERROR(G36/H36),0,G36/H36)</f>
        <v>0</v>
      </c>
    </row>
    <row r="37" spans="1:9" ht="17.25" customHeight="1" x14ac:dyDescent="0.25"/>
    <row r="38" spans="1:9" ht="17.25" customHeight="1" x14ac:dyDescent="0.25"/>
    <row r="39" spans="1:9" ht="17.25" customHeight="1" x14ac:dyDescent="0.25"/>
    <row r="40" spans="1:9" ht="17.25" customHeight="1" x14ac:dyDescent="0.25"/>
    <row r="41" spans="1:9" ht="17.25" customHeight="1" x14ac:dyDescent="0.25"/>
    <row r="42" spans="1:9" ht="17.25" customHeight="1" x14ac:dyDescent="0.25"/>
    <row r="43" spans="1:9" ht="17.25" customHeight="1" x14ac:dyDescent="0.25"/>
    <row r="46" spans="1:9" x14ac:dyDescent="0.25">
      <c r="A46" s="48" t="s">
        <v>165</v>
      </c>
    </row>
    <row r="47" spans="1:9" ht="45" x14ac:dyDescent="0.25">
      <c r="A47" s="50" t="s">
        <v>142</v>
      </c>
      <c r="B47" s="51" t="s">
        <v>162</v>
      </c>
      <c r="C47" s="51" t="s">
        <v>144</v>
      </c>
      <c r="D47" s="51" t="s">
        <v>145</v>
      </c>
      <c r="E47" s="51" t="s">
        <v>146</v>
      </c>
      <c r="F47" s="55" t="s">
        <v>147</v>
      </c>
      <c r="G47" s="56" t="s">
        <v>148</v>
      </c>
      <c r="H47" s="56" t="s">
        <v>149</v>
      </c>
      <c r="I47" s="127" t="s">
        <v>150</v>
      </c>
    </row>
    <row r="48" spans="1:9" ht="33.75" customHeight="1" x14ac:dyDescent="0.25">
      <c r="A48" s="34">
        <v>7</v>
      </c>
      <c r="B48" s="35" t="s">
        <v>157</v>
      </c>
      <c r="C48" s="36">
        <v>0.11</v>
      </c>
      <c r="D48" s="47" t="e">
        <f>$D$9</f>
        <v>#REF!</v>
      </c>
      <c r="E48" s="47" t="e">
        <f>$E$9</f>
        <v>#REF!</v>
      </c>
      <c r="F48" s="32">
        <f>$F$9</f>
        <v>0</v>
      </c>
      <c r="G48" s="32" t="e">
        <f>$G$9</f>
        <v>#REF!</v>
      </c>
      <c r="H48" s="32" t="e">
        <f>$H$9</f>
        <v>#REF!</v>
      </c>
      <c r="I48" s="128">
        <f>IF(ISERROR(G48/H48),0,G48/H48)</f>
        <v>0</v>
      </c>
    </row>
    <row r="49" spans="1:9" ht="67.5" customHeight="1" x14ac:dyDescent="0.25">
      <c r="A49" s="34">
        <v>8</v>
      </c>
      <c r="B49" s="35" t="s">
        <v>158</v>
      </c>
      <c r="C49" s="36">
        <v>0.11</v>
      </c>
      <c r="D49" s="47" t="e">
        <f>$D$10</f>
        <v>#REF!</v>
      </c>
      <c r="E49" s="47" t="e">
        <f>$E$10</f>
        <v>#REF!</v>
      </c>
      <c r="F49" s="32">
        <f>$F$10</f>
        <v>0</v>
      </c>
      <c r="G49" s="32" t="e">
        <f>$G$10</f>
        <v>#REF!</v>
      </c>
      <c r="H49" s="32" t="e">
        <f>$H$10</f>
        <v>#REF!</v>
      </c>
      <c r="I49" s="128">
        <f>IF(ISERROR(G49/H49),0,G49/H49)</f>
        <v>0</v>
      </c>
    </row>
    <row r="50" spans="1:9" s="69" customFormat="1" x14ac:dyDescent="0.25">
      <c r="A50" s="90"/>
      <c r="B50" s="91"/>
      <c r="C50" s="92"/>
      <c r="D50" s="93"/>
      <c r="E50" s="93"/>
      <c r="F50" s="94"/>
      <c r="G50" s="94"/>
      <c r="H50" s="94"/>
      <c r="I50" s="131"/>
    </row>
    <row r="51" spans="1:9" s="69" customFormat="1" x14ac:dyDescent="0.25">
      <c r="A51" s="90"/>
      <c r="B51" s="91"/>
      <c r="C51" s="92"/>
      <c r="D51" s="93"/>
      <c r="E51" s="93"/>
      <c r="F51" s="94"/>
      <c r="G51" s="94"/>
      <c r="H51" s="94"/>
      <c r="I51" s="131"/>
    </row>
    <row r="52" spans="1:9" s="69" customFormat="1" x14ac:dyDescent="0.25">
      <c r="A52" s="90"/>
      <c r="B52" s="91"/>
      <c r="C52" s="92"/>
      <c r="D52" s="93"/>
      <c r="E52" s="93"/>
      <c r="F52" s="94"/>
      <c r="G52" s="94"/>
      <c r="H52" s="94"/>
      <c r="I52" s="131"/>
    </row>
    <row r="53" spans="1:9" s="69" customFormat="1" x14ac:dyDescent="0.25">
      <c r="A53" s="90"/>
      <c r="B53" s="91"/>
      <c r="C53" s="92"/>
      <c r="D53" s="93"/>
      <c r="E53" s="93"/>
      <c r="F53" s="94"/>
      <c r="G53" s="94"/>
      <c r="H53" s="94"/>
      <c r="I53" s="131"/>
    </row>
    <row r="54" spans="1:9" s="69" customFormat="1" x14ac:dyDescent="0.25">
      <c r="A54" s="90"/>
      <c r="B54" s="91"/>
      <c r="C54" s="92"/>
      <c r="D54" s="93"/>
      <c r="E54" s="93"/>
      <c r="F54" s="94"/>
      <c r="G54" s="94"/>
      <c r="H54" s="94"/>
      <c r="I54" s="131"/>
    </row>
    <row r="55" spans="1:9" s="69" customFormat="1" x14ac:dyDescent="0.25">
      <c r="A55" s="90"/>
      <c r="B55" s="91"/>
      <c r="C55" s="92"/>
      <c r="D55" s="93"/>
      <c r="E55" s="93"/>
      <c r="F55" s="94"/>
      <c r="G55" s="94"/>
      <c r="H55" s="94"/>
      <c r="I55" s="131"/>
    </row>
    <row r="56" spans="1:9" s="69" customFormat="1" x14ac:dyDescent="0.25">
      <c r="A56" s="90"/>
      <c r="B56" s="91"/>
      <c r="C56" s="92"/>
      <c r="D56" s="93"/>
      <c r="E56" s="93"/>
      <c r="F56" s="94"/>
      <c r="G56" s="94"/>
      <c r="H56" s="94"/>
      <c r="I56" s="131"/>
    </row>
    <row r="57" spans="1:9" s="69" customFormat="1" x14ac:dyDescent="0.25">
      <c r="A57" s="90"/>
      <c r="B57" s="91"/>
      <c r="C57" s="92"/>
      <c r="D57" s="93"/>
      <c r="E57" s="93"/>
      <c r="F57" s="94"/>
      <c r="G57" s="94"/>
      <c r="H57" s="94"/>
      <c r="I57" s="131"/>
    </row>
    <row r="59" spans="1:9" ht="45" x14ac:dyDescent="0.25">
      <c r="A59" s="50" t="s">
        <v>142</v>
      </c>
      <c r="B59" s="51" t="s">
        <v>162</v>
      </c>
      <c r="C59" s="51" t="s">
        <v>144</v>
      </c>
      <c r="D59" s="51" t="s">
        <v>145</v>
      </c>
      <c r="E59" s="51" t="s">
        <v>146</v>
      </c>
      <c r="F59" s="55" t="s">
        <v>147</v>
      </c>
      <c r="G59" s="51" t="s">
        <v>148</v>
      </c>
      <c r="H59" s="51" t="s">
        <v>149</v>
      </c>
      <c r="I59" s="127" t="s">
        <v>150</v>
      </c>
    </row>
    <row r="60" spans="1:9" ht="54" customHeight="1" x14ac:dyDescent="0.25">
      <c r="A60" s="34">
        <v>6</v>
      </c>
      <c r="B60" s="35" t="s">
        <v>166</v>
      </c>
      <c r="C60" s="36">
        <v>0.11</v>
      </c>
      <c r="D60" s="47" t="e">
        <f>$D$8</f>
        <v>#REF!</v>
      </c>
      <c r="E60" s="47" t="e">
        <f>$E$8</f>
        <v>#REF!</v>
      </c>
      <c r="F60" s="32">
        <f>$F$8</f>
        <v>0</v>
      </c>
      <c r="G60" s="32" t="e">
        <f>$G$8</f>
        <v>#REF!</v>
      </c>
      <c r="H60" s="32" t="e">
        <f>$H$8</f>
        <v>#REF!</v>
      </c>
      <c r="I60" s="128">
        <f>IF(ISERROR(G60/H60),0,G60/H60)</f>
        <v>0</v>
      </c>
    </row>
    <row r="70" spans="1:9" ht="45" x14ac:dyDescent="0.25">
      <c r="A70" s="50" t="s">
        <v>142</v>
      </c>
      <c r="B70" s="51" t="s">
        <v>162</v>
      </c>
      <c r="C70" s="51" t="s">
        <v>144</v>
      </c>
      <c r="D70" s="51" t="s">
        <v>145</v>
      </c>
      <c r="E70" s="51" t="s">
        <v>146</v>
      </c>
      <c r="F70" s="55" t="s">
        <v>147</v>
      </c>
      <c r="G70" s="51" t="s">
        <v>148</v>
      </c>
      <c r="H70" s="51" t="s">
        <v>149</v>
      </c>
      <c r="I70" s="127" t="s">
        <v>150</v>
      </c>
    </row>
    <row r="71" spans="1:9" ht="45.75" customHeight="1" x14ac:dyDescent="0.25">
      <c r="A71" s="34">
        <v>9</v>
      </c>
      <c r="B71" s="35" t="s">
        <v>159</v>
      </c>
      <c r="C71" s="36">
        <v>0.12</v>
      </c>
      <c r="D71" s="47" t="e">
        <f>$D$11</f>
        <v>#REF!</v>
      </c>
      <c r="E71" s="47" t="e">
        <f>$E$11</f>
        <v>#REF!</v>
      </c>
      <c r="F71" s="32">
        <f>$F$11</f>
        <v>0</v>
      </c>
      <c r="G71" s="32" t="e">
        <f>$G$11</f>
        <v>#REF!</v>
      </c>
      <c r="H71" s="32" t="e">
        <f>$H$11</f>
        <v>#REF!</v>
      </c>
      <c r="I71" s="128">
        <f>IF(ISERROR(G71/H71),0,G71/H71)</f>
        <v>0</v>
      </c>
    </row>
  </sheetData>
  <mergeCells count="1">
    <mergeCell ref="A12:B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K71"/>
  <sheetViews>
    <sheetView zoomScale="69" zoomScaleNormal="69" workbookViewId="0"/>
  </sheetViews>
  <sheetFormatPr baseColWidth="10" defaultColWidth="11.42578125" defaultRowHeight="15" x14ac:dyDescent="0.25"/>
  <cols>
    <col min="1" max="1" width="6.85546875" customWidth="1"/>
    <col min="2" max="2" width="39.7109375" customWidth="1"/>
    <col min="3" max="3" width="14.140625" customWidth="1"/>
    <col min="4" max="4" width="14.7109375" customWidth="1"/>
    <col min="5" max="5" width="14.5703125" customWidth="1"/>
    <col min="6" max="6" width="18.140625" customWidth="1"/>
    <col min="7" max="7" width="12.85546875" customWidth="1"/>
    <col min="8" max="8" width="24" bestFit="1" customWidth="1"/>
    <col min="9" max="9" width="12.42578125" style="69" customWidth="1"/>
  </cols>
  <sheetData>
    <row r="2" spans="1:11" ht="30" x14ac:dyDescent="0.25">
      <c r="A2" s="50" t="s">
        <v>142</v>
      </c>
      <c r="B2" s="51" t="s">
        <v>143</v>
      </c>
      <c r="C2" s="51" t="s">
        <v>144</v>
      </c>
      <c r="D2" s="51" t="s">
        <v>145</v>
      </c>
      <c r="E2" s="51" t="s">
        <v>146</v>
      </c>
      <c r="F2" s="51" t="s">
        <v>147</v>
      </c>
      <c r="G2" s="51" t="s">
        <v>148</v>
      </c>
      <c r="H2" s="51" t="s">
        <v>149</v>
      </c>
      <c r="I2" s="51" t="s">
        <v>150</v>
      </c>
    </row>
    <row r="3" spans="1:11" ht="47.25" customHeight="1" x14ac:dyDescent="0.25">
      <c r="A3" s="34">
        <v>1</v>
      </c>
      <c r="B3" s="35" t="s">
        <v>151</v>
      </c>
      <c r="C3" s="36">
        <v>0.11</v>
      </c>
      <c r="D3" s="86" t="e">
        <f>#REF!</f>
        <v>#REF!</v>
      </c>
      <c r="E3" s="37" t="e">
        <f>#REF!</f>
        <v>#REF!</v>
      </c>
      <c r="F3" s="115">
        <f t="shared" ref="F3:F12" si="0">IF(ISERROR(E3/D3),0,(E3/D3))</f>
        <v>0</v>
      </c>
      <c r="G3" s="39" t="e">
        <f>#REF!</f>
        <v>#REF!</v>
      </c>
      <c r="H3" s="87" t="e">
        <f>#REF!</f>
        <v>#REF!</v>
      </c>
      <c r="I3" s="97">
        <f>IF(ISERROR(G3/H3),0,G3/H3)</f>
        <v>0</v>
      </c>
    </row>
    <row r="4" spans="1:11" ht="49.5" customHeight="1" x14ac:dyDescent="0.25">
      <c r="A4" s="34">
        <v>2</v>
      </c>
      <c r="B4" s="35" t="s">
        <v>152</v>
      </c>
      <c r="C4" s="36">
        <v>0.11</v>
      </c>
      <c r="D4" s="86" t="e">
        <f>#REF!</f>
        <v>#REF!</v>
      </c>
      <c r="E4" s="37" t="e">
        <f>#REF!</f>
        <v>#REF!</v>
      </c>
      <c r="F4" s="115">
        <f t="shared" si="0"/>
        <v>0</v>
      </c>
      <c r="G4" s="39" t="e">
        <f>#REF!</f>
        <v>#REF!</v>
      </c>
      <c r="H4" s="87" t="e">
        <f>#REF!</f>
        <v>#REF!</v>
      </c>
      <c r="I4" s="97">
        <f t="shared" ref="I4:I11" si="1">IF(ISERROR(G4/H4),0,G4/H4)</f>
        <v>0</v>
      </c>
    </row>
    <row r="5" spans="1:11" ht="45" x14ac:dyDescent="0.25">
      <c r="A5" s="34">
        <v>3</v>
      </c>
      <c r="B5" s="35" t="s">
        <v>153</v>
      </c>
      <c r="C5" s="36">
        <v>0.11</v>
      </c>
      <c r="D5" s="86" t="e">
        <f>#REF!</f>
        <v>#REF!</v>
      </c>
      <c r="E5" s="37" t="e">
        <f>#REF!</f>
        <v>#REF!</v>
      </c>
      <c r="F5" s="115">
        <f t="shared" si="0"/>
        <v>0</v>
      </c>
      <c r="G5" s="39" t="e">
        <f>#REF!</f>
        <v>#REF!</v>
      </c>
      <c r="H5" s="87" t="e">
        <f>#REF!</f>
        <v>#REF!</v>
      </c>
      <c r="I5" s="97">
        <f t="shared" si="1"/>
        <v>0</v>
      </c>
    </row>
    <row r="6" spans="1:11" s="124" customFormat="1" ht="62.25" customHeight="1" x14ac:dyDescent="0.25">
      <c r="A6" s="34">
        <v>4</v>
      </c>
      <c r="B6" s="35" t="s">
        <v>154</v>
      </c>
      <c r="C6" s="36">
        <v>0.11</v>
      </c>
      <c r="D6" s="135" t="e">
        <f>#REF!</f>
        <v>#REF!</v>
      </c>
      <c r="E6" s="37" t="e">
        <f>#REF!</f>
        <v>#REF!</v>
      </c>
      <c r="F6" s="115">
        <f t="shared" si="0"/>
        <v>0</v>
      </c>
      <c r="G6" s="39" t="e">
        <f>+#REF!</f>
        <v>#REF!</v>
      </c>
      <c r="H6" s="87" t="e">
        <f>#REF!</f>
        <v>#REF!</v>
      </c>
      <c r="I6" s="97">
        <f t="shared" si="1"/>
        <v>0</v>
      </c>
    </row>
    <row r="7" spans="1:11" ht="39" customHeight="1" x14ac:dyDescent="0.25">
      <c r="A7" s="34">
        <v>5</v>
      </c>
      <c r="B7" s="35" t="s">
        <v>155</v>
      </c>
      <c r="C7" s="36">
        <v>0.11</v>
      </c>
      <c r="D7" s="86" t="e">
        <f>#REF!</f>
        <v>#REF!</v>
      </c>
      <c r="E7" s="37" t="e">
        <f>+#REF!</f>
        <v>#REF!</v>
      </c>
      <c r="F7" s="115">
        <f t="shared" si="0"/>
        <v>0</v>
      </c>
      <c r="G7" s="39" t="e">
        <f>#REF!</f>
        <v>#REF!</v>
      </c>
      <c r="H7" s="87" t="e">
        <f>#REF!</f>
        <v>#REF!</v>
      </c>
      <c r="I7" s="97">
        <f t="shared" si="1"/>
        <v>0</v>
      </c>
    </row>
    <row r="8" spans="1:11" ht="53.25" customHeight="1" x14ac:dyDescent="0.25">
      <c r="A8" s="34">
        <v>6</v>
      </c>
      <c r="B8" s="35" t="s">
        <v>156</v>
      </c>
      <c r="C8" s="36">
        <v>0.11</v>
      </c>
      <c r="D8" s="86" t="e">
        <f>#REF!</f>
        <v>#REF!</v>
      </c>
      <c r="E8" s="37" t="e">
        <f>+#REF!</f>
        <v>#REF!</v>
      </c>
      <c r="F8" s="115">
        <f t="shared" si="0"/>
        <v>0</v>
      </c>
      <c r="G8" s="39" t="e">
        <f>#REF!</f>
        <v>#REF!</v>
      </c>
      <c r="H8" s="87" t="e">
        <f>#REF!</f>
        <v>#REF!</v>
      </c>
      <c r="I8" s="97">
        <f t="shared" si="1"/>
        <v>0</v>
      </c>
    </row>
    <row r="9" spans="1:11" s="124" customFormat="1" ht="53.25" customHeight="1" x14ac:dyDescent="0.25">
      <c r="A9" s="34">
        <v>7</v>
      </c>
      <c r="B9" s="35" t="s">
        <v>157</v>
      </c>
      <c r="C9" s="36">
        <v>0.11</v>
      </c>
      <c r="D9" s="135" t="e">
        <f>#REF!</f>
        <v>#REF!</v>
      </c>
      <c r="E9" s="37" t="e">
        <f>+#REF!</f>
        <v>#REF!</v>
      </c>
      <c r="F9" s="115">
        <f t="shared" si="0"/>
        <v>0</v>
      </c>
      <c r="G9" s="87" t="e">
        <f>#REF!</f>
        <v>#REF!</v>
      </c>
      <c r="H9" s="87" t="e">
        <f>#REF!</f>
        <v>#REF!</v>
      </c>
      <c r="I9" s="97">
        <f t="shared" si="1"/>
        <v>0</v>
      </c>
    </row>
    <row r="10" spans="1:11" ht="66" customHeight="1" x14ac:dyDescent="0.25">
      <c r="A10" s="34">
        <v>8</v>
      </c>
      <c r="B10" s="35" t="s">
        <v>158</v>
      </c>
      <c r="C10" s="36">
        <v>0.11</v>
      </c>
      <c r="D10" s="86" t="e">
        <f>#REF!</f>
        <v>#REF!</v>
      </c>
      <c r="E10" s="37" t="e">
        <f>+#REF!</f>
        <v>#REF!</v>
      </c>
      <c r="F10" s="115">
        <f t="shared" si="0"/>
        <v>0</v>
      </c>
      <c r="G10" s="87" t="e">
        <f>#REF!</f>
        <v>#REF!</v>
      </c>
      <c r="H10" s="87" t="e">
        <f>#REF!</f>
        <v>#REF!</v>
      </c>
      <c r="I10" s="97">
        <f t="shared" si="1"/>
        <v>0</v>
      </c>
    </row>
    <row r="11" spans="1:11" s="124" customFormat="1" ht="40.5" customHeight="1" x14ac:dyDescent="0.25">
      <c r="A11" s="34">
        <v>9</v>
      </c>
      <c r="B11" s="35" t="s">
        <v>159</v>
      </c>
      <c r="C11" s="36">
        <v>0.12</v>
      </c>
      <c r="D11" s="135" t="e">
        <f>#REF!</f>
        <v>#REF!</v>
      </c>
      <c r="E11" s="37" t="e">
        <f>+#REF!</f>
        <v>#REF!</v>
      </c>
      <c r="F11" s="115">
        <f t="shared" si="0"/>
        <v>0</v>
      </c>
      <c r="G11" s="87" t="e">
        <f>+#REF!</f>
        <v>#REF!</v>
      </c>
      <c r="H11" s="87" t="e">
        <f>#REF!</f>
        <v>#REF!</v>
      </c>
      <c r="I11" s="97">
        <f t="shared" si="1"/>
        <v>0</v>
      </c>
    </row>
    <row r="12" spans="1:11" x14ac:dyDescent="0.25">
      <c r="A12" s="236" t="s">
        <v>160</v>
      </c>
      <c r="B12" s="236"/>
      <c r="C12" s="52">
        <f>SUM(C3:C11)</f>
        <v>1</v>
      </c>
      <c r="D12" s="53" t="e">
        <f>SUM(D3:D11)</f>
        <v>#REF!</v>
      </c>
      <c r="E12" s="53" t="e">
        <f>SUM(E3:E11)</f>
        <v>#REF!</v>
      </c>
      <c r="F12" s="116">
        <f t="shared" si="0"/>
        <v>0</v>
      </c>
      <c r="G12" s="134" t="e">
        <f>SUMPRODUCT($C$3:$C$11,G3:G11)</f>
        <v>#REF!</v>
      </c>
      <c r="H12" s="54" t="e">
        <f>SUMPRODUCT($C$3:$C$11,H3:H11)</f>
        <v>#REF!</v>
      </c>
      <c r="I12" s="54">
        <f>IF(ISERROR(G12/H12),0,G12/H12)</f>
        <v>0</v>
      </c>
    </row>
    <row r="13" spans="1:11" x14ac:dyDescent="0.25">
      <c r="E13" s="40"/>
      <c r="K13" s="40"/>
    </row>
    <row r="15" spans="1:11" x14ac:dyDescent="0.25">
      <c r="B15" s="41"/>
      <c r="C15" s="42">
        <v>43343</v>
      </c>
      <c r="D15" s="42">
        <v>43312</v>
      </c>
    </row>
    <row r="16" spans="1:11" x14ac:dyDescent="0.25">
      <c r="B16" s="33" t="s">
        <v>147</v>
      </c>
      <c r="C16" s="44">
        <f>F12</f>
        <v>0</v>
      </c>
      <c r="D16" s="44">
        <v>0.93</v>
      </c>
    </row>
    <row r="17" spans="1:9" x14ac:dyDescent="0.25">
      <c r="B17" s="33" t="s">
        <v>150</v>
      </c>
      <c r="C17" s="43">
        <f>I12</f>
        <v>0</v>
      </c>
      <c r="D17" s="43">
        <v>1.0169999999999999</v>
      </c>
    </row>
    <row r="18" spans="1:9" x14ac:dyDescent="0.25">
      <c r="I18" s="133"/>
    </row>
    <row r="24" spans="1:9" x14ac:dyDescent="0.25">
      <c r="A24" s="46" t="s">
        <v>161</v>
      </c>
    </row>
    <row r="26" spans="1:9" ht="30" x14ac:dyDescent="0.25">
      <c r="A26" s="50" t="s">
        <v>142</v>
      </c>
      <c r="B26" s="51" t="s">
        <v>162</v>
      </c>
      <c r="C26" s="51" t="s">
        <v>144</v>
      </c>
      <c r="D26" s="51" t="s">
        <v>145</v>
      </c>
      <c r="E26" s="51" t="s">
        <v>146</v>
      </c>
      <c r="F26" s="55" t="s">
        <v>147</v>
      </c>
      <c r="G26" s="56" t="s">
        <v>148</v>
      </c>
      <c r="H26" s="56" t="s">
        <v>149</v>
      </c>
      <c r="I26" s="132" t="s">
        <v>150</v>
      </c>
    </row>
    <row r="27" spans="1:9" ht="46.5" customHeight="1" x14ac:dyDescent="0.25">
      <c r="A27" s="34">
        <v>1</v>
      </c>
      <c r="B27" s="35" t="s">
        <v>151</v>
      </c>
      <c r="C27" s="36">
        <v>0.11</v>
      </c>
      <c r="D27" s="47" t="e">
        <f>$D$3</f>
        <v>#REF!</v>
      </c>
      <c r="E27" s="47" t="e">
        <f>$E$3</f>
        <v>#REF!</v>
      </c>
      <c r="F27" s="36">
        <f>$F$3</f>
        <v>0</v>
      </c>
      <c r="G27" s="36" t="e">
        <f>$G$3</f>
        <v>#REF!</v>
      </c>
      <c r="H27" s="89" t="e">
        <f>$H$3</f>
        <v>#REF!</v>
      </c>
      <c r="I27" s="97">
        <f>IF(ISERROR(G27/H27),0,G27/H27)</f>
        <v>0</v>
      </c>
    </row>
    <row r="28" spans="1:9" ht="50.25" customHeight="1" x14ac:dyDescent="0.25">
      <c r="A28" s="34">
        <v>2</v>
      </c>
      <c r="B28" s="35" t="s">
        <v>152</v>
      </c>
      <c r="C28" s="36">
        <v>0.11</v>
      </c>
      <c r="D28" s="47" t="e">
        <f>$D$4</f>
        <v>#REF!</v>
      </c>
      <c r="E28" s="47" t="e">
        <f>$E$4</f>
        <v>#REF!</v>
      </c>
      <c r="F28" s="32">
        <f>$F$4</f>
        <v>0</v>
      </c>
      <c r="G28" s="32" t="e">
        <f>$G$4</f>
        <v>#REF!</v>
      </c>
      <c r="H28" s="32" t="e">
        <f>$H$4</f>
        <v>#REF!</v>
      </c>
      <c r="I28" s="97">
        <f>IF(ISERROR(G28/H28),0,G28/H28)</f>
        <v>0</v>
      </c>
    </row>
    <row r="29" spans="1:9" ht="53.25" customHeight="1" x14ac:dyDescent="0.25"/>
    <row r="30" spans="1:9" ht="53.25" customHeight="1" x14ac:dyDescent="0.25"/>
    <row r="31" spans="1:9" x14ac:dyDescent="0.25">
      <c r="A31" s="48" t="s">
        <v>163</v>
      </c>
    </row>
    <row r="33" spans="1:9" ht="30" x14ac:dyDescent="0.25">
      <c r="A33" s="50" t="s">
        <v>142</v>
      </c>
      <c r="B33" s="51" t="s">
        <v>162</v>
      </c>
      <c r="C33" s="51" t="s">
        <v>144</v>
      </c>
      <c r="D33" s="51" t="s">
        <v>145</v>
      </c>
      <c r="E33" s="51" t="s">
        <v>146</v>
      </c>
      <c r="F33" s="55" t="s">
        <v>147</v>
      </c>
      <c r="G33" s="51" t="s">
        <v>148</v>
      </c>
      <c r="H33" s="51" t="s">
        <v>149</v>
      </c>
      <c r="I33" s="132" t="s">
        <v>150</v>
      </c>
    </row>
    <row r="34" spans="1:9" ht="30" x14ac:dyDescent="0.25">
      <c r="A34" s="34">
        <v>3</v>
      </c>
      <c r="B34" s="35" t="s">
        <v>164</v>
      </c>
      <c r="C34" s="36">
        <v>0.11</v>
      </c>
      <c r="D34" s="47" t="e">
        <f>D5</f>
        <v>#REF!</v>
      </c>
      <c r="E34" s="47" t="e">
        <f>$E$5</f>
        <v>#REF!</v>
      </c>
      <c r="F34" s="32">
        <f>$F$5</f>
        <v>0</v>
      </c>
      <c r="G34" s="32" t="e">
        <f>$G$5</f>
        <v>#REF!</v>
      </c>
      <c r="H34" s="32" t="e">
        <f>$H$5</f>
        <v>#REF!</v>
      </c>
      <c r="I34" s="97">
        <f>IF(ISERROR(G34/H34),0,G34/H34)</f>
        <v>0</v>
      </c>
    </row>
    <row r="35" spans="1:9" ht="72" customHeight="1" x14ac:dyDescent="0.25">
      <c r="A35" s="34">
        <v>4</v>
      </c>
      <c r="B35" s="35" t="s">
        <v>154</v>
      </c>
      <c r="C35" s="36">
        <v>0.11</v>
      </c>
      <c r="D35" s="47" t="e">
        <f>D6</f>
        <v>#REF!</v>
      </c>
      <c r="E35" s="47" t="e">
        <f>$E$6</f>
        <v>#REF!</v>
      </c>
      <c r="F35" s="32">
        <f>$F$6</f>
        <v>0</v>
      </c>
      <c r="G35" s="32" t="e">
        <f>$G$6</f>
        <v>#REF!</v>
      </c>
      <c r="H35" s="32" t="e">
        <f>$H$6</f>
        <v>#REF!</v>
      </c>
      <c r="I35" s="97">
        <f>IF(ISERROR(G35/H35),0,G35/H35)</f>
        <v>0</v>
      </c>
    </row>
    <row r="36" spans="1:9" ht="39.75" customHeight="1" x14ac:dyDescent="0.25">
      <c r="A36" s="34">
        <v>5</v>
      </c>
      <c r="B36" s="35" t="s">
        <v>155</v>
      </c>
      <c r="C36" s="36">
        <v>0.11</v>
      </c>
      <c r="D36" s="47" t="e">
        <f>D7</f>
        <v>#REF!</v>
      </c>
      <c r="E36" s="47" t="e">
        <f>$E$7</f>
        <v>#REF!</v>
      </c>
      <c r="F36" s="32">
        <f>$F$7</f>
        <v>0</v>
      </c>
      <c r="G36" s="32" t="e">
        <f>$G$7</f>
        <v>#REF!</v>
      </c>
      <c r="H36" s="32" t="e">
        <f>$H$7</f>
        <v>#REF!</v>
      </c>
      <c r="I36" s="97">
        <f>IF(ISERROR(G36/H36),0,G36/H36)</f>
        <v>0</v>
      </c>
    </row>
    <row r="37" spans="1:9" ht="17.25" customHeight="1" x14ac:dyDescent="0.25"/>
    <row r="38" spans="1:9" ht="17.25" customHeight="1" x14ac:dyDescent="0.25"/>
    <row r="39" spans="1:9" ht="17.25" customHeight="1" x14ac:dyDescent="0.25"/>
    <row r="40" spans="1:9" ht="17.25" customHeight="1" x14ac:dyDescent="0.25"/>
    <row r="41" spans="1:9" ht="17.25" customHeight="1" x14ac:dyDescent="0.25"/>
    <row r="42" spans="1:9" ht="17.25" customHeight="1" x14ac:dyDescent="0.25"/>
    <row r="43" spans="1:9" ht="17.25" customHeight="1" x14ac:dyDescent="0.25"/>
    <row r="46" spans="1:9" x14ac:dyDescent="0.25">
      <c r="A46" s="48" t="s">
        <v>165</v>
      </c>
    </row>
    <row r="47" spans="1:9" ht="30" x14ac:dyDescent="0.25">
      <c r="A47" s="50" t="s">
        <v>142</v>
      </c>
      <c r="B47" s="51" t="s">
        <v>162</v>
      </c>
      <c r="C47" s="51" t="s">
        <v>144</v>
      </c>
      <c r="D47" s="51" t="s">
        <v>145</v>
      </c>
      <c r="E47" s="51" t="s">
        <v>146</v>
      </c>
      <c r="F47" s="55" t="s">
        <v>147</v>
      </c>
      <c r="G47" s="56" t="s">
        <v>148</v>
      </c>
      <c r="H47" s="56" t="s">
        <v>149</v>
      </c>
      <c r="I47" s="132" t="s">
        <v>150</v>
      </c>
    </row>
    <row r="48" spans="1:9" ht="33.75" customHeight="1" x14ac:dyDescent="0.25">
      <c r="A48" s="34">
        <v>7</v>
      </c>
      <c r="B48" s="35" t="s">
        <v>157</v>
      </c>
      <c r="C48" s="36">
        <v>0.11</v>
      </c>
      <c r="D48" s="47" t="e">
        <f>$D$9</f>
        <v>#REF!</v>
      </c>
      <c r="E48" s="47" t="e">
        <f>$E$9</f>
        <v>#REF!</v>
      </c>
      <c r="F48" s="32">
        <f>$F$9</f>
        <v>0</v>
      </c>
      <c r="G48" s="32" t="e">
        <f>$G$9</f>
        <v>#REF!</v>
      </c>
      <c r="H48" s="32" t="e">
        <f>$H$9</f>
        <v>#REF!</v>
      </c>
      <c r="I48" s="97">
        <f>IF(ISERROR(G48/H48),0,G48/H48)</f>
        <v>0</v>
      </c>
    </row>
    <row r="49" spans="1:9" ht="67.5" customHeight="1" x14ac:dyDescent="0.25">
      <c r="A49" s="34">
        <v>8</v>
      </c>
      <c r="B49" s="35" t="s">
        <v>158</v>
      </c>
      <c r="C49" s="36">
        <v>0.11</v>
      </c>
      <c r="D49" s="47" t="e">
        <f>$D$10</f>
        <v>#REF!</v>
      </c>
      <c r="E49" s="47" t="e">
        <f>$E$10</f>
        <v>#REF!</v>
      </c>
      <c r="F49" s="32">
        <f>$F$10</f>
        <v>0</v>
      </c>
      <c r="G49" s="32" t="e">
        <f>$G$10</f>
        <v>#REF!</v>
      </c>
      <c r="H49" s="32" t="e">
        <f>$H$10</f>
        <v>#REF!</v>
      </c>
      <c r="I49" s="97">
        <f>IF(ISERROR(G49/H49),0,G49/H49)</f>
        <v>0</v>
      </c>
    </row>
    <row r="50" spans="1:9" s="69" customFormat="1" x14ac:dyDescent="0.25">
      <c r="A50" s="90"/>
      <c r="B50" s="91"/>
      <c r="C50" s="92"/>
      <c r="D50" s="93"/>
      <c r="E50" s="93"/>
      <c r="F50" s="94"/>
      <c r="G50" s="94"/>
      <c r="H50" s="94"/>
      <c r="I50" s="94"/>
    </row>
    <row r="51" spans="1:9" s="69" customFormat="1" x14ac:dyDescent="0.25">
      <c r="A51" s="90"/>
      <c r="B51" s="91"/>
      <c r="C51" s="92"/>
      <c r="D51" s="93"/>
      <c r="E51" s="93"/>
      <c r="F51" s="94"/>
      <c r="G51" s="94"/>
      <c r="H51" s="94"/>
      <c r="I51" s="94"/>
    </row>
    <row r="52" spans="1:9" s="69" customFormat="1" x14ac:dyDescent="0.25">
      <c r="A52" s="90"/>
      <c r="B52" s="91"/>
      <c r="C52" s="92"/>
      <c r="D52" s="93"/>
      <c r="E52" s="93"/>
      <c r="F52" s="94"/>
      <c r="G52" s="94"/>
      <c r="H52" s="94"/>
      <c r="I52" s="94"/>
    </row>
    <row r="53" spans="1:9" s="69" customFormat="1" x14ac:dyDescent="0.25">
      <c r="A53" s="90"/>
      <c r="B53" s="91"/>
      <c r="C53" s="92"/>
      <c r="D53" s="93"/>
      <c r="E53" s="93"/>
      <c r="F53" s="94"/>
      <c r="G53" s="94"/>
      <c r="H53" s="94"/>
      <c r="I53" s="94"/>
    </row>
    <row r="54" spans="1:9" s="69" customFormat="1" x14ac:dyDescent="0.25">
      <c r="A54" s="90"/>
      <c r="B54" s="91"/>
      <c r="C54" s="92"/>
      <c r="D54" s="93"/>
      <c r="E54" s="93"/>
      <c r="F54" s="94"/>
      <c r="G54" s="94"/>
      <c r="H54" s="94"/>
      <c r="I54" s="94"/>
    </row>
    <row r="55" spans="1:9" s="69" customFormat="1" x14ac:dyDescent="0.25">
      <c r="A55" s="90"/>
      <c r="B55" s="91"/>
      <c r="C55" s="92"/>
      <c r="D55" s="93"/>
      <c r="E55" s="93"/>
      <c r="F55" s="94"/>
      <c r="G55" s="94"/>
      <c r="H55" s="94"/>
      <c r="I55" s="94"/>
    </row>
    <row r="56" spans="1:9" s="69" customFormat="1" x14ac:dyDescent="0.25">
      <c r="A56" s="90"/>
      <c r="B56" s="91"/>
      <c r="C56" s="92"/>
      <c r="D56" s="93"/>
      <c r="E56" s="93"/>
      <c r="F56" s="94"/>
      <c r="G56" s="94"/>
      <c r="H56" s="94"/>
      <c r="I56" s="94"/>
    </row>
    <row r="57" spans="1:9" s="69" customFormat="1" x14ac:dyDescent="0.25">
      <c r="A57" s="90"/>
      <c r="B57" s="91"/>
      <c r="C57" s="92"/>
      <c r="D57" s="93"/>
      <c r="E57" s="93"/>
      <c r="F57" s="94"/>
      <c r="G57" s="94"/>
      <c r="H57" s="94"/>
      <c r="I57" s="94"/>
    </row>
    <row r="59" spans="1:9" ht="30" x14ac:dyDescent="0.25">
      <c r="A59" s="50" t="s">
        <v>142</v>
      </c>
      <c r="B59" s="51" t="s">
        <v>162</v>
      </c>
      <c r="C59" s="51" t="s">
        <v>144</v>
      </c>
      <c r="D59" s="51" t="s">
        <v>145</v>
      </c>
      <c r="E59" s="51" t="s">
        <v>146</v>
      </c>
      <c r="F59" s="55" t="s">
        <v>147</v>
      </c>
      <c r="G59" s="51" t="s">
        <v>148</v>
      </c>
      <c r="H59" s="51" t="s">
        <v>149</v>
      </c>
      <c r="I59" s="132" t="s">
        <v>150</v>
      </c>
    </row>
    <row r="60" spans="1:9" ht="54" customHeight="1" x14ac:dyDescent="0.25">
      <c r="A60" s="34">
        <v>6</v>
      </c>
      <c r="B60" s="35" t="s">
        <v>166</v>
      </c>
      <c r="C60" s="36">
        <v>0.11</v>
      </c>
      <c r="D60" s="47" t="e">
        <f>$D$8</f>
        <v>#REF!</v>
      </c>
      <c r="E60" s="47" t="e">
        <f>$E$8</f>
        <v>#REF!</v>
      </c>
      <c r="F60" s="32">
        <f>$F$8</f>
        <v>0</v>
      </c>
      <c r="G60" s="32" t="e">
        <f>$G$8</f>
        <v>#REF!</v>
      </c>
      <c r="H60" s="32" t="e">
        <f>$H$8</f>
        <v>#REF!</v>
      </c>
      <c r="I60" s="97">
        <f>IF(ISERROR(G60/H60),0,G60/H60)</f>
        <v>0</v>
      </c>
    </row>
    <row r="70" spans="1:9" ht="30" x14ac:dyDescent="0.25">
      <c r="A70" s="50" t="s">
        <v>142</v>
      </c>
      <c r="B70" s="51" t="s">
        <v>162</v>
      </c>
      <c r="C70" s="51" t="s">
        <v>144</v>
      </c>
      <c r="D70" s="51" t="s">
        <v>145</v>
      </c>
      <c r="E70" s="51" t="s">
        <v>146</v>
      </c>
      <c r="F70" s="55" t="s">
        <v>147</v>
      </c>
      <c r="G70" s="51" t="s">
        <v>148</v>
      </c>
      <c r="H70" s="51" t="s">
        <v>149</v>
      </c>
      <c r="I70" s="132" t="s">
        <v>150</v>
      </c>
    </row>
    <row r="71" spans="1:9" ht="45.75" customHeight="1" x14ac:dyDescent="0.25">
      <c r="A71" s="34">
        <v>9</v>
      </c>
      <c r="B71" s="35" t="s">
        <v>159</v>
      </c>
      <c r="C71" s="36">
        <v>0.12</v>
      </c>
      <c r="D71" s="47" t="e">
        <f>$D$11</f>
        <v>#REF!</v>
      </c>
      <c r="E71" s="47" t="e">
        <f>$E$11</f>
        <v>#REF!</v>
      </c>
      <c r="F71" s="32">
        <f>$F$11</f>
        <v>0</v>
      </c>
      <c r="G71" s="32" t="e">
        <f>$G$11</f>
        <v>#REF!</v>
      </c>
      <c r="H71" s="32" t="e">
        <f>$H$11</f>
        <v>#REF!</v>
      </c>
      <c r="I71" s="97">
        <f>IF(ISERROR(G71/H71),0,G71/H71)</f>
        <v>0</v>
      </c>
    </row>
  </sheetData>
  <mergeCells count="1">
    <mergeCell ref="A12:B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0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70"/>
  <sheetViews>
    <sheetView zoomScale="69" zoomScaleNormal="69" workbookViewId="0">
      <selection activeCell="S54" sqref="S53:T54"/>
    </sheetView>
  </sheetViews>
  <sheetFormatPr baseColWidth="10" defaultColWidth="11.42578125" defaultRowHeight="15" x14ac:dyDescent="0.25"/>
  <cols>
    <col min="1" max="1" width="6.85546875" customWidth="1"/>
    <col min="2" max="2" width="39.7109375" customWidth="1"/>
    <col min="3" max="3" width="14.140625" customWidth="1"/>
    <col min="4" max="4" width="14.7109375" customWidth="1"/>
    <col min="5" max="5" width="14.5703125" customWidth="1"/>
    <col min="6" max="6" width="18.140625" customWidth="1"/>
    <col min="7" max="7" width="12.85546875" customWidth="1"/>
    <col min="8" max="8" width="24" bestFit="1" customWidth="1"/>
    <col min="9" max="9" width="12.42578125" style="69" customWidth="1"/>
  </cols>
  <sheetData>
    <row r="1" spans="1:11" x14ac:dyDescent="0.25">
      <c r="A1">
        <f ca="1">A1:Q14</f>
        <v>0</v>
      </c>
    </row>
    <row r="2" spans="1:11" ht="30" x14ac:dyDescent="0.25">
      <c r="A2" s="50" t="s">
        <v>142</v>
      </c>
      <c r="B2" s="51" t="s">
        <v>143</v>
      </c>
      <c r="C2" s="51" t="s">
        <v>144</v>
      </c>
      <c r="D2" s="51" t="s">
        <v>145</v>
      </c>
      <c r="E2" s="51" t="s">
        <v>146</v>
      </c>
      <c r="F2" s="51" t="s">
        <v>147</v>
      </c>
      <c r="G2" s="51" t="s">
        <v>148</v>
      </c>
      <c r="H2" s="51" t="s">
        <v>149</v>
      </c>
      <c r="I2" s="51" t="s">
        <v>150</v>
      </c>
    </row>
    <row r="3" spans="1:11" ht="47.25" customHeight="1" x14ac:dyDescent="0.25">
      <c r="A3" s="34">
        <v>1</v>
      </c>
      <c r="B3" s="35" t="s">
        <v>151</v>
      </c>
      <c r="C3" s="36">
        <v>0.125</v>
      </c>
      <c r="D3" s="86" t="e">
        <f>#REF!</f>
        <v>#REF!</v>
      </c>
      <c r="E3" s="37" t="e">
        <f>#REF!</f>
        <v>#REF!</v>
      </c>
      <c r="F3" s="115">
        <f t="shared" ref="F3:F11" si="0">IF(ISERROR(E3/D3),0,(E3/D3))</f>
        <v>0</v>
      </c>
      <c r="G3" s="87" t="e">
        <f>#REF!</f>
        <v>#REF!</v>
      </c>
      <c r="H3" s="87" t="e">
        <f>#REF!</f>
        <v>#REF!</v>
      </c>
      <c r="I3" s="97">
        <f>IF(ISERROR(G3/H3),0,G3/H3)</f>
        <v>0</v>
      </c>
    </row>
    <row r="4" spans="1:11" ht="49.5" customHeight="1" x14ac:dyDescent="0.25">
      <c r="A4" s="34">
        <v>2</v>
      </c>
      <c r="B4" s="35" t="s">
        <v>152</v>
      </c>
      <c r="C4" s="36">
        <v>0.125</v>
      </c>
      <c r="D4" s="86" t="e">
        <f>#REF!</f>
        <v>#REF!</v>
      </c>
      <c r="E4" s="37" t="e">
        <f>#REF!</f>
        <v>#REF!</v>
      </c>
      <c r="F4" s="115">
        <f t="shared" si="0"/>
        <v>0</v>
      </c>
      <c r="G4" s="87" t="e">
        <f>#REF!</f>
        <v>#REF!</v>
      </c>
      <c r="H4" s="87" t="e">
        <f>#REF!</f>
        <v>#REF!</v>
      </c>
      <c r="I4" s="97">
        <f t="shared" ref="I4:I10" si="1">IF(ISERROR(G4/H4),0,G4/H4)</f>
        <v>0</v>
      </c>
    </row>
    <row r="5" spans="1:11" ht="45" x14ac:dyDescent="0.25">
      <c r="A5" s="34">
        <v>3</v>
      </c>
      <c r="B5" s="35" t="s">
        <v>153</v>
      </c>
      <c r="C5" s="36">
        <v>0.125</v>
      </c>
      <c r="D5" s="86" t="e">
        <f>#REF!</f>
        <v>#REF!</v>
      </c>
      <c r="E5" s="37" t="e">
        <f>#REF!</f>
        <v>#REF!</v>
      </c>
      <c r="F5" s="115">
        <f t="shared" si="0"/>
        <v>0</v>
      </c>
      <c r="G5" s="87" t="e">
        <f>#REF!</f>
        <v>#REF!</v>
      </c>
      <c r="H5" s="87" t="e">
        <f>#REF!</f>
        <v>#REF!</v>
      </c>
      <c r="I5" s="97">
        <f t="shared" si="1"/>
        <v>0</v>
      </c>
    </row>
    <row r="6" spans="1:11" s="124" customFormat="1" ht="62.25" customHeight="1" x14ac:dyDescent="0.25">
      <c r="A6" s="34">
        <v>4</v>
      </c>
      <c r="B6" s="35" t="s">
        <v>154</v>
      </c>
      <c r="C6" s="36">
        <v>0.125</v>
      </c>
      <c r="D6" s="135" t="e">
        <f>#REF!</f>
        <v>#REF!</v>
      </c>
      <c r="E6" s="37" t="e">
        <f>#REF!</f>
        <v>#REF!</v>
      </c>
      <c r="F6" s="115">
        <f t="shared" si="0"/>
        <v>0</v>
      </c>
      <c r="G6" s="87" t="e">
        <f>+#REF!</f>
        <v>#REF!</v>
      </c>
      <c r="H6" s="87" t="e">
        <f>#REF!</f>
        <v>#REF!</v>
      </c>
      <c r="I6" s="97">
        <f t="shared" si="1"/>
        <v>0</v>
      </c>
    </row>
    <row r="7" spans="1:11" ht="39" customHeight="1" x14ac:dyDescent="0.25">
      <c r="A7" s="34">
        <v>5</v>
      </c>
      <c r="B7" s="35" t="s">
        <v>155</v>
      </c>
      <c r="C7" s="36">
        <v>0.125</v>
      </c>
      <c r="D7" s="86" t="e">
        <f>#REF!</f>
        <v>#REF!</v>
      </c>
      <c r="E7" s="37" t="e">
        <f>+#REF!</f>
        <v>#REF!</v>
      </c>
      <c r="F7" s="115">
        <f t="shared" si="0"/>
        <v>0</v>
      </c>
      <c r="G7" s="87" t="e">
        <f>#REF!</f>
        <v>#REF!</v>
      </c>
      <c r="H7" s="87" t="e">
        <f>#REF!</f>
        <v>#REF!</v>
      </c>
      <c r="I7" s="97">
        <f t="shared" si="1"/>
        <v>0</v>
      </c>
    </row>
    <row r="8" spans="1:11" s="124" customFormat="1" ht="53.25" customHeight="1" x14ac:dyDescent="0.25">
      <c r="A8" s="34">
        <v>6</v>
      </c>
      <c r="B8" s="35" t="s">
        <v>157</v>
      </c>
      <c r="C8" s="36">
        <v>0.125</v>
      </c>
      <c r="D8" s="135" t="e">
        <f>#REF!</f>
        <v>#REF!</v>
      </c>
      <c r="E8" s="37" t="e">
        <f>+#REF!</f>
        <v>#REF!</v>
      </c>
      <c r="F8" s="115">
        <f t="shared" si="0"/>
        <v>0</v>
      </c>
      <c r="G8" s="87" t="e">
        <f>#REF!</f>
        <v>#REF!</v>
      </c>
      <c r="H8" s="87" t="e">
        <f>#REF!</f>
        <v>#REF!</v>
      </c>
      <c r="I8" s="97">
        <f t="shared" si="1"/>
        <v>0</v>
      </c>
    </row>
    <row r="9" spans="1:11" ht="66" customHeight="1" x14ac:dyDescent="0.25">
      <c r="A9" s="34">
        <v>7</v>
      </c>
      <c r="B9" s="35" t="s">
        <v>158</v>
      </c>
      <c r="C9" s="36">
        <v>0.125</v>
      </c>
      <c r="D9" s="86" t="e">
        <f>#REF!</f>
        <v>#REF!</v>
      </c>
      <c r="E9" s="37" t="e">
        <f>+#REF!</f>
        <v>#REF!</v>
      </c>
      <c r="F9" s="115">
        <f t="shared" si="0"/>
        <v>0</v>
      </c>
      <c r="G9" s="87" t="e">
        <f>#REF!</f>
        <v>#REF!</v>
      </c>
      <c r="H9" s="87" t="e">
        <f>#REF!</f>
        <v>#REF!</v>
      </c>
      <c r="I9" s="97">
        <f t="shared" si="1"/>
        <v>0</v>
      </c>
    </row>
    <row r="10" spans="1:11" s="124" customFormat="1" ht="40.5" customHeight="1" x14ac:dyDescent="0.25">
      <c r="A10" s="34">
        <v>8</v>
      </c>
      <c r="B10" s="35" t="s">
        <v>159</v>
      </c>
      <c r="C10" s="36">
        <v>0.125</v>
      </c>
      <c r="D10" s="135" t="e">
        <f>#REF!</f>
        <v>#REF!</v>
      </c>
      <c r="E10" s="37" t="e">
        <f>+#REF!</f>
        <v>#REF!</v>
      </c>
      <c r="F10" s="115">
        <f t="shared" si="0"/>
        <v>0</v>
      </c>
      <c r="G10" s="87" t="e">
        <f>+#REF!</f>
        <v>#REF!</v>
      </c>
      <c r="H10" s="87" t="e">
        <f>#REF!</f>
        <v>#REF!</v>
      </c>
      <c r="I10" s="97">
        <f t="shared" si="1"/>
        <v>0</v>
      </c>
    </row>
    <row r="11" spans="1:11" x14ac:dyDescent="0.25">
      <c r="A11" s="236" t="s">
        <v>160</v>
      </c>
      <c r="B11" s="236"/>
      <c r="C11" s="52">
        <f>SUM(C3:C10)</f>
        <v>1</v>
      </c>
      <c r="D11" s="53" t="e">
        <f>SUM(D3:D10)</f>
        <v>#REF!</v>
      </c>
      <c r="E11" s="53" t="e">
        <f>SUM(E3:E10)</f>
        <v>#REF!</v>
      </c>
      <c r="F11" s="116">
        <f t="shared" si="0"/>
        <v>0</v>
      </c>
      <c r="G11" s="134" t="e">
        <f>SUMPRODUCT($C$3:$C$10,G3:G10)</f>
        <v>#REF!</v>
      </c>
      <c r="H11" s="134" t="e">
        <f>SUMPRODUCT($C$3:$C$10,H3:H10)</f>
        <v>#REF!</v>
      </c>
      <c r="I11" s="134">
        <f>IF(ISERROR(G11/H11),0,G11/H11)</f>
        <v>0</v>
      </c>
    </row>
    <row r="12" spans="1:11" x14ac:dyDescent="0.25">
      <c r="E12" s="40"/>
      <c r="K12" s="40"/>
    </row>
    <row r="14" spans="1:11" x14ac:dyDescent="0.25">
      <c r="B14" s="41"/>
      <c r="C14" s="42">
        <v>43373</v>
      </c>
      <c r="D14" s="42">
        <v>43343</v>
      </c>
    </row>
    <row r="15" spans="1:11" x14ac:dyDescent="0.25">
      <c r="B15" s="33" t="s">
        <v>147</v>
      </c>
      <c r="C15" s="44">
        <v>1</v>
      </c>
      <c r="D15" s="44">
        <v>0.93</v>
      </c>
    </row>
    <row r="16" spans="1:11" x14ac:dyDescent="0.25">
      <c r="B16" s="33" t="s">
        <v>150</v>
      </c>
      <c r="C16" s="44">
        <v>1</v>
      </c>
      <c r="D16" s="43">
        <v>0.98399999999999999</v>
      </c>
    </row>
    <row r="17" spans="1:9" x14ac:dyDescent="0.25">
      <c r="I17" s="133"/>
    </row>
    <row r="23" spans="1:9" x14ac:dyDescent="0.25">
      <c r="A23" s="46" t="s">
        <v>161</v>
      </c>
    </row>
    <row r="25" spans="1:9" ht="30" x14ac:dyDescent="0.25">
      <c r="A25" s="50" t="s">
        <v>142</v>
      </c>
      <c r="B25" s="51" t="s">
        <v>162</v>
      </c>
      <c r="C25" s="51" t="s">
        <v>144</v>
      </c>
      <c r="D25" s="51" t="s">
        <v>145</v>
      </c>
      <c r="E25" s="51" t="s">
        <v>146</v>
      </c>
      <c r="F25" s="55" t="s">
        <v>147</v>
      </c>
      <c r="G25" s="56" t="s">
        <v>148</v>
      </c>
      <c r="H25" s="56" t="s">
        <v>149</v>
      </c>
      <c r="I25" s="132" t="s">
        <v>150</v>
      </c>
    </row>
    <row r="26" spans="1:9" ht="46.5" customHeight="1" x14ac:dyDescent="0.25">
      <c r="A26" s="34">
        <v>1</v>
      </c>
      <c r="B26" s="35" t="s">
        <v>151</v>
      </c>
      <c r="C26" s="36">
        <v>0.11</v>
      </c>
      <c r="D26" s="47" t="e">
        <f>$D$3</f>
        <v>#REF!</v>
      </c>
      <c r="E26" s="47" t="e">
        <f>$E$3</f>
        <v>#REF!</v>
      </c>
      <c r="F26" s="36">
        <f>$F$3</f>
        <v>0</v>
      </c>
      <c r="G26" s="36" t="e">
        <f>$G$3</f>
        <v>#REF!</v>
      </c>
      <c r="H26" s="89" t="e">
        <f>$H$3</f>
        <v>#REF!</v>
      </c>
      <c r="I26" s="97">
        <f>IF(ISERROR(G26/H26),0,G26/H26)</f>
        <v>0</v>
      </c>
    </row>
    <row r="27" spans="1:9" ht="50.25" customHeight="1" x14ac:dyDescent="0.25">
      <c r="A27" s="34">
        <v>2</v>
      </c>
      <c r="B27" s="35" t="s">
        <v>152</v>
      </c>
      <c r="C27" s="36">
        <v>0.11</v>
      </c>
      <c r="D27" s="47" t="e">
        <f>$D$4</f>
        <v>#REF!</v>
      </c>
      <c r="E27" s="47" t="e">
        <f>$E$4</f>
        <v>#REF!</v>
      </c>
      <c r="F27" s="32">
        <f>$F$4</f>
        <v>0</v>
      </c>
      <c r="G27" s="32" t="e">
        <f>$G$4</f>
        <v>#REF!</v>
      </c>
      <c r="H27" s="32" t="e">
        <f>$H$4</f>
        <v>#REF!</v>
      </c>
      <c r="I27" s="97">
        <f>IF(ISERROR(G27/H27),0,G27/H27)</f>
        <v>0</v>
      </c>
    </row>
    <row r="28" spans="1:9" ht="53.25" customHeight="1" x14ac:dyDescent="0.25"/>
    <row r="29" spans="1:9" ht="53.25" customHeight="1" x14ac:dyDescent="0.25"/>
    <row r="30" spans="1:9" x14ac:dyDescent="0.25">
      <c r="A30" s="48" t="s">
        <v>163</v>
      </c>
    </row>
    <row r="32" spans="1:9" ht="30" x14ac:dyDescent="0.25">
      <c r="A32" s="50" t="s">
        <v>142</v>
      </c>
      <c r="B32" s="51" t="s">
        <v>162</v>
      </c>
      <c r="C32" s="51" t="s">
        <v>144</v>
      </c>
      <c r="D32" s="51" t="s">
        <v>145</v>
      </c>
      <c r="E32" s="51" t="s">
        <v>146</v>
      </c>
      <c r="F32" s="55" t="s">
        <v>147</v>
      </c>
      <c r="G32" s="51" t="s">
        <v>148</v>
      </c>
      <c r="H32" s="51" t="s">
        <v>149</v>
      </c>
      <c r="I32" s="132" t="s">
        <v>150</v>
      </c>
    </row>
    <row r="33" spans="1:9" ht="30" x14ac:dyDescent="0.25">
      <c r="A33" s="34">
        <v>3</v>
      </c>
      <c r="B33" s="35" t="s">
        <v>164</v>
      </c>
      <c r="C33" s="36">
        <v>0.11</v>
      </c>
      <c r="D33" s="47" t="e">
        <f>D5</f>
        <v>#REF!</v>
      </c>
      <c r="E33" s="47" t="e">
        <f>$E$5</f>
        <v>#REF!</v>
      </c>
      <c r="F33" s="32">
        <f>$F$5</f>
        <v>0</v>
      </c>
      <c r="G33" s="32" t="e">
        <f>$G$5</f>
        <v>#REF!</v>
      </c>
      <c r="H33" s="32" t="e">
        <f>$H$5</f>
        <v>#REF!</v>
      </c>
      <c r="I33" s="97">
        <f>IF(ISERROR(G33/H33),0,G33/H33)</f>
        <v>0</v>
      </c>
    </row>
    <row r="34" spans="1:9" ht="72" customHeight="1" x14ac:dyDescent="0.25">
      <c r="A34" s="34">
        <v>4</v>
      </c>
      <c r="B34" s="35" t="s">
        <v>154</v>
      </c>
      <c r="C34" s="36">
        <v>0.11</v>
      </c>
      <c r="D34" s="47" t="e">
        <f>D6</f>
        <v>#REF!</v>
      </c>
      <c r="E34" s="47" t="e">
        <f>$E$6</f>
        <v>#REF!</v>
      </c>
      <c r="F34" s="32">
        <f>$F$6</f>
        <v>0</v>
      </c>
      <c r="G34" s="32" t="e">
        <f>$G$6</f>
        <v>#REF!</v>
      </c>
      <c r="H34" s="32" t="e">
        <f>$H$6</f>
        <v>#REF!</v>
      </c>
      <c r="I34" s="97">
        <f>IF(ISERROR(G34/H34),0,G34/H34)</f>
        <v>0</v>
      </c>
    </row>
    <row r="35" spans="1:9" ht="39.75" customHeight="1" x14ac:dyDescent="0.25">
      <c r="A35" s="34">
        <v>5</v>
      </c>
      <c r="B35" s="35" t="s">
        <v>155</v>
      </c>
      <c r="C35" s="36">
        <v>0.11</v>
      </c>
      <c r="D35" s="47" t="e">
        <f>D7</f>
        <v>#REF!</v>
      </c>
      <c r="E35" s="47" t="e">
        <f>$E$7</f>
        <v>#REF!</v>
      </c>
      <c r="F35" s="32">
        <f>$F$7</f>
        <v>0</v>
      </c>
      <c r="G35" s="32" t="e">
        <f>$G$7</f>
        <v>#REF!</v>
      </c>
      <c r="H35" s="32" t="e">
        <f>$H$7</f>
        <v>#REF!</v>
      </c>
      <c r="I35" s="97">
        <f>IF(ISERROR(G35/H35),0,G35/H35)</f>
        <v>0</v>
      </c>
    </row>
    <row r="36" spans="1:9" ht="17.25" customHeight="1" x14ac:dyDescent="0.25"/>
    <row r="37" spans="1:9" ht="17.25" customHeight="1" x14ac:dyDescent="0.25"/>
    <row r="38" spans="1:9" ht="17.25" customHeight="1" x14ac:dyDescent="0.25"/>
    <row r="39" spans="1:9" ht="17.25" customHeight="1" x14ac:dyDescent="0.25"/>
    <row r="40" spans="1:9" ht="17.25" customHeight="1" x14ac:dyDescent="0.25"/>
    <row r="41" spans="1:9" ht="17.25" customHeight="1" x14ac:dyDescent="0.25"/>
    <row r="42" spans="1:9" ht="17.25" customHeight="1" x14ac:dyDescent="0.25"/>
    <row r="45" spans="1:9" x14ac:dyDescent="0.25">
      <c r="A45" s="48" t="s">
        <v>165</v>
      </c>
    </row>
    <row r="46" spans="1:9" ht="30" x14ac:dyDescent="0.25">
      <c r="A46" s="50" t="s">
        <v>142</v>
      </c>
      <c r="B46" s="51" t="s">
        <v>162</v>
      </c>
      <c r="C46" s="51" t="s">
        <v>144</v>
      </c>
      <c r="D46" s="51" t="s">
        <v>145</v>
      </c>
      <c r="E46" s="51" t="s">
        <v>146</v>
      </c>
      <c r="F46" s="55" t="s">
        <v>147</v>
      </c>
      <c r="G46" s="56" t="s">
        <v>148</v>
      </c>
      <c r="H46" s="56" t="s">
        <v>149</v>
      </c>
      <c r="I46" s="132" t="s">
        <v>150</v>
      </c>
    </row>
    <row r="47" spans="1:9" ht="33.75" customHeight="1" x14ac:dyDescent="0.25">
      <c r="A47" s="34">
        <v>7</v>
      </c>
      <c r="B47" s="35" t="s">
        <v>157</v>
      </c>
      <c r="C47" s="36">
        <v>0.11</v>
      </c>
      <c r="D47" s="47" t="e">
        <f>$D$8</f>
        <v>#REF!</v>
      </c>
      <c r="E47" s="47" t="e">
        <f>$E$8</f>
        <v>#REF!</v>
      </c>
      <c r="F47" s="32">
        <f>$F$8</f>
        <v>0</v>
      </c>
      <c r="G47" s="32" t="e">
        <f>$G$8</f>
        <v>#REF!</v>
      </c>
      <c r="H47" s="32" t="e">
        <f>$H$8</f>
        <v>#REF!</v>
      </c>
      <c r="I47" s="97">
        <f>IF(ISERROR(G47/H47),0,G47/H47)</f>
        <v>0</v>
      </c>
    </row>
    <row r="48" spans="1:9" ht="67.5" customHeight="1" x14ac:dyDescent="0.25">
      <c r="A48" s="34">
        <v>8</v>
      </c>
      <c r="B48" s="35" t="s">
        <v>158</v>
      </c>
      <c r="C48" s="36">
        <v>0.11</v>
      </c>
      <c r="D48" s="47" t="e">
        <f>$D$9</f>
        <v>#REF!</v>
      </c>
      <c r="E48" s="47" t="e">
        <f>$E$9</f>
        <v>#REF!</v>
      </c>
      <c r="F48" s="32">
        <f>$F$9</f>
        <v>0</v>
      </c>
      <c r="G48" s="32" t="e">
        <f>$G$9</f>
        <v>#REF!</v>
      </c>
      <c r="H48" s="32" t="e">
        <f>$H$9</f>
        <v>#REF!</v>
      </c>
      <c r="I48" s="97">
        <f>IF(ISERROR(G48/H48),0,G48/H48)</f>
        <v>0</v>
      </c>
    </row>
    <row r="49" spans="1:9" s="69" customFormat="1" x14ac:dyDescent="0.25">
      <c r="A49" s="90"/>
      <c r="B49" s="91"/>
      <c r="C49" s="92"/>
      <c r="D49" s="93"/>
      <c r="E49" s="93"/>
      <c r="F49" s="94"/>
      <c r="G49" s="94"/>
      <c r="H49" s="94"/>
      <c r="I49" s="94"/>
    </row>
    <row r="50" spans="1:9" s="69" customFormat="1" x14ac:dyDescent="0.25">
      <c r="A50" s="90"/>
      <c r="B50" s="91"/>
      <c r="C50" s="92"/>
      <c r="D50" s="93"/>
      <c r="E50" s="93"/>
      <c r="F50" s="94"/>
      <c r="G50" s="94"/>
      <c r="H50" s="94"/>
      <c r="I50" s="94"/>
    </row>
    <row r="51" spans="1:9" s="69" customFormat="1" x14ac:dyDescent="0.25">
      <c r="A51" s="90"/>
      <c r="B51" s="91"/>
      <c r="C51" s="92"/>
      <c r="D51" s="93"/>
      <c r="E51" s="93"/>
      <c r="F51" s="94"/>
      <c r="G51" s="94"/>
      <c r="H51" s="94"/>
      <c r="I51" s="94"/>
    </row>
    <row r="52" spans="1:9" s="69" customFormat="1" x14ac:dyDescent="0.25">
      <c r="A52" s="90"/>
      <c r="B52" s="91"/>
      <c r="C52" s="92"/>
      <c r="D52" s="93"/>
      <c r="E52" s="93"/>
      <c r="F52" s="94"/>
      <c r="G52" s="94"/>
      <c r="H52" s="94"/>
      <c r="I52" s="94"/>
    </row>
    <row r="53" spans="1:9" s="69" customFormat="1" x14ac:dyDescent="0.25">
      <c r="A53" s="90"/>
      <c r="B53" s="91"/>
      <c r="C53" s="92"/>
      <c r="D53" s="93"/>
      <c r="E53" s="93"/>
      <c r="F53" s="94"/>
      <c r="G53" s="94"/>
      <c r="H53" s="94"/>
      <c r="I53" s="94"/>
    </row>
    <row r="54" spans="1:9" s="69" customFormat="1" x14ac:dyDescent="0.25">
      <c r="A54" s="90"/>
      <c r="B54" s="91"/>
      <c r="C54" s="92"/>
      <c r="D54" s="93"/>
      <c r="E54" s="93"/>
      <c r="F54" s="94"/>
      <c r="G54" s="94"/>
      <c r="H54" s="94"/>
      <c r="I54" s="94"/>
    </row>
    <row r="55" spans="1:9" s="69" customFormat="1" x14ac:dyDescent="0.25">
      <c r="A55" s="90"/>
      <c r="B55" s="91"/>
      <c r="C55" s="92"/>
      <c r="D55" s="93"/>
      <c r="E55" s="93"/>
      <c r="F55" s="94"/>
      <c r="G55" s="94"/>
      <c r="H55" s="94"/>
      <c r="I55" s="94"/>
    </row>
    <row r="56" spans="1:9" s="69" customFormat="1" x14ac:dyDescent="0.25">
      <c r="A56" s="90"/>
      <c r="B56" s="91"/>
      <c r="C56" s="92"/>
      <c r="D56" s="93"/>
      <c r="E56" s="93"/>
      <c r="F56" s="94"/>
      <c r="G56" s="94"/>
      <c r="H56" s="94"/>
      <c r="I56" s="94"/>
    </row>
    <row r="58" spans="1:9" ht="30" x14ac:dyDescent="0.25">
      <c r="A58" s="50" t="s">
        <v>142</v>
      </c>
      <c r="B58" s="51" t="s">
        <v>162</v>
      </c>
      <c r="C58" s="51" t="s">
        <v>144</v>
      </c>
      <c r="D58" s="51" t="s">
        <v>145</v>
      </c>
      <c r="E58" s="51" t="s">
        <v>146</v>
      </c>
      <c r="F58" s="55" t="s">
        <v>147</v>
      </c>
      <c r="G58" s="51" t="s">
        <v>148</v>
      </c>
      <c r="H58" s="51" t="s">
        <v>149</v>
      </c>
      <c r="I58" s="132" t="s">
        <v>150</v>
      </c>
    </row>
    <row r="59" spans="1:9" ht="54" customHeight="1" x14ac:dyDescent="0.25">
      <c r="A59" s="34">
        <v>6</v>
      </c>
      <c r="B59" s="35" t="s">
        <v>166</v>
      </c>
      <c r="C59" s="36">
        <v>0.11</v>
      </c>
      <c r="D59" s="47" t="e">
        <f>#REF!</f>
        <v>#REF!</v>
      </c>
      <c r="E59" s="47" t="e">
        <f>#REF!</f>
        <v>#REF!</v>
      </c>
      <c r="F59" s="32" t="e">
        <f>#REF!</f>
        <v>#REF!</v>
      </c>
      <c r="G59" s="32" t="e">
        <f>#REF!</f>
        <v>#REF!</v>
      </c>
      <c r="H59" s="32" t="e">
        <f>#REF!</f>
        <v>#REF!</v>
      </c>
      <c r="I59" s="97">
        <f>IF(ISERROR(G59/H59),0,G59/H59)</f>
        <v>0</v>
      </c>
    </row>
    <row r="69" spans="1:9" ht="30" x14ac:dyDescent="0.25">
      <c r="A69" s="50" t="s">
        <v>142</v>
      </c>
      <c r="B69" s="51" t="s">
        <v>162</v>
      </c>
      <c r="C69" s="51" t="s">
        <v>144</v>
      </c>
      <c r="D69" s="51" t="s">
        <v>145</v>
      </c>
      <c r="E69" s="51" t="s">
        <v>146</v>
      </c>
      <c r="F69" s="55" t="s">
        <v>147</v>
      </c>
      <c r="G69" s="51" t="s">
        <v>148</v>
      </c>
      <c r="H69" s="51" t="s">
        <v>149</v>
      </c>
      <c r="I69" s="132" t="s">
        <v>150</v>
      </c>
    </row>
    <row r="70" spans="1:9" ht="45.75" customHeight="1" x14ac:dyDescent="0.25">
      <c r="A70" s="34">
        <v>9</v>
      </c>
      <c r="B70" s="35" t="s">
        <v>159</v>
      </c>
      <c r="C70" s="36">
        <v>0.12</v>
      </c>
      <c r="D70" s="47" t="e">
        <f>$D$10</f>
        <v>#REF!</v>
      </c>
      <c r="E70" s="47" t="e">
        <f>$E$10</f>
        <v>#REF!</v>
      </c>
      <c r="F70" s="32">
        <f>$F$10</f>
        <v>0</v>
      </c>
      <c r="G70" s="32" t="e">
        <f>$G$10</f>
        <v>#REF!</v>
      </c>
      <c r="H70" s="32" t="e">
        <f>$H$10</f>
        <v>#REF!</v>
      </c>
      <c r="I70" s="97">
        <f>IF(ISERROR(G70/H70),0,G70/H70)</f>
        <v>0</v>
      </c>
    </row>
  </sheetData>
  <mergeCells count="1">
    <mergeCell ref="A11:B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0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62"/>
  <sheetViews>
    <sheetView topLeftCell="A15" workbookViewId="0">
      <selection activeCell="C27" sqref="C27"/>
    </sheetView>
  </sheetViews>
  <sheetFormatPr baseColWidth="10" defaultColWidth="11.42578125" defaultRowHeight="15" x14ac:dyDescent="0.25"/>
  <cols>
    <col min="1" max="1" width="5" customWidth="1"/>
    <col min="2" max="2" width="40" customWidth="1"/>
    <col min="3" max="3" width="14" customWidth="1"/>
    <col min="4" max="4" width="14.7109375" customWidth="1"/>
    <col min="6" max="6" width="12.85546875" customWidth="1"/>
    <col min="8" max="8" width="11.85546875" customWidth="1"/>
    <col min="11" max="11" width="13.7109375" customWidth="1"/>
    <col min="12" max="12" width="13" customWidth="1"/>
  </cols>
  <sheetData>
    <row r="1" spans="1:8" x14ac:dyDescent="0.25">
      <c r="B1" s="237" t="s">
        <v>168</v>
      </c>
      <c r="C1" s="237"/>
      <c r="D1" s="237"/>
      <c r="E1" s="237"/>
      <c r="F1" s="237"/>
      <c r="G1" s="237"/>
      <c r="H1" s="237"/>
    </row>
    <row r="2" spans="1:8" ht="47.25" x14ac:dyDescent="0.25">
      <c r="A2" s="57" t="s">
        <v>142</v>
      </c>
      <c r="B2" s="57" t="s">
        <v>169</v>
      </c>
      <c r="C2" s="57" t="s">
        <v>170</v>
      </c>
      <c r="D2" s="57" t="s">
        <v>149</v>
      </c>
      <c r="E2" s="57" t="s">
        <v>171</v>
      </c>
      <c r="F2" s="57" t="s">
        <v>172</v>
      </c>
      <c r="G2" s="57" t="s">
        <v>173</v>
      </c>
      <c r="H2" s="57" t="s">
        <v>174</v>
      </c>
    </row>
    <row r="3" spans="1:8" ht="36.75" customHeight="1" x14ac:dyDescent="0.25">
      <c r="A3" s="30">
        <v>1</v>
      </c>
      <c r="B3" s="96" t="s">
        <v>175</v>
      </c>
      <c r="C3" s="19" t="e">
        <f>#REF!</f>
        <v>#REF!</v>
      </c>
      <c r="D3" s="19" t="e">
        <f>#REF!</f>
        <v>#REF!</v>
      </c>
      <c r="E3" s="29">
        <f>IF(ISERROR(C3/D3),0,(C3/D3))</f>
        <v>0</v>
      </c>
      <c r="F3" s="31" t="e">
        <f>#REF!</f>
        <v>#REF!</v>
      </c>
      <c r="G3" s="31" t="e">
        <f>#REF!</f>
        <v>#REF!</v>
      </c>
      <c r="H3" s="29">
        <f>IF(ISERROR(F3/G3),0,(F3/G3))</f>
        <v>0</v>
      </c>
    </row>
    <row r="4" spans="1:8" ht="68.25" customHeight="1" x14ac:dyDescent="0.25">
      <c r="A4" s="30">
        <v>2</v>
      </c>
      <c r="B4" s="26" t="s">
        <v>176</v>
      </c>
      <c r="C4" s="19" t="e">
        <f>#REF!</f>
        <v>#REF!</v>
      </c>
      <c r="D4" s="19" t="e">
        <f>#REF!</f>
        <v>#REF!</v>
      </c>
      <c r="E4" s="29">
        <f>IF(ISERROR(C4/D4),0,(C4/D4))</f>
        <v>0</v>
      </c>
      <c r="F4" s="31" t="e">
        <f>#REF!</f>
        <v>#REF!</v>
      </c>
      <c r="G4" s="31" t="e">
        <f>#REF!</f>
        <v>#REF!</v>
      </c>
      <c r="H4" s="29">
        <f>IF(ISERROR(F4/G4),0,(F4/G4))</f>
        <v>0</v>
      </c>
    </row>
    <row r="5" spans="1:8" ht="56.25" customHeight="1" x14ac:dyDescent="0.25">
      <c r="A5" s="30">
        <v>3</v>
      </c>
      <c r="B5" s="18" t="s">
        <v>177</v>
      </c>
      <c r="C5" s="19" t="e">
        <f>#REF!</f>
        <v>#REF!</v>
      </c>
      <c r="D5" s="19" t="e">
        <f>#REF!</f>
        <v>#REF!</v>
      </c>
      <c r="E5" s="29">
        <f>IF(ISERROR(C5/D5),0,(C5/D5))</f>
        <v>0</v>
      </c>
      <c r="F5" s="31" t="e">
        <f>#REF!</f>
        <v>#REF!</v>
      </c>
      <c r="G5" s="31" t="e">
        <f>#REF!</f>
        <v>#REF!</v>
      </c>
      <c r="H5" s="29">
        <f>IF(ISERROR(F5/G5),0,(F5/G5))</f>
        <v>0</v>
      </c>
    </row>
    <row r="6" spans="1:8" x14ac:dyDescent="0.25">
      <c r="B6" s="58" t="s">
        <v>178</v>
      </c>
      <c r="C6" s="104" t="e">
        <f>#REF!</f>
        <v>#REF!</v>
      </c>
      <c r="D6" s="104" t="e">
        <f>#REF!</f>
        <v>#REF!</v>
      </c>
      <c r="E6" s="59">
        <f>IF(ISERROR(C6/D6),0,(C6/D6))</f>
        <v>0</v>
      </c>
      <c r="F6" s="59" t="e">
        <f>#REF!</f>
        <v>#REF!</v>
      </c>
      <c r="G6" s="59" t="e">
        <f>#REF!</f>
        <v>#REF!</v>
      </c>
      <c r="H6" s="59">
        <f>IF(ISERROR(F6/G6),0,(F6/G6))</f>
        <v>0</v>
      </c>
    </row>
    <row r="7" spans="1:8" x14ac:dyDescent="0.25">
      <c r="B7" s="237" t="s">
        <v>179</v>
      </c>
      <c r="C7" s="237"/>
      <c r="D7" s="237"/>
      <c r="E7" s="237"/>
      <c r="F7" s="237"/>
      <c r="G7" s="237"/>
      <c r="H7" s="237"/>
    </row>
    <row r="8" spans="1:8" ht="47.25" x14ac:dyDescent="0.25">
      <c r="A8" s="57" t="s">
        <v>142</v>
      </c>
      <c r="B8" s="57" t="s">
        <v>169</v>
      </c>
      <c r="C8" s="57" t="s">
        <v>170</v>
      </c>
      <c r="D8" s="57" t="s">
        <v>149</v>
      </c>
      <c r="E8" s="57" t="s">
        <v>171</v>
      </c>
      <c r="F8" s="57" t="s">
        <v>172</v>
      </c>
      <c r="G8" s="57" t="s">
        <v>173</v>
      </c>
      <c r="H8" s="57" t="s">
        <v>174</v>
      </c>
    </row>
    <row r="9" spans="1:8" ht="60" x14ac:dyDescent="0.25">
      <c r="A9" s="99">
        <v>1</v>
      </c>
      <c r="B9" s="100" t="s">
        <v>180</v>
      </c>
      <c r="C9" s="102" t="e">
        <f>#REF!</f>
        <v>#REF!</v>
      </c>
      <c r="D9" s="103" t="e">
        <f>#REF!</f>
        <v>#REF!</v>
      </c>
      <c r="E9" s="97">
        <f>IF(ISERROR(C9/D9),0,(C9/D9))</f>
        <v>0</v>
      </c>
      <c r="F9" s="98" t="e">
        <f>#REF!</f>
        <v>#REF!</v>
      </c>
      <c r="G9" s="98" t="e">
        <f>#REF!</f>
        <v>#REF!</v>
      </c>
      <c r="H9" s="97">
        <f>IF(ISERROR(F9/G9),0,(F9/G9))</f>
        <v>0</v>
      </c>
    </row>
    <row r="10" spans="1:8" ht="45" x14ac:dyDescent="0.25">
      <c r="A10" s="99">
        <v>2</v>
      </c>
      <c r="B10" s="101" t="s">
        <v>181</v>
      </c>
      <c r="C10" s="102" t="e">
        <f>#REF!</f>
        <v>#REF!</v>
      </c>
      <c r="D10" s="103" t="e">
        <f>#REF!</f>
        <v>#REF!</v>
      </c>
      <c r="E10" s="97">
        <f>IF(ISERROR(C10/D10),0,(C10/D10))</f>
        <v>0</v>
      </c>
      <c r="F10" s="98" t="e">
        <f>#REF!</f>
        <v>#REF!</v>
      </c>
      <c r="G10" s="98" t="e">
        <f>#REF!</f>
        <v>#REF!</v>
      </c>
      <c r="H10" s="97">
        <f>IF(ISERROR(F10/G10),0,(F10/G10))</f>
        <v>0</v>
      </c>
    </row>
    <row r="11" spans="1:8" x14ac:dyDescent="0.25">
      <c r="A11" s="28"/>
      <c r="B11" s="58" t="s">
        <v>178</v>
      </c>
      <c r="C11" s="107" t="e">
        <f>#REF!</f>
        <v>#REF!</v>
      </c>
      <c r="D11" s="108" t="e">
        <f>#REF!</f>
        <v>#REF!</v>
      </c>
      <c r="E11" s="105">
        <f>IF(ISERROR(C11/D11),0,(C11/D11))</f>
        <v>0</v>
      </c>
      <c r="F11" s="106" t="e">
        <f>#REF!</f>
        <v>#REF!</v>
      </c>
      <c r="G11" s="106" t="e">
        <f>#REF!</f>
        <v>#REF!</v>
      </c>
      <c r="H11" s="105">
        <f>IF(ISERROR(F11/G11),0,(F11/G11))</f>
        <v>0</v>
      </c>
    </row>
    <row r="13" spans="1:8" x14ac:dyDescent="0.25">
      <c r="B13" s="237"/>
      <c r="C13" s="237"/>
      <c r="D13" s="237"/>
      <c r="E13" s="237"/>
      <c r="F13" s="237"/>
      <c r="G13" s="237"/>
      <c r="H13" s="237"/>
    </row>
    <row r="14" spans="1:8" x14ac:dyDescent="0.25">
      <c r="B14" s="237" t="s">
        <v>182</v>
      </c>
      <c r="C14" s="237"/>
      <c r="D14" s="237"/>
      <c r="E14" s="237"/>
      <c r="F14" s="237"/>
      <c r="G14" s="237"/>
      <c r="H14" s="237"/>
    </row>
    <row r="15" spans="1:8" ht="47.25" x14ac:dyDescent="0.25">
      <c r="A15" s="57" t="s">
        <v>142</v>
      </c>
      <c r="B15" s="57" t="s">
        <v>169</v>
      </c>
      <c r="C15" s="57" t="s">
        <v>170</v>
      </c>
      <c r="D15" s="57" t="s">
        <v>149</v>
      </c>
      <c r="E15" s="57" t="s">
        <v>171</v>
      </c>
      <c r="F15" s="57" t="s">
        <v>172</v>
      </c>
      <c r="G15" s="57" t="s">
        <v>173</v>
      </c>
      <c r="H15" s="57" t="s">
        <v>174</v>
      </c>
    </row>
    <row r="16" spans="1:8" ht="105" x14ac:dyDescent="0.25">
      <c r="A16" s="30">
        <v>1</v>
      </c>
      <c r="B16" s="26" t="s">
        <v>183</v>
      </c>
      <c r="C16" s="19" t="e">
        <f>#REF!</f>
        <v>#REF!</v>
      </c>
      <c r="D16" s="29" t="e">
        <f>#REF!</f>
        <v>#REF!</v>
      </c>
      <c r="E16" s="29">
        <f>IF(ISERROR(C16/D16),0,(C16/D16))</f>
        <v>0</v>
      </c>
      <c r="F16" s="31" t="e">
        <f>#REF!</f>
        <v>#REF!</v>
      </c>
      <c r="G16" s="31" t="e">
        <f>#REF!</f>
        <v>#REF!</v>
      </c>
      <c r="H16" s="29">
        <f>IF(ISERROR(F16/G16),0,(F16/G16))</f>
        <v>0</v>
      </c>
    </row>
    <row r="17" spans="1:8" ht="78.75" customHeight="1" x14ac:dyDescent="0.25">
      <c r="A17" s="30">
        <v>2</v>
      </c>
      <c r="B17" s="26" t="s">
        <v>184</v>
      </c>
      <c r="C17" s="19" t="e">
        <f>#REF!</f>
        <v>#REF!</v>
      </c>
      <c r="D17" s="29" t="e">
        <f>#REF!</f>
        <v>#REF!</v>
      </c>
      <c r="E17" s="29">
        <f>IF(ISERROR(C17/D17),0,(C17/D17))</f>
        <v>0</v>
      </c>
      <c r="F17" s="31" t="e">
        <f>#REF!</f>
        <v>#REF!</v>
      </c>
      <c r="G17" s="31" t="e">
        <f>#REF!</f>
        <v>#REF!</v>
      </c>
      <c r="H17" s="29">
        <f>IF(ISERROR(F17/G17),0,(F17/G17))</f>
        <v>0</v>
      </c>
    </row>
    <row r="18" spans="1:8" ht="45.75" customHeight="1" x14ac:dyDescent="0.25">
      <c r="A18" s="30">
        <v>3</v>
      </c>
      <c r="B18" s="26" t="s">
        <v>185</v>
      </c>
      <c r="C18" s="19" t="e">
        <f>#REF!</f>
        <v>#REF!</v>
      </c>
      <c r="D18" s="29" t="e">
        <f>#REF!</f>
        <v>#REF!</v>
      </c>
      <c r="E18" s="29">
        <f>IF(ISERROR(C18/D18),0,(C18/D18))</f>
        <v>0</v>
      </c>
      <c r="F18" s="31" t="e">
        <f>#REF!</f>
        <v>#REF!</v>
      </c>
      <c r="G18" s="31" t="e">
        <f>#REF!</f>
        <v>#REF!</v>
      </c>
      <c r="H18" s="29">
        <f>IF(ISERROR(F18/G18),0,(F18/G18))</f>
        <v>0</v>
      </c>
    </row>
    <row r="19" spans="1:8" x14ac:dyDescent="0.25">
      <c r="B19" s="58" t="s">
        <v>178</v>
      </c>
      <c r="C19" s="19" t="e">
        <f>#REF!</f>
        <v>#REF!</v>
      </c>
      <c r="D19" s="29" t="e">
        <f>#REF!</f>
        <v>#REF!</v>
      </c>
      <c r="E19" s="59">
        <f>IF(ISERROR(C19/D19),0,(C19/D19))</f>
        <v>0</v>
      </c>
      <c r="F19" s="31" t="e">
        <f>#REF!</f>
        <v>#REF!</v>
      </c>
      <c r="G19" s="31" t="e">
        <f>#REF!</f>
        <v>#REF!</v>
      </c>
      <c r="H19" s="59">
        <f>IF(ISERROR(F19/G19),0,(F19/G19))</f>
        <v>0</v>
      </c>
    </row>
    <row r="20" spans="1:8" x14ac:dyDescent="0.25">
      <c r="B20" s="109"/>
      <c r="C20" s="110"/>
      <c r="D20" s="94"/>
      <c r="E20" s="94"/>
      <c r="F20" s="111"/>
      <c r="G20" s="111"/>
      <c r="H20" s="94"/>
    </row>
    <row r="21" spans="1:8" x14ac:dyDescent="0.25">
      <c r="B21" s="237" t="s">
        <v>186</v>
      </c>
      <c r="C21" s="237"/>
      <c r="D21" s="237"/>
      <c r="E21" s="237"/>
      <c r="F21" s="237"/>
      <c r="G21" s="237"/>
      <c r="H21" s="237"/>
    </row>
    <row r="22" spans="1:8" ht="47.25" x14ac:dyDescent="0.25">
      <c r="A22" s="57" t="s">
        <v>142</v>
      </c>
      <c r="B22" s="57" t="s">
        <v>169</v>
      </c>
      <c r="C22" s="57" t="s">
        <v>170</v>
      </c>
      <c r="D22" s="57" t="s">
        <v>149</v>
      </c>
      <c r="E22" s="57" t="s">
        <v>171</v>
      </c>
      <c r="F22" s="57" t="s">
        <v>172</v>
      </c>
      <c r="G22" s="57" t="s">
        <v>173</v>
      </c>
      <c r="H22" s="57" t="s">
        <v>174</v>
      </c>
    </row>
    <row r="23" spans="1:8" ht="41.25" customHeight="1" x14ac:dyDescent="0.25">
      <c r="A23" s="30">
        <v>1</v>
      </c>
      <c r="B23" s="49" t="s">
        <v>187</v>
      </c>
      <c r="C23" s="19" t="e">
        <f>#REF!</f>
        <v>#REF!</v>
      </c>
      <c r="D23" s="29" t="e">
        <f>#REF!</f>
        <v>#REF!</v>
      </c>
      <c r="E23" s="29">
        <f>IF(ISERROR(C23/D23),0,(C23/D23))</f>
        <v>0</v>
      </c>
      <c r="F23" s="31" t="e">
        <f>#REF!</f>
        <v>#REF!</v>
      </c>
      <c r="G23" s="31" t="e">
        <f>#REF!</f>
        <v>#REF!</v>
      </c>
      <c r="H23" s="29">
        <f>IF(ISERROR(F23/G23),0,(F23/G23))</f>
        <v>0</v>
      </c>
    </row>
    <row r="24" spans="1:8" ht="57.75" customHeight="1" x14ac:dyDescent="0.25">
      <c r="A24" s="30">
        <v>2</v>
      </c>
      <c r="B24" s="49" t="s">
        <v>188</v>
      </c>
      <c r="C24" s="19" t="e">
        <f>#REF!</f>
        <v>#REF!</v>
      </c>
      <c r="D24" s="29" t="e">
        <f>#REF!</f>
        <v>#REF!</v>
      </c>
      <c r="E24" s="29">
        <f>IF(ISERROR(C24/D24),0,(C24/D24))</f>
        <v>0</v>
      </c>
      <c r="F24" s="31" t="e">
        <f>#REF!</f>
        <v>#REF!</v>
      </c>
      <c r="G24" s="31" t="e">
        <f>#REF!</f>
        <v>#REF!</v>
      </c>
      <c r="H24" s="29">
        <f>IF(ISERROR(F24/G24),0,(F24/G24))</f>
        <v>0</v>
      </c>
    </row>
    <row r="25" spans="1:8" ht="37.5" customHeight="1" x14ac:dyDescent="0.25">
      <c r="A25" s="30">
        <v>3</v>
      </c>
      <c r="B25" s="49" t="s">
        <v>189</v>
      </c>
      <c r="C25" s="19" t="e">
        <f>#REF!</f>
        <v>#REF!</v>
      </c>
      <c r="D25" s="29" t="e">
        <f>#REF!</f>
        <v>#REF!</v>
      </c>
      <c r="E25" s="29">
        <f>IF(ISERROR(C25/D25),0,(C25/D25))</f>
        <v>0</v>
      </c>
      <c r="F25" s="31" t="e">
        <f>#REF!</f>
        <v>#REF!</v>
      </c>
      <c r="G25" s="31" t="e">
        <f>#REF!</f>
        <v>#REF!</v>
      </c>
      <c r="H25" s="29">
        <f>IF(ISERROR(F25/G25),0,(F25/G25))</f>
        <v>0</v>
      </c>
    </row>
    <row r="26" spans="1:8" x14ac:dyDescent="0.25">
      <c r="B26" s="58" t="s">
        <v>178</v>
      </c>
      <c r="C26" s="104" t="e">
        <f>#REF!</f>
        <v>#REF!</v>
      </c>
      <c r="D26" s="105" t="e">
        <f>#REF!</f>
        <v>#REF!</v>
      </c>
      <c r="E26" s="105">
        <f>IF(ISERROR(C26/D26),0,(C26/D26))</f>
        <v>0</v>
      </c>
      <c r="F26" s="106" t="e">
        <f>#REF!</f>
        <v>#REF!</v>
      </c>
      <c r="G26" s="106" t="e">
        <f>#REF!</f>
        <v>#REF!</v>
      </c>
      <c r="H26" s="105">
        <f>IF(ISERROR(G26/F26),0,(G26/F26))</f>
        <v>0</v>
      </c>
    </row>
    <row r="28" spans="1:8" x14ac:dyDescent="0.25">
      <c r="A28" s="238" t="s">
        <v>190</v>
      </c>
      <c r="B28" s="238"/>
      <c r="C28" s="238"/>
      <c r="D28" s="238"/>
      <c r="E28" s="238"/>
      <c r="F28" s="238"/>
      <c r="G28" s="238"/>
      <c r="H28" s="238"/>
    </row>
    <row r="29" spans="1:8" ht="47.25" x14ac:dyDescent="0.25">
      <c r="A29" s="57" t="s">
        <v>142</v>
      </c>
      <c r="B29" s="57" t="s">
        <v>169</v>
      </c>
      <c r="C29" s="57" t="s">
        <v>170</v>
      </c>
      <c r="D29" s="57" t="s">
        <v>149</v>
      </c>
      <c r="E29" s="57" t="s">
        <v>171</v>
      </c>
      <c r="F29" s="57" t="s">
        <v>172</v>
      </c>
      <c r="G29" s="57" t="s">
        <v>173</v>
      </c>
      <c r="H29" s="57" t="s">
        <v>174</v>
      </c>
    </row>
    <row r="30" spans="1:8" ht="45" x14ac:dyDescent="0.25">
      <c r="A30" s="30">
        <v>1</v>
      </c>
      <c r="B30" s="18" t="s">
        <v>191</v>
      </c>
      <c r="C30" s="19" t="e">
        <f>#REF!</f>
        <v>#REF!</v>
      </c>
      <c r="D30" s="19" t="e">
        <f>#REF!</f>
        <v>#REF!</v>
      </c>
      <c r="E30" s="29">
        <f>IF(ISERROR(C30/D30),0,(C30/D30))</f>
        <v>0</v>
      </c>
      <c r="F30" s="31" t="e">
        <f>#REF!</f>
        <v>#REF!</v>
      </c>
      <c r="G30" s="31" t="e">
        <f>#REF!</f>
        <v>#REF!</v>
      </c>
      <c r="H30" s="29">
        <f>IF(ISERROR(F30/G30),0,(F30/G30))</f>
        <v>0</v>
      </c>
    </row>
    <row r="31" spans="1:8" ht="75" x14ac:dyDescent="0.25">
      <c r="A31" s="30">
        <v>2</v>
      </c>
      <c r="B31" s="26" t="s">
        <v>192</v>
      </c>
      <c r="C31" s="19" t="e">
        <f>#REF!</f>
        <v>#REF!</v>
      </c>
      <c r="D31" s="19" t="e">
        <f>#REF!</f>
        <v>#REF!</v>
      </c>
      <c r="E31" s="29">
        <f>IF(ISERROR(C31/D31),0,(C31/D31))</f>
        <v>0</v>
      </c>
      <c r="F31" s="31" t="e">
        <f>#REF!</f>
        <v>#REF!</v>
      </c>
      <c r="G31" s="31" t="e">
        <f>#REF!</f>
        <v>#REF!</v>
      </c>
      <c r="H31" s="29">
        <f>IF(ISERROR(F31/G31),0,(F31/G31))</f>
        <v>0</v>
      </c>
    </row>
    <row r="32" spans="1:8" x14ac:dyDescent="0.25">
      <c r="B32" s="58" t="s">
        <v>178</v>
      </c>
      <c r="C32" s="104" t="e">
        <f>#REF!</f>
        <v>#REF!</v>
      </c>
      <c r="D32" s="104" t="e">
        <f>#REF!</f>
        <v>#REF!</v>
      </c>
      <c r="E32" s="59">
        <f>IF(ISERROR(C32/D32),0,(C32/D32))</f>
        <v>0</v>
      </c>
      <c r="F32" s="106" t="e">
        <f>#REF!</f>
        <v>#REF!</v>
      </c>
      <c r="G32" s="106" t="e">
        <f>#REF!</f>
        <v>#REF!</v>
      </c>
      <c r="H32" s="105">
        <f>IF(ISERROR(F32/G32),0,(F32/G32))</f>
        <v>0</v>
      </c>
    </row>
    <row r="34" spans="1:8" x14ac:dyDescent="0.25">
      <c r="A34" s="238" t="s">
        <v>193</v>
      </c>
      <c r="B34" s="239"/>
      <c r="C34" s="239"/>
      <c r="D34" s="239"/>
      <c r="E34" s="239"/>
      <c r="F34" s="239"/>
      <c r="G34" s="239"/>
      <c r="H34" s="239"/>
    </row>
    <row r="35" spans="1:8" ht="47.25" x14ac:dyDescent="0.25">
      <c r="A35" s="57" t="s">
        <v>142</v>
      </c>
      <c r="B35" s="57" t="s">
        <v>169</v>
      </c>
      <c r="C35" s="57" t="s">
        <v>170</v>
      </c>
      <c r="D35" s="57" t="s">
        <v>149</v>
      </c>
      <c r="E35" s="57" t="s">
        <v>171</v>
      </c>
      <c r="F35" s="57" t="s">
        <v>172</v>
      </c>
      <c r="G35" s="57" t="s">
        <v>173</v>
      </c>
      <c r="H35" s="57" t="s">
        <v>174</v>
      </c>
    </row>
    <row r="36" spans="1:8" ht="60" x14ac:dyDescent="0.25">
      <c r="A36" s="30">
        <v>1</v>
      </c>
      <c r="B36" s="18" t="s">
        <v>194</v>
      </c>
      <c r="C36" s="19" t="e">
        <f>#REF!</f>
        <v>#REF!</v>
      </c>
      <c r="D36" s="19" t="e">
        <f>#REF!</f>
        <v>#REF!</v>
      </c>
      <c r="E36" s="29">
        <f>IF(ISERROR(C36/D36),0,(C36/D36))</f>
        <v>0</v>
      </c>
      <c r="F36" s="31" t="e">
        <f>#REF!</f>
        <v>#REF!</v>
      </c>
      <c r="G36" s="31" t="e">
        <f>#REF!</f>
        <v>#REF!</v>
      </c>
      <c r="H36" s="29">
        <f>IF(ISERROR(F36/G36),0,(F36/G36))</f>
        <v>0</v>
      </c>
    </row>
    <row r="37" spans="1:8" ht="75" x14ac:dyDescent="0.25">
      <c r="A37" s="30">
        <v>2</v>
      </c>
      <c r="B37" s="26" t="s">
        <v>195</v>
      </c>
      <c r="C37" s="19" t="e">
        <f>#REF!</f>
        <v>#REF!</v>
      </c>
      <c r="D37" s="19" t="e">
        <f>#REF!</f>
        <v>#REF!</v>
      </c>
      <c r="E37" s="29">
        <f>IF(ISERROR(C37/D37),0,(C37/D37))</f>
        <v>0</v>
      </c>
      <c r="F37" s="31" t="e">
        <f>#REF!</f>
        <v>#REF!</v>
      </c>
      <c r="G37" s="31" t="e">
        <f>#REF!</f>
        <v>#REF!</v>
      </c>
      <c r="H37" s="29">
        <f>IF(ISERROR(F37/G37),0,(F37/G37))</f>
        <v>0</v>
      </c>
    </row>
    <row r="38" spans="1:8" x14ac:dyDescent="0.25">
      <c r="B38" s="58" t="s">
        <v>178</v>
      </c>
      <c r="C38" s="104" t="e">
        <f>#REF!</f>
        <v>#REF!</v>
      </c>
      <c r="D38" s="104" t="e">
        <f>#REF!</f>
        <v>#REF!</v>
      </c>
      <c r="E38" s="105">
        <f>IF(ISERROR(C38/D38),0,(C38/D38))</f>
        <v>0</v>
      </c>
      <c r="F38" s="106" t="e">
        <f>#REF!</f>
        <v>#REF!</v>
      </c>
      <c r="G38" s="106" t="e">
        <f>#REF!</f>
        <v>#REF!</v>
      </c>
      <c r="H38" s="105">
        <f>IF(ISERROR(F38/G38),0,(F38/G38))</f>
        <v>0</v>
      </c>
    </row>
    <row r="40" spans="1:8" x14ac:dyDescent="0.25">
      <c r="A40" s="238" t="s">
        <v>196</v>
      </c>
      <c r="B40" s="239"/>
      <c r="C40" s="239"/>
      <c r="D40" s="239"/>
      <c r="E40" s="239"/>
      <c r="F40" s="239"/>
      <c r="G40" s="239"/>
      <c r="H40" s="239"/>
    </row>
    <row r="41" spans="1:8" ht="47.25" x14ac:dyDescent="0.25">
      <c r="A41" s="57" t="s">
        <v>142</v>
      </c>
      <c r="B41" s="57" t="s">
        <v>169</v>
      </c>
      <c r="C41" s="57" t="s">
        <v>170</v>
      </c>
      <c r="D41" s="57" t="s">
        <v>149</v>
      </c>
      <c r="E41" s="57" t="s">
        <v>171</v>
      </c>
      <c r="F41" s="57" t="s">
        <v>172</v>
      </c>
      <c r="G41" s="57" t="s">
        <v>173</v>
      </c>
      <c r="H41" s="57" t="s">
        <v>174</v>
      </c>
    </row>
    <row r="42" spans="1:8" ht="60" x14ac:dyDescent="0.25">
      <c r="A42" s="30">
        <v>1</v>
      </c>
      <c r="B42" s="18" t="s">
        <v>197</v>
      </c>
      <c r="C42" s="19" t="e">
        <f>#REF!</f>
        <v>#REF!</v>
      </c>
      <c r="D42" s="19" t="e">
        <f>#REF!</f>
        <v>#REF!</v>
      </c>
      <c r="E42" s="29">
        <f>IF(ISERROR(C42/D42),0,(C42/D42))</f>
        <v>0</v>
      </c>
      <c r="F42" s="31" t="e">
        <f>#REF!</f>
        <v>#REF!</v>
      </c>
      <c r="G42" s="31" t="e">
        <f>#REF!</f>
        <v>#REF!</v>
      </c>
      <c r="H42" s="29">
        <f>IF(ISERROR(F42/G42),0,(F42/G42))</f>
        <v>0</v>
      </c>
    </row>
    <row r="43" spans="1:8" x14ac:dyDescent="0.25">
      <c r="A43" s="30">
        <v>2</v>
      </c>
      <c r="B43" s="26" t="s">
        <v>198</v>
      </c>
      <c r="C43" s="19" t="e">
        <f>#REF!</f>
        <v>#REF!</v>
      </c>
      <c r="D43" s="19" t="e">
        <f>#REF!</f>
        <v>#REF!</v>
      </c>
      <c r="E43" s="29">
        <f>IF(ISERROR(C43/D43),0,(C43/D43))</f>
        <v>0</v>
      </c>
      <c r="F43" s="31" t="e">
        <f>#REF!</f>
        <v>#REF!</v>
      </c>
      <c r="G43" s="31" t="e">
        <f>#REF!</f>
        <v>#REF!</v>
      </c>
      <c r="H43" s="29">
        <f>IF(ISERROR(F43/G43),0,(F43/G43))</f>
        <v>0</v>
      </c>
    </row>
    <row r="44" spans="1:8" x14ac:dyDescent="0.25">
      <c r="A44" s="30">
        <v>3</v>
      </c>
      <c r="B44" s="18" t="s">
        <v>199</v>
      </c>
      <c r="C44" s="19" t="e">
        <f>#REF!</f>
        <v>#REF!</v>
      </c>
      <c r="D44" s="19" t="e">
        <f>#REF!</f>
        <v>#REF!</v>
      </c>
      <c r="E44" s="29">
        <f>IF(ISERROR(C44/D44),0,(C44/D44))</f>
        <v>0</v>
      </c>
      <c r="F44" s="31" t="e">
        <f>#REF!</f>
        <v>#REF!</v>
      </c>
      <c r="G44" s="31" t="e">
        <f>#REF!</f>
        <v>#REF!</v>
      </c>
      <c r="H44" s="29">
        <f>IF(ISERROR(F44/G44),0,(F44/G44))</f>
        <v>0</v>
      </c>
    </row>
    <row r="45" spans="1:8" x14ac:dyDescent="0.25">
      <c r="B45" s="58" t="s">
        <v>178</v>
      </c>
      <c r="C45" s="104" t="e">
        <f>#REF!</f>
        <v>#REF!</v>
      </c>
      <c r="D45" s="104" t="e">
        <f>#REF!</f>
        <v>#REF!</v>
      </c>
      <c r="E45" s="29">
        <f>IF(ISERROR(C45/D45),0,(C45/D45))</f>
        <v>0</v>
      </c>
      <c r="F45" s="31" t="e">
        <f>#REF!</f>
        <v>#REF!</v>
      </c>
      <c r="G45" s="31" t="e">
        <f>#REF!</f>
        <v>#REF!</v>
      </c>
      <c r="H45" s="29">
        <f>IF(ISERROR(F45/G45),0,(F45/G45))</f>
        <v>0</v>
      </c>
    </row>
    <row r="47" spans="1:8" x14ac:dyDescent="0.25">
      <c r="A47" s="238" t="s">
        <v>200</v>
      </c>
      <c r="B47" s="239"/>
      <c r="C47" s="239"/>
      <c r="D47" s="239"/>
      <c r="E47" s="239"/>
      <c r="F47" s="239"/>
      <c r="G47" s="239"/>
      <c r="H47" s="239"/>
    </row>
    <row r="48" spans="1:8" ht="47.25" x14ac:dyDescent="0.25">
      <c r="A48" s="57" t="s">
        <v>142</v>
      </c>
      <c r="B48" s="57" t="s">
        <v>169</v>
      </c>
      <c r="C48" s="57" t="s">
        <v>170</v>
      </c>
      <c r="D48" s="57" t="s">
        <v>149</v>
      </c>
      <c r="E48" s="57" t="s">
        <v>171</v>
      </c>
      <c r="F48" s="57" t="s">
        <v>172</v>
      </c>
      <c r="G48" s="57" t="s">
        <v>173</v>
      </c>
      <c r="H48" s="57" t="s">
        <v>174</v>
      </c>
    </row>
    <row r="49" spans="1:8" ht="45" x14ac:dyDescent="0.25">
      <c r="A49" s="30">
        <v>1</v>
      </c>
      <c r="B49" s="18" t="s">
        <v>201</v>
      </c>
      <c r="C49" s="19" t="e">
        <f>#REF!</f>
        <v>#REF!</v>
      </c>
      <c r="D49" s="19" t="e">
        <f>#REF!</f>
        <v>#REF!</v>
      </c>
      <c r="E49" s="29">
        <f>IF(ISERROR(C49/D49),0,(C49/D49))</f>
        <v>0</v>
      </c>
      <c r="F49" s="31" t="e">
        <f>#REF!</f>
        <v>#REF!</v>
      </c>
      <c r="G49" s="31" t="e">
        <f>#REF!</f>
        <v>#REF!</v>
      </c>
      <c r="H49" s="29">
        <f>IF(ISERROR(F49/G49),0,(F49/G49))</f>
        <v>0</v>
      </c>
    </row>
    <row r="50" spans="1:8" ht="45" x14ac:dyDescent="0.25">
      <c r="A50" s="30">
        <v>2</v>
      </c>
      <c r="B50" s="26" t="s">
        <v>202</v>
      </c>
      <c r="C50" s="19" t="e">
        <f>#REF!</f>
        <v>#REF!</v>
      </c>
      <c r="D50" s="19" t="e">
        <f>#REF!</f>
        <v>#REF!</v>
      </c>
      <c r="E50" s="29">
        <f>IF(ISERROR(C50/D50),0,(C50/D50))</f>
        <v>0</v>
      </c>
      <c r="F50" s="31" t="e">
        <f>#REF!</f>
        <v>#REF!</v>
      </c>
      <c r="G50" s="31" t="e">
        <f>#REF!</f>
        <v>#REF!</v>
      </c>
      <c r="H50" s="29">
        <f>IF(ISERROR(F50/G50),0,(F50/G50))</f>
        <v>0</v>
      </c>
    </row>
    <row r="51" spans="1:8" x14ac:dyDescent="0.25">
      <c r="B51" s="58" t="s">
        <v>178</v>
      </c>
      <c r="C51" s="104" t="e">
        <f>#REF!</f>
        <v>#REF!</v>
      </c>
      <c r="D51" s="104" t="e">
        <f>#REF!</f>
        <v>#REF!</v>
      </c>
      <c r="E51" s="105">
        <f>IF(ISERROR(C51/D51),0,(C51/D51))</f>
        <v>0</v>
      </c>
      <c r="F51" s="106" t="e">
        <f>#REF!</f>
        <v>#REF!</v>
      </c>
      <c r="G51" s="106" t="e">
        <f>#REF!</f>
        <v>#REF!</v>
      </c>
      <c r="H51" s="105">
        <f>IF(ISERROR(F51/G51),0,(F51/G51))</f>
        <v>0</v>
      </c>
    </row>
    <row r="53" spans="1:8" x14ac:dyDescent="0.25">
      <c r="A53" s="238" t="s">
        <v>203</v>
      </c>
      <c r="B53" s="239"/>
      <c r="C53" s="239"/>
      <c r="D53" s="239"/>
      <c r="E53" s="239"/>
      <c r="F53" s="239"/>
      <c r="G53" s="239"/>
      <c r="H53" s="239"/>
    </row>
    <row r="54" spans="1:8" ht="47.25" x14ac:dyDescent="0.25">
      <c r="A54" s="57" t="s">
        <v>142</v>
      </c>
      <c r="B54" s="57" t="s">
        <v>169</v>
      </c>
      <c r="C54" s="57" t="s">
        <v>170</v>
      </c>
      <c r="D54" s="57" t="s">
        <v>149</v>
      </c>
      <c r="E54" s="57" t="s">
        <v>171</v>
      </c>
      <c r="F54" s="57" t="s">
        <v>172</v>
      </c>
      <c r="G54" s="57" t="s">
        <v>173</v>
      </c>
      <c r="H54" s="57" t="s">
        <v>174</v>
      </c>
    </row>
    <row r="55" spans="1:8" ht="64.5" customHeight="1" x14ac:dyDescent="0.25">
      <c r="A55" s="30">
        <v>1</v>
      </c>
      <c r="B55" s="96" t="s">
        <v>107</v>
      </c>
      <c r="C55" s="19" t="e">
        <f>#REF!</f>
        <v>#REF!</v>
      </c>
      <c r="D55" s="19" t="e">
        <f>#REF!</f>
        <v>#REF!</v>
      </c>
      <c r="E55" s="29">
        <f>IF(ISERROR(C20/D20),0,(C55/D55))</f>
        <v>0</v>
      </c>
      <c r="F55" s="31" t="e">
        <f>#REF!</f>
        <v>#REF!</v>
      </c>
      <c r="G55" s="31" t="e">
        <f>#REF!</f>
        <v>#REF!</v>
      </c>
      <c r="H55" s="29">
        <f>IF(ISERROR(F55/G55),0,(F55/G55))</f>
        <v>0</v>
      </c>
    </row>
    <row r="56" spans="1:8" ht="45" x14ac:dyDescent="0.25">
      <c r="A56" s="30">
        <v>2</v>
      </c>
      <c r="B56" s="26" t="s">
        <v>204</v>
      </c>
      <c r="C56" s="19" t="e">
        <f>#REF!</f>
        <v>#REF!</v>
      </c>
      <c r="D56" s="19" t="e">
        <f>#REF!</f>
        <v>#REF!</v>
      </c>
      <c r="E56" s="29">
        <f t="shared" ref="E56:E61" si="0">IF(ISERROR(C56/D56),0,(C56/D56))</f>
        <v>0</v>
      </c>
      <c r="F56" s="31" t="e">
        <f>#REF!</f>
        <v>#REF!</v>
      </c>
      <c r="G56" s="31" t="e">
        <f>#REF!</f>
        <v>#REF!</v>
      </c>
      <c r="H56" s="29">
        <f t="shared" ref="H56:H61" si="1">IF(ISERROR(F56/G56),0,(F56/G56))</f>
        <v>0</v>
      </c>
    </row>
    <row r="57" spans="1:8" ht="90" x14ac:dyDescent="0.25">
      <c r="A57" s="30">
        <v>3</v>
      </c>
      <c r="B57" s="26" t="s">
        <v>205</v>
      </c>
      <c r="C57" s="19" t="e">
        <f>#REF!</f>
        <v>#REF!</v>
      </c>
      <c r="D57" s="19" t="e">
        <f>#REF!</f>
        <v>#REF!</v>
      </c>
      <c r="E57" s="29">
        <f t="shared" si="0"/>
        <v>0</v>
      </c>
      <c r="F57" s="31" t="e">
        <f>#REF!</f>
        <v>#REF!</v>
      </c>
      <c r="G57" s="31" t="e">
        <f>#REF!</f>
        <v>#REF!</v>
      </c>
      <c r="H57" s="29">
        <f t="shared" si="1"/>
        <v>0</v>
      </c>
    </row>
    <row r="58" spans="1:8" ht="75" x14ac:dyDescent="0.25">
      <c r="A58" s="30">
        <v>4</v>
      </c>
      <c r="B58" s="26" t="s">
        <v>206</v>
      </c>
      <c r="C58" s="19" t="e">
        <f>#REF!</f>
        <v>#REF!</v>
      </c>
      <c r="D58" s="19" t="e">
        <f>#REF!</f>
        <v>#REF!</v>
      </c>
      <c r="E58" s="29">
        <f t="shared" si="0"/>
        <v>0</v>
      </c>
      <c r="F58" s="31" t="e">
        <f>#REF!</f>
        <v>#REF!</v>
      </c>
      <c r="G58" s="31" t="e">
        <f>#REF!</f>
        <v>#REF!</v>
      </c>
      <c r="H58" s="29">
        <f t="shared" si="1"/>
        <v>0</v>
      </c>
    </row>
    <row r="59" spans="1:8" ht="60" x14ac:dyDescent="0.25">
      <c r="A59" s="30">
        <v>5</v>
      </c>
      <c r="B59" s="26" t="s">
        <v>207</v>
      </c>
      <c r="C59" s="19" t="e">
        <f>#REF!</f>
        <v>#REF!</v>
      </c>
      <c r="D59" s="19" t="e">
        <f>#REF!</f>
        <v>#REF!</v>
      </c>
      <c r="E59" s="29">
        <f t="shared" si="0"/>
        <v>0</v>
      </c>
      <c r="F59" s="31" t="e">
        <f>#REF!</f>
        <v>#REF!</v>
      </c>
      <c r="G59" s="31" t="e">
        <f>#REF!</f>
        <v>#REF!</v>
      </c>
      <c r="H59" s="29">
        <f t="shared" si="1"/>
        <v>0</v>
      </c>
    </row>
    <row r="60" spans="1:8" ht="135" x14ac:dyDescent="0.25">
      <c r="A60" s="30">
        <v>6</v>
      </c>
      <c r="B60" s="26" t="s">
        <v>208</v>
      </c>
      <c r="C60" s="19" t="e">
        <f>#REF!</f>
        <v>#REF!</v>
      </c>
      <c r="D60" s="19" t="e">
        <f>#REF!</f>
        <v>#REF!</v>
      </c>
      <c r="E60" s="29">
        <f t="shared" si="0"/>
        <v>0</v>
      </c>
      <c r="F60" s="31" t="e">
        <f>#REF!</f>
        <v>#REF!</v>
      </c>
      <c r="G60" s="31" t="e">
        <f>#REF!</f>
        <v>#REF!</v>
      </c>
      <c r="H60" s="29">
        <f t="shared" si="1"/>
        <v>0</v>
      </c>
    </row>
    <row r="61" spans="1:8" ht="75" x14ac:dyDescent="0.25">
      <c r="A61" s="30">
        <v>7</v>
      </c>
      <c r="B61" s="18" t="s">
        <v>209</v>
      </c>
      <c r="C61" s="19" t="e">
        <f>#REF!</f>
        <v>#REF!</v>
      </c>
      <c r="D61" s="19" t="e">
        <f>#REF!</f>
        <v>#REF!</v>
      </c>
      <c r="E61" s="29">
        <f t="shared" si="0"/>
        <v>0</v>
      </c>
      <c r="F61" s="31" t="e">
        <f>#REF!</f>
        <v>#REF!</v>
      </c>
      <c r="G61" s="31" t="e">
        <f>#REF!</f>
        <v>#REF!</v>
      </c>
      <c r="H61" s="29">
        <f t="shared" si="1"/>
        <v>0</v>
      </c>
    </row>
    <row r="62" spans="1:8" x14ac:dyDescent="0.25">
      <c r="B62" s="58" t="s">
        <v>178</v>
      </c>
      <c r="C62" s="104" t="e">
        <f>#REF!</f>
        <v>#REF!</v>
      </c>
      <c r="D62" s="104" t="e">
        <f>#REF!</f>
        <v>#REF!</v>
      </c>
      <c r="E62" s="105">
        <f>IF(ISERROR(C62/D62),0,(C62/D62))</f>
        <v>0</v>
      </c>
      <c r="F62" s="106" t="e">
        <f>#REF!</f>
        <v>#REF!</v>
      </c>
      <c r="G62" s="106" t="e">
        <f>#REF!</f>
        <v>#REF!</v>
      </c>
      <c r="H62" s="105">
        <f>IF(ISERROR(F62/G62),0,(F62/G62))</f>
        <v>0</v>
      </c>
    </row>
  </sheetData>
  <mergeCells count="10">
    <mergeCell ref="A47:H47"/>
    <mergeCell ref="A53:H53"/>
    <mergeCell ref="A40:H40"/>
    <mergeCell ref="A34:H34"/>
    <mergeCell ref="A28:H28"/>
    <mergeCell ref="B1:H1"/>
    <mergeCell ref="B7:H7"/>
    <mergeCell ref="B13:H13"/>
    <mergeCell ref="B14:H14"/>
    <mergeCell ref="B21:H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Gráficos</vt:lpstr>
      </vt:variant>
      <vt:variant>
        <vt:i4>1</vt:i4>
      </vt:variant>
    </vt:vector>
  </HeadingPairs>
  <TitlesOfParts>
    <vt:vector size="27" baseType="lpstr">
      <vt:lpstr>Marco Estrategico</vt:lpstr>
      <vt:lpstr>Graficos- MARZO</vt:lpstr>
      <vt:lpstr>Graficos- ABRIL </vt:lpstr>
      <vt:lpstr>Graficos- Mayo</vt:lpstr>
      <vt:lpstr>Graficos- Junio </vt:lpstr>
      <vt:lpstr>Graficos- Julio </vt:lpstr>
      <vt:lpstr>Graficos- Agosto </vt:lpstr>
      <vt:lpstr>Graficos- Septiembre</vt:lpstr>
      <vt:lpstr>Resumen</vt:lpstr>
      <vt:lpstr>Hoja2</vt:lpstr>
      <vt:lpstr>Hoja1</vt:lpstr>
      <vt:lpstr>F.1.1. Programa Estructuración </vt:lpstr>
      <vt:lpstr>F.1.2. Programa Proyectos Cumpl</vt:lpstr>
      <vt:lpstr>F.1.4. Programa Enterritorio Co</vt:lpstr>
      <vt:lpstr>F.2.2. Programa de Tesoreria</vt:lpstr>
      <vt:lpstr>F.2.3.Programa Impulsa Proyecta</vt:lpstr>
      <vt:lpstr>F.3.1. Costeo Efectivo</vt:lpstr>
      <vt:lpstr>F.4.1.Plataforma Financiera de </vt:lpstr>
      <vt:lpstr>C.1.2 Competencias en el Territ</vt:lpstr>
      <vt:lpstr>C.2.1. Multilateral</vt:lpstr>
      <vt:lpstr>C.2.4. Nuevas Líneas de negocio</vt:lpstr>
      <vt:lpstr>C.3.1 Enterritorio al cliente</vt:lpstr>
      <vt:lpstr>C.3.2. Enterritorio propone</vt:lpstr>
      <vt:lpstr>P.1.1. Alianzas prioritarias</vt:lpstr>
      <vt:lpstr>C.4.1. Imagen corporativa</vt:lpstr>
      <vt:lpstr>P.2.1. Gobierno Corporativo</vt:lpstr>
      <vt:lpstr>Gráfico1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Jacquelin Romero Guio</dc:creator>
  <cp:keywords/>
  <dc:description/>
  <cp:lastModifiedBy>Marta Liced Rodríguez Quimbayo – Contratista</cp:lastModifiedBy>
  <cp:revision/>
  <dcterms:created xsi:type="dcterms:W3CDTF">2015-12-04T15:57:31Z</dcterms:created>
  <dcterms:modified xsi:type="dcterms:W3CDTF">2026-01-30T18:42:46Z</dcterms:modified>
  <cp:category/>
  <cp:contentStatus/>
</cp:coreProperties>
</file>