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Drive - uaermv\Escritorio\"/>
    </mc:Choice>
  </mc:AlternateContent>
  <bookViews>
    <workbookView xWindow="0" yWindow="0" windowWidth="23040" windowHeight="8496"/>
  </bookViews>
  <sheets>
    <sheet name="FINAL " sheetId="1" r:id="rId1"/>
  </sheets>
  <externalReferences>
    <externalReference r:id="rId2"/>
    <externalReference r:id="rId3"/>
  </externalReferences>
  <definedNames>
    <definedName name="_xlnm._FilterDatabase" localSheetId="0" hidden="1">'FINAL '!$A$1:$K$165</definedName>
    <definedName name="Ciclo_Rotación_Calif" localSheetId="0">[2]Parámetros!$C$54:$C$58</definedName>
    <definedName name="Ciclo_Rotación_Calif">[1]Parámetros!$C$54:$C$58</definedName>
    <definedName name="Ciclo_Rotación_Def" localSheetId="0">[2]Parámetros!$B$54:$B$58</definedName>
    <definedName name="Ciclo_Rotación_Def">[1]Parámetros!$B$54:$B$58</definedName>
    <definedName name="Impacto_Obj_Est_Calif" localSheetId="0">[2]Parámetros!$C$25:$C$29</definedName>
    <definedName name="Impacto_Obj_Est_Calif">[1]Parámetros!$C$25:$C$29</definedName>
    <definedName name="Impacto_Obj_Est_Def" localSheetId="0">[2]Parámetros!$B$25:$B$29</definedName>
    <definedName name="Impacto_Obj_Est_Def">[1]Parámetros!$B$25:$B$29</definedName>
    <definedName name="Impacto_Ppto_Calif" localSheetId="0">[2]Parámetros!$C$40:$C$44</definedName>
    <definedName name="Impacto_Ppto_Calif">[1]Parámetros!$C$40:$C$44</definedName>
    <definedName name="Impacto_Ppto_Def" localSheetId="0">[2]Parámetros!$B$40:$B$44</definedName>
    <definedName name="Impacto_Ppto_Def">[1]Parámetros!$B$40:$B$44</definedName>
    <definedName name="Nivel_Directivo_Calif" localSheetId="0">[2]Parámetros!$C$18:$C$22</definedName>
    <definedName name="Nivel_Directivo_Calif">[1]Parámetros!$C$18:$C$22</definedName>
    <definedName name="Nivel_Directivo_Def" localSheetId="0">[2]Parámetros!$B$18:$B$22</definedName>
    <definedName name="Nivel_Directivo_Def">[1]Parámetros!$B$18:$B$22</definedName>
    <definedName name="Result_Aud_Ant_Calif" localSheetId="0">[2]Parámetros!$C$32:$C$36</definedName>
    <definedName name="Result_Aud_Ant_Calif">[1]Parámetros!$C$32:$C$36</definedName>
    <definedName name="Result_Aud_Ant_Def" localSheetId="0">[2]Parámetros!$B$32:$B$36</definedName>
    <definedName name="Result_Aud_Ant_Def">[1]Parámetros!$B$32:$B$36</definedName>
    <definedName name="Tiempo_Ult_Aud_Calif" localSheetId="0">[2]Parámetros!$E$13:$E$15</definedName>
    <definedName name="Tiempo_Ult_Aud_Calif">[1]Parámetros!$E$13:$E$15</definedName>
    <definedName name="Tiempo_Ult_Aud_Def" localSheetId="0">[2]Parámetros!$B$13:$B$15</definedName>
    <definedName name="Tiempo_Ult_Aud_Def">[1]Parámetros!$B$13:$B$15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  <c r="I9" i="1" s="1"/>
  <c r="E10" i="1"/>
  <c r="I10" i="1" s="1"/>
  <c r="E11" i="1"/>
  <c r="I11" i="1" s="1"/>
  <c r="E12" i="1"/>
  <c r="I12" i="1" s="1"/>
  <c r="E13" i="1"/>
  <c r="I13" i="1" s="1"/>
  <c r="E14" i="1"/>
  <c r="E15" i="1"/>
  <c r="E16" i="1"/>
  <c r="E17" i="1"/>
  <c r="E18" i="1"/>
  <c r="E19" i="1"/>
  <c r="E20" i="1"/>
  <c r="E21" i="1"/>
  <c r="I21" i="1" s="1"/>
  <c r="E22" i="1"/>
  <c r="I22" i="1" s="1"/>
  <c r="E23" i="1"/>
  <c r="I23" i="1" s="1"/>
  <c r="E24" i="1"/>
  <c r="I24" i="1" s="1"/>
  <c r="E25" i="1"/>
  <c r="I25" i="1" s="1"/>
  <c r="E26" i="1"/>
  <c r="E27" i="1"/>
  <c r="E28" i="1"/>
  <c r="E29" i="1"/>
  <c r="E30" i="1"/>
  <c r="E31" i="1"/>
  <c r="I31" i="1" s="1"/>
  <c r="E32" i="1"/>
  <c r="I32" i="1" s="1"/>
  <c r="E33" i="1"/>
  <c r="I33" i="1" s="1"/>
  <c r="E34" i="1"/>
  <c r="I34" i="1" s="1"/>
  <c r="E35" i="1"/>
  <c r="I35" i="1" s="1"/>
  <c r="E36" i="1"/>
  <c r="I36" i="1" s="1"/>
  <c r="E37" i="1"/>
  <c r="I37" i="1" s="1"/>
  <c r="E38" i="1"/>
  <c r="I38" i="1" s="1"/>
  <c r="E39" i="1"/>
  <c r="E40" i="1"/>
  <c r="E41" i="1"/>
  <c r="E42" i="1"/>
  <c r="E43" i="1"/>
  <c r="E44" i="1"/>
  <c r="E45" i="1"/>
  <c r="I45" i="1" s="1"/>
  <c r="E46" i="1"/>
  <c r="I46" i="1" s="1"/>
  <c r="E47" i="1"/>
  <c r="I47" i="1" s="1"/>
  <c r="E48" i="1"/>
  <c r="I48" i="1" s="1"/>
  <c r="E49" i="1"/>
  <c r="I49" i="1" s="1"/>
  <c r="E50" i="1"/>
  <c r="E51" i="1"/>
  <c r="E52" i="1"/>
  <c r="E53" i="1"/>
  <c r="I53" i="1" s="1"/>
  <c r="E54" i="1"/>
  <c r="I54" i="1" s="1"/>
  <c r="E55" i="1"/>
  <c r="I55" i="1" s="1"/>
  <c r="E56" i="1"/>
  <c r="I56" i="1" s="1"/>
  <c r="E57" i="1"/>
  <c r="I57" i="1" s="1"/>
  <c r="E58" i="1"/>
  <c r="I58" i="1" s="1"/>
  <c r="E59" i="1"/>
  <c r="I59" i="1" s="1"/>
  <c r="E60" i="1"/>
  <c r="I60" i="1" s="1"/>
  <c r="E61" i="1"/>
  <c r="I61" i="1" s="1"/>
  <c r="E62" i="1"/>
  <c r="E63" i="1"/>
  <c r="E64" i="1"/>
  <c r="E65" i="1"/>
  <c r="E66" i="1"/>
  <c r="E67" i="1"/>
  <c r="E68" i="1"/>
  <c r="E69" i="1"/>
  <c r="I69" i="1" s="1"/>
  <c r="E70" i="1"/>
  <c r="I70" i="1" s="1"/>
  <c r="E71" i="1"/>
  <c r="I71" i="1" s="1"/>
  <c r="E72" i="1"/>
  <c r="I72" i="1" s="1"/>
  <c r="E73" i="1"/>
  <c r="I73" i="1" s="1"/>
  <c r="E74" i="1"/>
  <c r="E75" i="1"/>
  <c r="E76" i="1"/>
  <c r="E77" i="1"/>
  <c r="I77" i="1" s="1"/>
  <c r="E78" i="1"/>
  <c r="I78" i="1" s="1"/>
  <c r="E79" i="1"/>
  <c r="I79" i="1" s="1"/>
  <c r="E80" i="1"/>
  <c r="I80" i="1" s="1"/>
  <c r="E81" i="1"/>
  <c r="I81" i="1" s="1"/>
  <c r="E82" i="1"/>
  <c r="I82" i="1" s="1"/>
  <c r="E83" i="1"/>
  <c r="I83" i="1" s="1"/>
  <c r="E84" i="1"/>
  <c r="I84" i="1" s="1"/>
  <c r="E85" i="1"/>
  <c r="I85" i="1" s="1"/>
  <c r="E86" i="1"/>
  <c r="E87" i="1"/>
  <c r="E88" i="1"/>
  <c r="E89" i="1"/>
  <c r="E90" i="1"/>
  <c r="E91" i="1"/>
  <c r="E92" i="1"/>
  <c r="I92" i="1" s="1"/>
  <c r="E93" i="1"/>
  <c r="I93" i="1" s="1"/>
  <c r="E94" i="1"/>
  <c r="I94" i="1" s="1"/>
  <c r="E95" i="1"/>
  <c r="I95" i="1" s="1"/>
  <c r="E96" i="1"/>
  <c r="I96" i="1" s="1"/>
  <c r="E97" i="1"/>
  <c r="I97" i="1" s="1"/>
  <c r="E98" i="1"/>
  <c r="E99" i="1"/>
  <c r="I99" i="1" s="1"/>
  <c r="E100" i="1"/>
  <c r="E101" i="1"/>
  <c r="E102" i="1"/>
  <c r="E103" i="1"/>
  <c r="E104" i="1"/>
  <c r="E105" i="1"/>
  <c r="I105" i="1" s="1"/>
  <c r="E106" i="1"/>
  <c r="I106" i="1" s="1"/>
  <c r="E107" i="1"/>
  <c r="I107" i="1" s="1"/>
  <c r="E108" i="1"/>
  <c r="I108" i="1" s="1"/>
  <c r="E109" i="1"/>
  <c r="I109" i="1" s="1"/>
  <c r="E110" i="1"/>
  <c r="E111" i="1"/>
  <c r="E112" i="1"/>
  <c r="E113" i="1"/>
  <c r="E114" i="1"/>
  <c r="I114" i="1" s="1"/>
  <c r="E115" i="1"/>
  <c r="I115" i="1" s="1"/>
  <c r="E116" i="1"/>
  <c r="I116" i="1" s="1"/>
  <c r="E117" i="1"/>
  <c r="I117" i="1" s="1"/>
  <c r="E118" i="1"/>
  <c r="I118" i="1" s="1"/>
  <c r="E119" i="1"/>
  <c r="I119" i="1" s="1"/>
  <c r="E120" i="1"/>
  <c r="I120" i="1" s="1"/>
  <c r="E121" i="1"/>
  <c r="I121" i="1" s="1"/>
  <c r="E122" i="1"/>
  <c r="E123" i="1"/>
  <c r="E124" i="1"/>
  <c r="E125" i="1"/>
  <c r="E126" i="1"/>
  <c r="E127" i="1"/>
  <c r="E128" i="1"/>
  <c r="E129" i="1"/>
  <c r="I129" i="1" s="1"/>
  <c r="E130" i="1"/>
  <c r="I130" i="1" s="1"/>
  <c r="E131" i="1"/>
  <c r="I131" i="1" s="1"/>
  <c r="E133" i="1"/>
  <c r="I133" i="1" s="1"/>
  <c r="E134" i="1"/>
  <c r="I134" i="1" s="1"/>
  <c r="E135" i="1"/>
  <c r="E136" i="1"/>
  <c r="E137" i="1"/>
  <c r="E138" i="1"/>
  <c r="I138" i="1" s="1"/>
  <c r="E139" i="1"/>
  <c r="I139" i="1" s="1"/>
  <c r="E140" i="1"/>
  <c r="I140" i="1" s="1"/>
  <c r="E141" i="1"/>
  <c r="I141" i="1" s="1"/>
  <c r="E142" i="1"/>
  <c r="I142" i="1" s="1"/>
  <c r="E143" i="1"/>
  <c r="I143" i="1" s="1"/>
  <c r="E144" i="1"/>
  <c r="I144" i="1" s="1"/>
  <c r="E145" i="1"/>
  <c r="I145" i="1" s="1"/>
  <c r="E146" i="1"/>
  <c r="I146" i="1" s="1"/>
  <c r="E147" i="1"/>
  <c r="E148" i="1"/>
  <c r="E149" i="1"/>
  <c r="E150" i="1"/>
  <c r="E151" i="1"/>
  <c r="E152" i="1"/>
  <c r="E153" i="1"/>
  <c r="I153" i="1" s="1"/>
  <c r="E154" i="1"/>
  <c r="I154" i="1" s="1"/>
  <c r="E155" i="1"/>
  <c r="I155" i="1" s="1"/>
  <c r="E156" i="1"/>
  <c r="I156" i="1" s="1"/>
  <c r="E157" i="1"/>
  <c r="I157" i="1" s="1"/>
  <c r="E158" i="1"/>
  <c r="I158" i="1" s="1"/>
  <c r="E159" i="1"/>
  <c r="E160" i="1"/>
  <c r="E161" i="1"/>
  <c r="E162" i="1"/>
  <c r="I162" i="1" s="1"/>
  <c r="E163" i="1"/>
  <c r="I163" i="1" s="1"/>
  <c r="I2" i="1"/>
  <c r="I3" i="1"/>
  <c r="I4" i="1"/>
  <c r="I5" i="1"/>
  <c r="I6" i="1"/>
  <c r="I7" i="1"/>
  <c r="I8" i="1"/>
  <c r="I14" i="1"/>
  <c r="I15" i="1"/>
  <c r="I16" i="1"/>
  <c r="I17" i="1"/>
  <c r="I18" i="1"/>
  <c r="I19" i="1"/>
  <c r="I20" i="1"/>
  <c r="I26" i="1"/>
  <c r="I27" i="1"/>
  <c r="I28" i="1"/>
  <c r="I29" i="1"/>
  <c r="I30" i="1"/>
  <c r="I39" i="1"/>
  <c r="I40" i="1"/>
  <c r="I41" i="1"/>
  <c r="I42" i="1"/>
  <c r="I43" i="1"/>
  <c r="I44" i="1"/>
  <c r="I50" i="1"/>
  <c r="I51" i="1"/>
  <c r="I52" i="1"/>
  <c r="I62" i="1"/>
  <c r="I63" i="1"/>
  <c r="I64" i="1"/>
  <c r="I65" i="1"/>
  <c r="I66" i="1"/>
  <c r="I67" i="1"/>
  <c r="I68" i="1"/>
  <c r="I74" i="1"/>
  <c r="I75" i="1"/>
  <c r="I76" i="1"/>
  <c r="I86" i="1"/>
  <c r="I87" i="1"/>
  <c r="I88" i="1"/>
  <c r="I89" i="1"/>
  <c r="I90" i="1"/>
  <c r="I91" i="1"/>
  <c r="I98" i="1"/>
  <c r="I100" i="1"/>
  <c r="I101" i="1"/>
  <c r="I102" i="1"/>
  <c r="I103" i="1"/>
  <c r="I104" i="1"/>
  <c r="I110" i="1"/>
  <c r="I111" i="1"/>
  <c r="I112" i="1"/>
  <c r="I113" i="1"/>
  <c r="I122" i="1"/>
  <c r="I123" i="1"/>
  <c r="I124" i="1"/>
  <c r="I125" i="1"/>
  <c r="I126" i="1"/>
  <c r="I127" i="1"/>
  <c r="I128" i="1"/>
  <c r="I132" i="1"/>
  <c r="I135" i="1"/>
  <c r="I136" i="1"/>
  <c r="I137" i="1"/>
  <c r="I147" i="1"/>
  <c r="I148" i="1"/>
  <c r="I149" i="1"/>
  <c r="I150" i="1"/>
  <c r="I151" i="1"/>
  <c r="I152" i="1"/>
  <c r="I159" i="1"/>
  <c r="I160" i="1"/>
  <c r="I161" i="1"/>
  <c r="I165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5" i="1"/>
  <c r="K4" i="1"/>
  <c r="K3" i="1"/>
  <c r="K2" i="1"/>
</calcChain>
</file>

<file path=xl/sharedStrings.xml><?xml version="1.0" encoding="utf-8"?>
<sst xmlns="http://schemas.openxmlformats.org/spreadsheetml/2006/main" count="667" uniqueCount="144">
  <si>
    <t>Tipo auditoría</t>
  </si>
  <si>
    <t xml:space="preserve">TRABAJO </t>
  </si>
  <si>
    <t>Dias</t>
  </si>
  <si>
    <t>Horas</t>
  </si>
  <si>
    <t>Total horas trabajo</t>
  </si>
  <si>
    <t>Tipo auditor</t>
  </si>
  <si>
    <t>Rol</t>
  </si>
  <si>
    <t>Dedicación tiempo %</t>
  </si>
  <si>
    <t>Total horas</t>
  </si>
  <si>
    <t xml:space="preserve">FECHA INICIAL </t>
  </si>
  <si>
    <t xml:space="preserve">FECHA FINAL </t>
  </si>
  <si>
    <t xml:space="preserve">Aseguramiento </t>
  </si>
  <si>
    <t xml:space="preserve">Tesoreria </t>
  </si>
  <si>
    <t>Contador 1</t>
  </si>
  <si>
    <t>Líder</t>
  </si>
  <si>
    <t>Procesos Judiciales (defensa juridica)</t>
  </si>
  <si>
    <t>Abogado 1</t>
  </si>
  <si>
    <t>Nómina (Incluye credito trabajadores)</t>
  </si>
  <si>
    <t>Contador 2</t>
  </si>
  <si>
    <t>Control interno disciplinario</t>
  </si>
  <si>
    <t>Abogado 2</t>
  </si>
  <si>
    <t xml:space="preserve">Presupuesto </t>
  </si>
  <si>
    <t xml:space="preserve">Gestión de Inventarios </t>
  </si>
  <si>
    <t xml:space="preserve">Informes/Segumientos de ley </t>
  </si>
  <si>
    <t xml:space="preserve">Informe de delitos contra la administración pública II 2024 </t>
  </si>
  <si>
    <t>Informe de delitos contra la administración pública I 2025</t>
  </si>
  <si>
    <t xml:space="preserve">Informe de obras inconclusas diciembre 2024 </t>
  </si>
  <si>
    <t>Informe de obras inconclusas enero 2025</t>
  </si>
  <si>
    <t>Informe de obras inconclusas febrero 2025</t>
  </si>
  <si>
    <t>Informe de obras inconclusas marzo 2025</t>
  </si>
  <si>
    <t>Informe de obras inconclusas abril 2025</t>
  </si>
  <si>
    <t>Informe de obras inconclusas mayo 2025</t>
  </si>
  <si>
    <t>Informe de obras inconclusas junio 2025</t>
  </si>
  <si>
    <t>Informe de obras inconclusas julio 2025</t>
  </si>
  <si>
    <t>Informe de obras inconclusas agosto 2025</t>
  </si>
  <si>
    <t>Informe de obras inconclusas septiembre 2025</t>
  </si>
  <si>
    <t>Informe de obras inconclusas octubre 2025</t>
  </si>
  <si>
    <t>Informe de obras inconclusas noviembre  2025</t>
  </si>
  <si>
    <t>Labores Administrativas</t>
  </si>
  <si>
    <t xml:space="preserve">Evaluación del Programa de Aseguramiento de la Calidad de la Auditoría Interna y medición de indicadores-I </t>
  </si>
  <si>
    <t>Administrador/ Ingeniero Industrial 1</t>
  </si>
  <si>
    <t>Evaluación del Programa de Aseguramiento de la Calidad de la Auditoría Interna y medición de indicadores-II</t>
  </si>
  <si>
    <t>Verificación del informe de actividad litigiosa del Estado II semestre 2024 &amp;Informe de acciones de repetición (II semestre 2024)</t>
  </si>
  <si>
    <t>Verificación del informe de actividad litigiosa del Estado &amp;Informe de acciones de repetición (I semestre 2025)</t>
  </si>
  <si>
    <t>Informe Evaluación al SCI -II semestre 2024</t>
  </si>
  <si>
    <t>Informe Evaluación al SCI -I semestre 2025</t>
  </si>
  <si>
    <t>Gobierno corporativo. Verificar que las decisiones adoptadas por los órganos de gobierno atiendan lo previsto en las disposiciones normativas y en los lineamientos internos aplicables  - Vigencia 2024 - incluida evaluación de Código de Ética</t>
  </si>
  <si>
    <t>Informe Contractual -diciembre 2024</t>
  </si>
  <si>
    <t>Informe Contractual -enero  2025</t>
  </si>
  <si>
    <t>Informe Contractual -febrero   2025</t>
  </si>
  <si>
    <t>Informe Contractual -marzo  2025</t>
  </si>
  <si>
    <t>Informe Contractual -abril  2025</t>
  </si>
  <si>
    <t>Informe Contractual -mayo  2025</t>
  </si>
  <si>
    <t>Informe Contractual -junio  2025</t>
  </si>
  <si>
    <t>Informe Contractual -julio 2025</t>
  </si>
  <si>
    <t>Informe Contractual -agosto 2025</t>
  </si>
  <si>
    <t>Informe Contractual -septiembre 2025</t>
  </si>
  <si>
    <t>Informe Contractual -octubre  2025</t>
  </si>
  <si>
    <t>Informe Contractual -noviembre 2025</t>
  </si>
  <si>
    <t>Informe de seguimiento al sistema de peticiones, quejas, reclamos y sugerencias –PQRS (Semestre II 2024)</t>
  </si>
  <si>
    <t>Informe de seguimiento al sistema de peticiones, quejas, reclamos y sugerencias –PQRS (Semestre I 2025)</t>
  </si>
  <si>
    <t xml:space="preserve">Arqueo sorpresivo de caja menor </t>
  </si>
  <si>
    <t>Informe de control interno contable</t>
  </si>
  <si>
    <t>Informe anual de control interno consolidado - Aplicativo FURAG II</t>
  </si>
  <si>
    <t>Gobierno corporativo. Verificar que las decisiones adoptadas por los órganos de gobierno atiendan lo previsto en las disposiciones normativas y en los lineamientos internos aplicables.Seguimiento al cumplimiento e implementación de las recomendaciones de Junta Directiva, Comité de Auditoría y Revisoría Fiscal.  - I Trimestre</t>
  </si>
  <si>
    <t>Informe de seguimiento a la suscripción y cierre de Acuerdos de Gestión de Gerentes Públicos</t>
  </si>
  <si>
    <t>Administrador/ Ingeniero industrial 2</t>
  </si>
  <si>
    <t>Gobierno corporativo. Verificar que las decisiones adoptadas por los órganos de gobierno atiendan lo previsto en las disposiciones normativas y en los lineamientos internos aplicables. Seguimiento al cumplimiento e implementación de las recomendaciones de Junta Directiva, Comité de Auditoría y Revisoría Fiscal. - II Trimestre</t>
  </si>
  <si>
    <t>Ingeniero de Sistemas2</t>
  </si>
  <si>
    <t>Gobierno corporativo. Verificar que las decisiones adoptadas por los órganos de gobierno atiendan lo previsto en las disposiciones normativas y en los lineamientos internos aplicable. Seguimiento al cumplimiento e implementación de las recomendaciones de Junta Directiva, Comité de Auditoría y Revisoría Fiscal. - III Trimestre</t>
  </si>
  <si>
    <t xml:space="preserve">Informe de austeridad del gasto IV trimestre 2024 </t>
  </si>
  <si>
    <t xml:space="preserve">Informe de austeridad del gasto I trimestre 2025 </t>
  </si>
  <si>
    <t xml:space="preserve">Informe de austeridad del gasto II trimestre 2025 </t>
  </si>
  <si>
    <t xml:space="preserve">Informe de austeridad del gasto III trimestre 2025 </t>
  </si>
  <si>
    <t>Informe consolidado de cumplimiento de recomendaciones de la ACI por dependencias, mejoras adoptadas y riesgos persistentes</t>
  </si>
  <si>
    <t>Asistencia con derecho a voz en los comités institucionales</t>
  </si>
  <si>
    <t>Auditores ACI</t>
  </si>
  <si>
    <t>Administrador/ Ingeniero Industrial 2</t>
  </si>
  <si>
    <t>Apoyo</t>
  </si>
  <si>
    <t xml:space="preserve">Solicitudes Junta Directiva </t>
  </si>
  <si>
    <t xml:space="preserve">Solicitudes Admistración --Consultoría </t>
  </si>
  <si>
    <t xml:space="preserve">Control Interno Fiscal (asociado al SIAR) </t>
  </si>
  <si>
    <t>Solicitudes Admistración -Aseguramiento</t>
  </si>
  <si>
    <t>Auditoria de Impuestos incluye "La facturacion del iva en los contratos suscritos y el impacto en los pyg de los negocios suscritos"</t>
  </si>
  <si>
    <t>Seguridad de Información /MSPI</t>
  </si>
  <si>
    <t>Ingeniero de Sistemas1</t>
  </si>
  <si>
    <t xml:space="preserve">Gestión Documental </t>
  </si>
  <si>
    <t xml:space="preserve"> Gestión de tecnologías de la información</t>
  </si>
  <si>
    <t xml:space="preserve">Aeguramiento TI </t>
  </si>
  <si>
    <t>SEVINPRO</t>
  </si>
  <si>
    <t>ERP</t>
  </si>
  <si>
    <t>Centros de computo &amp; Centro de computo alterno-CCA</t>
  </si>
  <si>
    <t>Contratación Administrativa</t>
  </si>
  <si>
    <t xml:space="preserve"> Gerencia y Gestión de proyectos</t>
  </si>
  <si>
    <t>Estructuración de proyectos</t>
  </si>
  <si>
    <t>Gestión de tecnologías de la información</t>
  </si>
  <si>
    <t>Informe de derechos de autor - software licenciado y equipos de la vigencia 2024</t>
  </si>
  <si>
    <t xml:space="preserve">Informe anual cuenta anual consolidado SIRECI-CGR-Planes de mejoramiento </t>
  </si>
  <si>
    <t>Informe de seguimiento a una muestra de procesos en la etapa precontractual (iv trimestre 2024)</t>
  </si>
  <si>
    <t>Informe de seguimiento a una muestra de procesos en la etapa precontractual (I trimestre 2025)</t>
  </si>
  <si>
    <t>Informe de seguimiento a una muestra de procesos en la etapa precontractual (II trimestre 2025)</t>
  </si>
  <si>
    <t>Informe de seguimiento a una muestra de procesos en la etapa precontractual (III trimestre 2025)</t>
  </si>
  <si>
    <t xml:space="preserve">Contratos Tercerizados </t>
  </si>
  <si>
    <t>Seguimiento avances de planes de mejoramiento Auditorías de gestión - cuarto trimestre 2024</t>
  </si>
  <si>
    <t>Seguimiento avances de planes de mejoramiento Auditorías de gestión -primer trimestre 2025</t>
  </si>
  <si>
    <t>Seguimiento avances de planes de mejoramiento Auditorías de gestión -segundo trimestre 2025</t>
  </si>
  <si>
    <t>Seguimiento avances de planes de mejoramiento Auditorías de gestión -tercer trimestre 2025</t>
  </si>
  <si>
    <t xml:space="preserve">Seguimiento SIGEP: hojas de vida. declaración de bienes y rentas, y conflictos de interés </t>
  </si>
  <si>
    <t>Informe de seguimiento al Programa de Transparencia y Ética Pública - Corte 30 dic 2024</t>
  </si>
  <si>
    <t xml:space="preserve">Informe de seguimiento al Programa de Transparencia y Ética Pública - Corte 30 sept 2025 </t>
  </si>
  <si>
    <t>Informe de análisis de riesgos y controles de Enterritorio</t>
  </si>
  <si>
    <t>Administrador/ Ingeniero industrial 3</t>
  </si>
  <si>
    <t xml:space="preserve">Solicitudes Admistración -Consultoría </t>
  </si>
  <si>
    <t>Actualizar el Mapa de Aseguramiento Institucional y la eficacia de controles de los riesgos en los procesos</t>
  </si>
  <si>
    <t>Evaluación de las etapas y elementos del Sistema de Administración de Riesgo de Lavado de Activos y Financiación del Terrorismo SARLAFT - Parte 1</t>
  </si>
  <si>
    <t>Evaluación de las etapas y elementos del Sistema de Administración de Riesgo de Lavado de Activos y Financiación del Terrorismo SARLAFT - Parte 2</t>
  </si>
  <si>
    <t>Evaluación de las etapas y elementos del Sistema de Administración de Riesgo de Lavado de Activos y Financiación del Terrorismo SARLAFT - Parte 3</t>
  </si>
  <si>
    <t>Evaluación de efectividad y cumplimiento del SIAR de Enterritrio - Parte 1</t>
  </si>
  <si>
    <t>Evaluación de efectividad y cumplimiento del SIAR de Enterritrio - Parte 2</t>
  </si>
  <si>
    <t>Evaluación de efectividad y cumplimiento del SIAR de Enterritrio - Parte 3</t>
  </si>
  <si>
    <t xml:space="preserve">Informe anual cuenta anual consolidado SIRECI-CGR-Fiscal </t>
  </si>
  <si>
    <t>Formulación de nuevos planes de mejoramiento CGR - auditoría financiera</t>
  </si>
  <si>
    <t>Formulación de nuevos planes de mejoramiento con externos - otras auditorías de Contraloría o planes de acción con la Superintendencia Financiera de Colombia</t>
  </si>
  <si>
    <t xml:space="preserve">Evaluación de avances del Plan de Mejoramiento CGR Trimestre IV 2024 </t>
  </si>
  <si>
    <t>Evaluación de avances del Plan de Mejoramiento CGR Trimestre I 2025</t>
  </si>
  <si>
    <t>Evaluación de avances del Plan de Mejoramiento CGR Trimestre II 2025</t>
  </si>
  <si>
    <t>Evaluación de avances del Plan de Mejoramiento CGR Trimestre III 2025</t>
  </si>
  <si>
    <t>Seguimiento plan Implementación Circular 008 SUPERFINANCIERA III Cuatrimestre 2024</t>
  </si>
  <si>
    <t>Seguimiento plan Implementación Circular 008 SUPERFINANCIERA I Cuatrimestre 2025</t>
  </si>
  <si>
    <t>Seguimiento plan Implementación Circular 008 SUPERFINANCIERA IICuatrimestre 2024</t>
  </si>
  <si>
    <t>Aseguramiento-Convenios</t>
  </si>
  <si>
    <t xml:space="preserve">Convenio 1 </t>
  </si>
  <si>
    <t>Arquitecto 1</t>
  </si>
  <si>
    <t>Convenio 2</t>
  </si>
  <si>
    <t>Ingeniero Civil 1</t>
  </si>
  <si>
    <t>Convenio 3</t>
  </si>
  <si>
    <t>Convenio 4</t>
  </si>
  <si>
    <t>Convenio 5</t>
  </si>
  <si>
    <t>Convenio 6</t>
  </si>
  <si>
    <t>Convenio 7</t>
  </si>
  <si>
    <t>Convenio 8</t>
  </si>
  <si>
    <t>Lider</t>
  </si>
  <si>
    <t>Convenio 9</t>
  </si>
  <si>
    <t>Convenio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</si>
</sst>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9" fontId="4" fillId="0" borderId="3" xfId="1" applyFont="1" applyBorder="1"/>
    <xf numFmtId="14" fontId="4" fillId="0" borderId="0" xfId="0" applyNumberFormat="1" applyFont="1"/>
    <xf numFmtId="0" fontId="4" fillId="0" borderId="0" xfId="0" applyFont="1"/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Border="1" applyAlignment="1"/>
    <xf numFmtId="1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14" fontId="5" fillId="0" borderId="0" xfId="0" applyNumberFormat="1" applyFont="1"/>
    <xf numFmtId="0" fontId="4" fillId="0" borderId="3" xfId="0" applyFont="1" applyBorder="1" applyAlignment="1">
      <alignment horizontal="left" vertical="center"/>
    </xf>
    <xf numFmtId="9" fontId="4" fillId="0" borderId="3" xfId="1" applyFont="1" applyFill="1" applyBorder="1"/>
    <xf numFmtId="0" fontId="4" fillId="0" borderId="3" xfId="0" applyFont="1" applyFill="1" applyBorder="1" applyAlignment="1">
      <alignment vertical="top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top"/>
    </xf>
    <xf numFmtId="0" fontId="4" fillId="3" borderId="3" xfId="0" applyFont="1" applyFill="1" applyBorder="1"/>
    <xf numFmtId="0" fontId="4" fillId="0" borderId="3" xfId="0" applyFont="1" applyFill="1" applyBorder="1"/>
    <xf numFmtId="0" fontId="4" fillId="4" borderId="3" xfId="0" applyFont="1" applyFill="1" applyBorder="1"/>
    <xf numFmtId="0" fontId="4" fillId="5" borderId="3" xfId="0" applyFont="1" applyFill="1" applyBorder="1"/>
    <xf numFmtId="0" fontId="4" fillId="6" borderId="3" xfId="0" applyFont="1" applyFill="1" applyBorder="1"/>
    <xf numFmtId="0" fontId="4" fillId="7" borderId="3" xfId="0" applyFont="1" applyFill="1" applyBorder="1"/>
    <xf numFmtId="0" fontId="0" fillId="0" borderId="0" xfId="0" applyAlignment="1">
      <alignment horizontal="center"/>
    </xf>
    <xf numFmtId="0" fontId="6" fillId="2" borderId="1" xfId="2" applyFont="1" applyFill="1" applyBorder="1" applyAlignment="1" applyProtection="1">
      <alignment horizontal="center" vertical="top" wrapText="1"/>
      <protection locked="0"/>
    </xf>
    <xf numFmtId="0" fontId="7" fillId="0" borderId="3" xfId="0" applyFont="1" applyBorder="1" applyAlignment="1">
      <alignment vertical="top"/>
    </xf>
    <xf numFmtId="0" fontId="7" fillId="0" borderId="3" xfId="0" applyFont="1" applyFill="1" applyBorder="1" applyAlignment="1">
      <alignment horizontal="left" vertical="top" wrapText="1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/>
    <xf numFmtId="0" fontId="7" fillId="0" borderId="0" xfId="0" applyFont="1"/>
    <xf numFmtId="14" fontId="7" fillId="0" borderId="3" xfId="0" applyNumberFormat="1" applyFont="1" applyBorder="1"/>
    <xf numFmtId="0" fontId="7" fillId="0" borderId="3" xfId="0" applyFont="1" applyFill="1" applyBorder="1" applyAlignment="1">
      <alignment vertical="top" wrapText="1"/>
    </xf>
    <xf numFmtId="0" fontId="7" fillId="0" borderId="3" xfId="0" applyFont="1" applyBorder="1" applyAlignment="1">
      <alignment horizontal="left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wrapText="1"/>
    </xf>
    <xf numFmtId="0" fontId="7" fillId="0" borderId="3" xfId="0" applyFont="1" applyFill="1" applyBorder="1" applyAlignment="1">
      <alignment wrapText="1"/>
    </xf>
    <xf numFmtId="14" fontId="7" fillId="0" borderId="3" xfId="0" applyNumberFormat="1" applyFont="1" applyFill="1" applyBorder="1"/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/>
    <xf numFmtId="14" fontId="8" fillId="0" borderId="3" xfId="0" applyNumberFormat="1" applyFont="1" applyFill="1" applyBorder="1"/>
    <xf numFmtId="0" fontId="8" fillId="0" borderId="3" xfId="0" applyFont="1" applyFill="1" applyBorder="1" applyAlignment="1">
      <alignment wrapText="1"/>
    </xf>
    <xf numFmtId="0" fontId="8" fillId="0" borderId="3" xfId="0" applyFont="1" applyFill="1" applyBorder="1" applyAlignment="1">
      <alignment vertical="top" wrapText="1"/>
    </xf>
    <xf numFmtId="0" fontId="8" fillId="0" borderId="3" xfId="0" applyFont="1" applyFill="1" applyBorder="1" applyAlignment="1">
      <alignment horizontal="left" vertical="center"/>
    </xf>
  </cellXfs>
  <cellStyles count="3">
    <cellStyle name="Normal" xfId="0" builtinId="0"/>
    <cellStyle name="Normal 3" xfId="2"/>
    <cellStyle name="Porcentaje" xfId="1" builtinId="5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%20-%20uaermv/Documentos/backup%20umv2025/EMT/PAA%202025%20v2f%20junta%20directi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s%20Barreto\Downloads\PAA%202025%20v2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ENDIMIENTO DE LA ENTIDAD"/>
      <sheetName val="1. UNIVERSO PROCESOS "/>
      <sheetName val="2.UNIVERSO TI"/>
      <sheetName val="3.Matriz de Priorización PRO "/>
      <sheetName val="4.MATRIZ PRIORIZACIÓN TI"/>
      <sheetName val="CONSOLIDADO TIEMPOS"/>
      <sheetName val="CONVENIOS"/>
      <sheetName val="Hoja1"/>
      <sheetName val="Hoja2"/>
      <sheetName val="RESUMEN PLAN ANUAL "/>
      <sheetName val="Hoja4"/>
      <sheetName val="FINAL "/>
      <sheetName val="ANALISIS DE RECURSOS"/>
      <sheetName val="TIEMPOS"/>
      <sheetName val="TIEMPOS "/>
      <sheetName val="FERIADOS"/>
      <sheetName val="CONSOLIDADO SOLICADMON"/>
      <sheetName val="PT PRESUPUESTO "/>
      <sheetName val="TEMAS INTERÉS ENTIDAD "/>
      <sheetName val="REPORTE EVENTOS"/>
      <sheetName val="RESUMEN PLAN "/>
      <sheetName val="RECURSOS "/>
      <sheetName val="PLAN ANUAL "/>
      <sheetName val="Orientaciones"/>
      <sheetName val="Parámetros"/>
      <sheetName val="Procesos A Auditar Vs Recursos"/>
      <sheetName val="Seguimiento Programa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45658</v>
          </cell>
        </row>
        <row r="2">
          <cell r="A2">
            <v>45663</v>
          </cell>
        </row>
        <row r="3">
          <cell r="A3">
            <v>45740</v>
          </cell>
        </row>
        <row r="4">
          <cell r="A4">
            <v>45764</v>
          </cell>
        </row>
        <row r="5">
          <cell r="A5">
            <v>45765</v>
          </cell>
        </row>
        <row r="6">
          <cell r="A6">
            <v>45778</v>
          </cell>
        </row>
        <row r="7">
          <cell r="A7">
            <v>45811</v>
          </cell>
        </row>
        <row r="8">
          <cell r="A8">
            <v>45810</v>
          </cell>
        </row>
        <row r="9">
          <cell r="A9">
            <v>45831</v>
          </cell>
        </row>
        <row r="10">
          <cell r="A10">
            <v>45838</v>
          </cell>
        </row>
        <row r="11">
          <cell r="A11">
            <v>45493</v>
          </cell>
        </row>
        <row r="12">
          <cell r="A12">
            <v>45876</v>
          </cell>
        </row>
        <row r="13">
          <cell r="A13">
            <v>45856</v>
          </cell>
        </row>
        <row r="14">
          <cell r="A14">
            <v>45943</v>
          </cell>
        </row>
        <row r="15">
          <cell r="A15">
            <v>45964</v>
          </cell>
        </row>
        <row r="16">
          <cell r="A16">
            <v>45978</v>
          </cell>
        </row>
        <row r="17">
          <cell r="A17">
            <v>45999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3">
          <cell r="B13" t="str">
            <v>&lt;= 1 año</v>
          </cell>
          <cell r="E13">
            <v>1</v>
          </cell>
        </row>
        <row r="14">
          <cell r="B14" t="str">
            <v>&gt; 1 año &lt;= 2 años</v>
          </cell>
          <cell r="E14">
            <v>2</v>
          </cell>
        </row>
        <row r="15">
          <cell r="B15" t="str">
            <v>&gt; 2 años &lt;= 3 años</v>
          </cell>
          <cell r="E15">
            <v>3</v>
          </cell>
        </row>
        <row r="18">
          <cell r="B18" t="str">
            <v>Menos de 2 seguimientos por alta dirección</v>
          </cell>
          <cell r="C18">
            <v>1</v>
          </cell>
        </row>
        <row r="19">
          <cell r="B19" t="str">
            <v>Entre 2 y 3 seguimientos por alta dirección</v>
          </cell>
          <cell r="C19">
            <v>2</v>
          </cell>
        </row>
        <row r="20">
          <cell r="B20" t="str">
            <v>Entre 4 y 5 seguimientos por alta dirección</v>
          </cell>
          <cell r="C20">
            <v>3</v>
          </cell>
        </row>
        <row r="21">
          <cell r="B21" t="str">
            <v>Entre 6 y 7 seguimientos por alta dirección</v>
          </cell>
          <cell r="C21">
            <v>4</v>
          </cell>
        </row>
        <row r="22">
          <cell r="B22" t="str">
            <v>Entre 8 ó mas seguimientos por alta dirección</v>
          </cell>
          <cell r="C22">
            <v>5</v>
          </cell>
        </row>
        <row r="25">
          <cell r="B25" t="str">
            <v>No tiene objetivo asociado</v>
          </cell>
          <cell r="C25">
            <v>1</v>
          </cell>
        </row>
        <row r="26">
          <cell r="B26" t="str">
            <v>1 objetivo estratégico asociado</v>
          </cell>
          <cell r="C26">
            <v>2</v>
          </cell>
        </row>
        <row r="27">
          <cell r="B27" t="str">
            <v>2 objetivos estratégicos asociados</v>
          </cell>
          <cell r="C27">
            <v>3</v>
          </cell>
        </row>
        <row r="28">
          <cell r="B28" t="str">
            <v>3 objetivos estratégicos asociados</v>
          </cell>
          <cell r="C28">
            <v>4</v>
          </cell>
        </row>
        <row r="29">
          <cell r="B29" t="str">
            <v>4 o más objetivos estratégicos asociados</v>
          </cell>
          <cell r="C29">
            <v>5</v>
          </cell>
        </row>
        <row r="32">
          <cell r="B32" t="str">
            <v>Sin hallazgos abiertos</v>
          </cell>
          <cell r="C32">
            <v>1</v>
          </cell>
        </row>
        <row r="33">
          <cell r="B33" t="str">
            <v>1 a 2 hallazgos abiertos</v>
          </cell>
          <cell r="C33">
            <v>2</v>
          </cell>
        </row>
        <row r="34">
          <cell r="B34" t="str">
            <v>3 a 4 hallazgos abiertos</v>
          </cell>
          <cell r="C34">
            <v>3</v>
          </cell>
        </row>
        <row r="35">
          <cell r="B35" t="str">
            <v>5 a 6 hallazgos abiertos</v>
          </cell>
          <cell r="C35">
            <v>4</v>
          </cell>
        </row>
        <row r="36">
          <cell r="B36" t="str">
            <v>7 o más hallazgos abiertos</v>
          </cell>
          <cell r="C36">
            <v>5</v>
          </cell>
        </row>
        <row r="40">
          <cell r="B40" t="str">
            <v>Catastrófico &gt;= 50%</v>
          </cell>
          <cell r="C40">
            <v>5</v>
          </cell>
        </row>
        <row r="41">
          <cell r="B41" t="str">
            <v>Mayor &gt;=20 y &lt;50%</v>
          </cell>
          <cell r="C41">
            <v>4</v>
          </cell>
        </row>
        <row r="42">
          <cell r="B42" t="str">
            <v>Moderado &gt;=5% y &lt;20%</v>
          </cell>
          <cell r="C42">
            <v>3</v>
          </cell>
        </row>
        <row r="43">
          <cell r="B43" t="str">
            <v>Menor &gt;=1% y &lt;5%</v>
          </cell>
          <cell r="C43">
            <v>2</v>
          </cell>
        </row>
        <row r="44">
          <cell r="B44" t="str">
            <v>Insignificante &lt;1%</v>
          </cell>
          <cell r="C44">
            <v>1</v>
          </cell>
        </row>
        <row r="54">
          <cell r="B54" t="str">
            <v>Bajo</v>
          </cell>
          <cell r="C54" t="str">
            <v>No auditar</v>
          </cell>
        </row>
        <row r="55">
          <cell r="B55" t="str">
            <v>Bajo (Priorizado)</v>
          </cell>
          <cell r="C55" t="str">
            <v>Cada 4 años</v>
          </cell>
        </row>
        <row r="56">
          <cell r="B56" t="str">
            <v>Moderado</v>
          </cell>
          <cell r="C56" t="str">
            <v>Cada 3 años</v>
          </cell>
        </row>
        <row r="57">
          <cell r="B57" t="str">
            <v>Alto</v>
          </cell>
          <cell r="C57" t="str">
            <v>Cada 2 años</v>
          </cell>
        </row>
        <row r="58">
          <cell r="B58" t="str">
            <v>Extremo</v>
          </cell>
          <cell r="C58" t="str">
            <v>Cada año</v>
          </cell>
        </row>
      </sheetData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ENDIMIENTO DE LA ENTIDAD"/>
      <sheetName val="1. UNIVERSO PROCESOS "/>
      <sheetName val="2.UNIVERSO TI"/>
      <sheetName val="3.Matriz de Priorización PRO "/>
      <sheetName val="4.MATRIZ PRIORIZACIÓN TI"/>
      <sheetName val="ANALISIS DE RECURSOS"/>
      <sheetName val="CONSOLIDADO TIEMPOS"/>
      <sheetName val="CONVENIOS"/>
      <sheetName val="Hoja1"/>
      <sheetName val="Hoja2"/>
      <sheetName val="RESUMEN PLAN ANUAL "/>
      <sheetName val="CONSOLIDADO SOLICADMON"/>
      <sheetName val="PT PRESUPUESTO "/>
      <sheetName val="TEMAS INTERÉS ENTIDAD "/>
      <sheetName val="REPORTE EVENTOS"/>
      <sheetName val="RESUMEN PLAN "/>
      <sheetName val="RECURSOS "/>
      <sheetName val="PLAN ANUAL "/>
      <sheetName val="Orientaciones"/>
      <sheetName val="Parámetros"/>
      <sheetName val="Procesos A Auditar Vs Recursos"/>
      <sheetName val="Seguimiento Programa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3">
          <cell r="B13" t="str">
            <v>&lt;= 1 año</v>
          </cell>
          <cell r="E13">
            <v>1</v>
          </cell>
        </row>
        <row r="14">
          <cell r="B14" t="str">
            <v>&gt; 1 año &lt;= 2 años</v>
          </cell>
          <cell r="E14">
            <v>2</v>
          </cell>
        </row>
        <row r="15">
          <cell r="B15" t="str">
            <v>&gt; 2 años &lt;= 3 años</v>
          </cell>
          <cell r="E15">
            <v>3</v>
          </cell>
        </row>
        <row r="18">
          <cell r="B18" t="str">
            <v>Menos de 2 seguimientos por alta dirección</v>
          </cell>
          <cell r="C18">
            <v>1</v>
          </cell>
        </row>
        <row r="19">
          <cell r="B19" t="str">
            <v>Entre 2 y 3 seguimientos por alta dirección</v>
          </cell>
          <cell r="C19">
            <v>2</v>
          </cell>
        </row>
        <row r="20">
          <cell r="B20" t="str">
            <v>Entre 4 y 5 seguimientos por alta dirección</v>
          </cell>
          <cell r="C20">
            <v>3</v>
          </cell>
        </row>
        <row r="21">
          <cell r="B21" t="str">
            <v>Entre 6 y 7 seguimientos por alta dirección</v>
          </cell>
          <cell r="C21">
            <v>4</v>
          </cell>
        </row>
        <row r="22">
          <cell r="B22" t="str">
            <v>Entre 8 ó mas seguimientos por alta dirección</v>
          </cell>
          <cell r="C22">
            <v>5</v>
          </cell>
        </row>
        <row r="25">
          <cell r="B25" t="str">
            <v>No tiene objetivo asociado</v>
          </cell>
          <cell r="C25">
            <v>1</v>
          </cell>
        </row>
        <row r="26">
          <cell r="B26" t="str">
            <v>1 objetivo estratégico asociado</v>
          </cell>
          <cell r="C26">
            <v>2</v>
          </cell>
        </row>
        <row r="27">
          <cell r="B27" t="str">
            <v>2 objetivos estratégicos asociados</v>
          </cell>
          <cell r="C27">
            <v>3</v>
          </cell>
        </row>
        <row r="28">
          <cell r="B28" t="str">
            <v>3 objetivos estratégicos asociados</v>
          </cell>
          <cell r="C28">
            <v>4</v>
          </cell>
        </row>
        <row r="29">
          <cell r="B29" t="str">
            <v>4 o más objetivos estratégicos asociados</v>
          </cell>
          <cell r="C29">
            <v>5</v>
          </cell>
        </row>
        <row r="32">
          <cell r="B32" t="str">
            <v>Sin hallazgos abiertos</v>
          </cell>
          <cell r="C32">
            <v>1</v>
          </cell>
        </row>
        <row r="33">
          <cell r="B33" t="str">
            <v>1 a 2 hallazgos abiertos</v>
          </cell>
          <cell r="C33">
            <v>2</v>
          </cell>
        </row>
        <row r="34">
          <cell r="B34" t="str">
            <v>3 a 4 hallazgos abiertos</v>
          </cell>
          <cell r="C34">
            <v>3</v>
          </cell>
        </row>
        <row r="35">
          <cell r="B35" t="str">
            <v>5 a 6 hallazgos abiertos</v>
          </cell>
          <cell r="C35">
            <v>4</v>
          </cell>
        </row>
        <row r="36">
          <cell r="B36" t="str">
            <v>7 o más hallazgos abiertos</v>
          </cell>
          <cell r="C36">
            <v>5</v>
          </cell>
        </row>
        <row r="40">
          <cell r="B40" t="str">
            <v>Catastrófico &gt;= 50%</v>
          </cell>
          <cell r="C40">
            <v>5</v>
          </cell>
        </row>
        <row r="41">
          <cell r="B41" t="str">
            <v>Mayor &gt;=20 y &lt;50%</v>
          </cell>
          <cell r="C41">
            <v>4</v>
          </cell>
        </row>
        <row r="42">
          <cell r="B42" t="str">
            <v>Moderado &gt;=5% y &lt;20%</v>
          </cell>
          <cell r="C42">
            <v>3</v>
          </cell>
        </row>
        <row r="43">
          <cell r="B43" t="str">
            <v>Menor &gt;=1% y &lt;5%</v>
          </cell>
          <cell r="C43">
            <v>2</v>
          </cell>
        </row>
        <row r="44">
          <cell r="B44" t="str">
            <v>Insignificante &lt;1%</v>
          </cell>
          <cell r="C44">
            <v>1</v>
          </cell>
        </row>
        <row r="54">
          <cell r="B54" t="str">
            <v>Bajo</v>
          </cell>
          <cell r="C54" t="str">
            <v>No auditar</v>
          </cell>
        </row>
        <row r="55">
          <cell r="B55" t="str">
            <v>Bajo (Priorizado)</v>
          </cell>
          <cell r="C55" t="str">
            <v>Cada 4 años</v>
          </cell>
        </row>
        <row r="56">
          <cell r="B56" t="str">
            <v>Moderado</v>
          </cell>
          <cell r="C56" t="str">
            <v>Cada 3 años</v>
          </cell>
        </row>
        <row r="57">
          <cell r="B57" t="str">
            <v>Alto</v>
          </cell>
          <cell r="C57" t="str">
            <v>Cada 2 años</v>
          </cell>
        </row>
        <row r="58">
          <cell r="B58" t="str">
            <v>Extremo</v>
          </cell>
          <cell r="C58" t="str">
            <v>Cada año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65"/>
  <sheetViews>
    <sheetView tabSelected="1" topLeftCell="B1" zoomScale="160" zoomScaleNormal="160" workbookViewId="0">
      <pane ySplit="1" topLeftCell="A39" activePane="bottomLeft" state="frozen"/>
      <selection pane="bottomLeft" activeCell="J40" sqref="J40"/>
    </sheetView>
  </sheetViews>
  <sheetFormatPr baseColWidth="10" defaultRowHeight="14.4" x14ac:dyDescent="0.3"/>
  <cols>
    <col min="1" max="1" width="26.109375" style="36" customWidth="1"/>
    <col min="2" max="2" width="45.44140625" style="37" customWidth="1"/>
    <col min="3" max="4" width="15.109375" style="26" hidden="1" customWidth="1"/>
    <col min="5" max="5" width="15.109375" hidden="1" customWidth="1"/>
    <col min="6" max="6" width="37.109375" style="32" customWidth="1"/>
    <col min="7" max="9" width="15.109375" hidden="1" customWidth="1"/>
    <col min="10" max="10" width="11.5546875" style="32"/>
    <col min="11" max="11" width="16.44140625" style="32" customWidth="1"/>
    <col min="12" max="16384" width="11.5546875" style="32"/>
  </cols>
  <sheetData>
    <row r="1" spans="1:11" ht="28.8" x14ac:dyDescent="0.2">
      <c r="A1" s="27" t="s">
        <v>0</v>
      </c>
      <c r="B1" s="27" t="s">
        <v>1</v>
      </c>
      <c r="C1" s="1" t="s">
        <v>2</v>
      </c>
      <c r="D1" s="1" t="s">
        <v>3</v>
      </c>
      <c r="E1" s="1" t="s">
        <v>4</v>
      </c>
      <c r="F1" s="30" t="s">
        <v>5</v>
      </c>
      <c r="G1" s="1" t="s">
        <v>6</v>
      </c>
      <c r="H1" s="1" t="s">
        <v>7</v>
      </c>
      <c r="I1" s="1" t="s">
        <v>8</v>
      </c>
      <c r="J1" s="30" t="s">
        <v>9</v>
      </c>
      <c r="K1" s="30" t="s">
        <v>10</v>
      </c>
    </row>
    <row r="2" spans="1:11" ht="13.8" x14ac:dyDescent="0.3">
      <c r="A2" s="28" t="s">
        <v>11</v>
      </c>
      <c r="B2" s="29" t="s">
        <v>12</v>
      </c>
      <c r="C2" s="3">
        <v>30</v>
      </c>
      <c r="D2" s="3">
        <v>8</v>
      </c>
      <c r="E2" s="3">
        <f t="shared" ref="E2:E65" si="0">C2*D2</f>
        <v>240</v>
      </c>
      <c r="F2" s="31" t="s">
        <v>13</v>
      </c>
      <c r="G2" s="4" t="s">
        <v>14</v>
      </c>
      <c r="H2" s="5">
        <v>1</v>
      </c>
      <c r="I2" s="3">
        <f>E2*H2</f>
        <v>240</v>
      </c>
      <c r="J2" s="33">
        <v>45860</v>
      </c>
      <c r="K2" s="33">
        <f>WORKDAY.INTL(J2,C2,1,([1]FERIADOS!A1:A17))</f>
        <v>45903</v>
      </c>
    </row>
    <row r="3" spans="1:11" ht="13.8" x14ac:dyDescent="0.3">
      <c r="A3" s="28" t="s">
        <v>11</v>
      </c>
      <c r="B3" s="38" t="s">
        <v>15</v>
      </c>
      <c r="C3" s="3">
        <v>30</v>
      </c>
      <c r="D3" s="3">
        <v>8</v>
      </c>
      <c r="E3" s="3">
        <f t="shared" si="0"/>
        <v>240</v>
      </c>
      <c r="F3" s="31" t="s">
        <v>16</v>
      </c>
      <c r="G3" s="4" t="s">
        <v>14</v>
      </c>
      <c r="H3" s="5">
        <v>1</v>
      </c>
      <c r="I3" s="3">
        <f>E3*H3</f>
        <v>240</v>
      </c>
      <c r="J3" s="33">
        <v>45901</v>
      </c>
      <c r="K3" s="33">
        <f>WORKDAY.INTL(J3,C3,1,([1]FERIADOS!A2:A18))</f>
        <v>45944</v>
      </c>
    </row>
    <row r="4" spans="1:11" ht="13.8" x14ac:dyDescent="0.3">
      <c r="A4" s="28" t="s">
        <v>11</v>
      </c>
      <c r="B4" s="29" t="s">
        <v>17</v>
      </c>
      <c r="C4" s="3">
        <v>30</v>
      </c>
      <c r="D4" s="3">
        <v>8</v>
      </c>
      <c r="E4" s="3">
        <f t="shared" si="0"/>
        <v>240</v>
      </c>
      <c r="F4" s="31" t="s">
        <v>18</v>
      </c>
      <c r="G4" s="4" t="s">
        <v>14</v>
      </c>
      <c r="H4" s="5">
        <v>1</v>
      </c>
      <c r="I4" s="3">
        <f>E4*H4</f>
        <v>240</v>
      </c>
      <c r="J4" s="33">
        <v>45818</v>
      </c>
      <c r="K4" s="33">
        <f>WORKDAY.INTL(J4,C4,1,([1]FERIADOS!A3:A19))</f>
        <v>45863</v>
      </c>
    </row>
    <row r="5" spans="1:11" ht="13.05" customHeight="1" x14ac:dyDescent="0.3">
      <c r="A5" s="28" t="s">
        <v>11</v>
      </c>
      <c r="B5" s="38" t="s">
        <v>19</v>
      </c>
      <c r="C5" s="3">
        <v>25</v>
      </c>
      <c r="D5" s="3">
        <v>8</v>
      </c>
      <c r="E5" s="3">
        <f t="shared" si="0"/>
        <v>200</v>
      </c>
      <c r="F5" s="31" t="s">
        <v>20</v>
      </c>
      <c r="G5" s="4" t="s">
        <v>14</v>
      </c>
      <c r="H5" s="5">
        <v>1</v>
      </c>
      <c r="I5" s="3">
        <f>E5*H5</f>
        <v>200</v>
      </c>
      <c r="J5" s="33">
        <v>45901</v>
      </c>
      <c r="K5" s="33">
        <f>WORKDAY.INTL(J5,C5,1,([1]FERIADOS!A4:A20))</f>
        <v>45936</v>
      </c>
    </row>
    <row r="6" spans="1:11" ht="13.8" x14ac:dyDescent="0.3">
      <c r="A6" s="28" t="s">
        <v>11</v>
      </c>
      <c r="B6" s="29" t="s">
        <v>21</v>
      </c>
      <c r="C6" s="3">
        <v>30</v>
      </c>
      <c r="D6" s="3">
        <v>8</v>
      </c>
      <c r="E6" s="3">
        <f t="shared" si="0"/>
        <v>240</v>
      </c>
      <c r="F6" s="31" t="s">
        <v>13</v>
      </c>
      <c r="G6" s="4" t="s">
        <v>14</v>
      </c>
      <c r="H6" s="5">
        <v>1</v>
      </c>
      <c r="I6" s="3">
        <f>E6*H6</f>
        <v>240</v>
      </c>
      <c r="J6" s="33">
        <v>45962</v>
      </c>
      <c r="K6" s="33">
        <v>46006</v>
      </c>
    </row>
    <row r="7" spans="1:11" ht="13.8" x14ac:dyDescent="0.3">
      <c r="A7" s="28" t="s">
        <v>11</v>
      </c>
      <c r="B7" s="29" t="s">
        <v>22</v>
      </c>
      <c r="C7" s="3">
        <v>30</v>
      </c>
      <c r="D7" s="3">
        <v>8</v>
      </c>
      <c r="E7" s="3">
        <f t="shared" si="0"/>
        <v>240</v>
      </c>
      <c r="F7" s="31" t="s">
        <v>18</v>
      </c>
      <c r="G7" s="4" t="s">
        <v>14</v>
      </c>
      <c r="H7" s="5">
        <v>1</v>
      </c>
      <c r="I7" s="3">
        <f>E7*H7</f>
        <v>240</v>
      </c>
      <c r="J7" s="33">
        <v>45870</v>
      </c>
      <c r="K7" s="33">
        <f>WORKDAY.INTL(J7,C7,1,([1]FERIADOS!A6:A22))</f>
        <v>45915</v>
      </c>
    </row>
    <row r="8" spans="1:11" ht="13.05" customHeight="1" x14ac:dyDescent="0.3">
      <c r="A8" s="28" t="s">
        <v>23</v>
      </c>
      <c r="B8" s="29" t="s">
        <v>24</v>
      </c>
      <c r="C8" s="3">
        <v>0.5</v>
      </c>
      <c r="D8" s="3">
        <v>8</v>
      </c>
      <c r="E8" s="3">
        <f t="shared" si="0"/>
        <v>4</v>
      </c>
      <c r="F8" s="31" t="s">
        <v>20</v>
      </c>
      <c r="G8" s="4" t="s">
        <v>14</v>
      </c>
      <c r="H8" s="5">
        <v>1</v>
      </c>
      <c r="I8" s="3">
        <f>E8*H8</f>
        <v>4</v>
      </c>
      <c r="J8" s="33">
        <v>45670</v>
      </c>
      <c r="K8" s="33">
        <f>WORKDAY.INTL(J8,C8,1,([1]FERIADOS!A7:A23))</f>
        <v>45670</v>
      </c>
    </row>
    <row r="9" spans="1:11" ht="13.05" customHeight="1" x14ac:dyDescent="0.3">
      <c r="A9" s="28" t="s">
        <v>23</v>
      </c>
      <c r="B9" s="29" t="s">
        <v>25</v>
      </c>
      <c r="C9" s="3">
        <v>0.5</v>
      </c>
      <c r="D9" s="3">
        <v>8</v>
      </c>
      <c r="E9" s="3">
        <f t="shared" si="0"/>
        <v>4</v>
      </c>
      <c r="F9" s="31" t="s">
        <v>20</v>
      </c>
      <c r="G9" s="4" t="s">
        <v>14</v>
      </c>
      <c r="H9" s="5">
        <v>1</v>
      </c>
      <c r="I9" s="3">
        <f>E9*H9</f>
        <v>4</v>
      </c>
      <c r="J9" s="33">
        <v>45852</v>
      </c>
      <c r="K9" s="33">
        <f>WORKDAY.INTL(J9,C9,1,([1]FERIADOS!A8:A24))</f>
        <v>45852</v>
      </c>
    </row>
    <row r="10" spans="1:11" ht="13.05" customHeight="1" x14ac:dyDescent="0.3">
      <c r="A10" s="28" t="s">
        <v>23</v>
      </c>
      <c r="B10" s="29" t="s">
        <v>26</v>
      </c>
      <c r="C10" s="3">
        <v>0.5</v>
      </c>
      <c r="D10" s="3">
        <v>8</v>
      </c>
      <c r="E10" s="3">
        <f t="shared" si="0"/>
        <v>4</v>
      </c>
      <c r="F10" s="31" t="s">
        <v>20</v>
      </c>
      <c r="G10" s="4" t="s">
        <v>14</v>
      </c>
      <c r="H10" s="5">
        <v>1</v>
      </c>
      <c r="I10" s="3">
        <f>E10*H10</f>
        <v>4</v>
      </c>
      <c r="J10" s="33">
        <v>45671</v>
      </c>
      <c r="K10" s="33">
        <f>WORKDAY.INTL(J10,C10,1,([1]FERIADOS!A9:A25))</f>
        <v>45671</v>
      </c>
    </row>
    <row r="11" spans="1:11" ht="13.05" customHeight="1" x14ac:dyDescent="0.3">
      <c r="A11" s="28" t="s">
        <v>23</v>
      </c>
      <c r="B11" s="29" t="s">
        <v>27</v>
      </c>
      <c r="C11" s="3">
        <v>0.5</v>
      </c>
      <c r="D11" s="3">
        <v>8</v>
      </c>
      <c r="E11" s="3">
        <f t="shared" si="0"/>
        <v>4</v>
      </c>
      <c r="F11" s="31" t="s">
        <v>20</v>
      </c>
      <c r="G11" s="4" t="s">
        <v>14</v>
      </c>
      <c r="H11" s="5">
        <v>1</v>
      </c>
      <c r="I11" s="3">
        <f>E11*H11</f>
        <v>4</v>
      </c>
      <c r="J11" s="33">
        <v>45705</v>
      </c>
      <c r="K11" s="33">
        <f>WORKDAY.INTL(J11,C11,1,([1]FERIADOS!A10:A26))</f>
        <v>45705</v>
      </c>
    </row>
    <row r="12" spans="1:11" ht="13.8" x14ac:dyDescent="0.3">
      <c r="A12" s="28" t="s">
        <v>23</v>
      </c>
      <c r="B12" s="29" t="s">
        <v>28</v>
      </c>
      <c r="C12" s="3">
        <v>0.5</v>
      </c>
      <c r="D12" s="3">
        <v>8</v>
      </c>
      <c r="E12" s="3">
        <f t="shared" si="0"/>
        <v>4</v>
      </c>
      <c r="F12" s="31" t="s">
        <v>16</v>
      </c>
      <c r="G12" s="4" t="s">
        <v>14</v>
      </c>
      <c r="H12" s="5">
        <v>1</v>
      </c>
      <c r="I12" s="3">
        <f>E12*H12</f>
        <v>4</v>
      </c>
      <c r="J12" s="33">
        <v>45726</v>
      </c>
      <c r="K12" s="33">
        <f>WORKDAY.INTL(J12,C12,1,([1]FERIADOS!A11:A27))</f>
        <v>45726</v>
      </c>
    </row>
    <row r="13" spans="1:11" ht="13.8" x14ac:dyDescent="0.3">
      <c r="A13" s="28" t="s">
        <v>23</v>
      </c>
      <c r="B13" s="29" t="s">
        <v>29</v>
      </c>
      <c r="C13" s="3">
        <v>0.5</v>
      </c>
      <c r="D13" s="3">
        <v>8</v>
      </c>
      <c r="E13" s="3">
        <f t="shared" si="0"/>
        <v>4</v>
      </c>
      <c r="F13" s="31" t="s">
        <v>16</v>
      </c>
      <c r="G13" s="4" t="s">
        <v>14</v>
      </c>
      <c r="H13" s="5">
        <v>1</v>
      </c>
      <c r="I13" s="3">
        <f>E13*H13</f>
        <v>4</v>
      </c>
      <c r="J13" s="33">
        <v>45763</v>
      </c>
      <c r="K13" s="33">
        <f>WORKDAY.INTL(J13,C13,1,([1]FERIADOS!A12:A28))</f>
        <v>45763</v>
      </c>
    </row>
    <row r="14" spans="1:11" ht="13.8" x14ac:dyDescent="0.3">
      <c r="A14" s="28" t="s">
        <v>23</v>
      </c>
      <c r="B14" s="29" t="s">
        <v>30</v>
      </c>
      <c r="C14" s="3">
        <v>0.5</v>
      </c>
      <c r="D14" s="3">
        <v>8</v>
      </c>
      <c r="E14" s="3">
        <f t="shared" si="0"/>
        <v>4</v>
      </c>
      <c r="F14" s="31" t="s">
        <v>16</v>
      </c>
      <c r="G14" s="4" t="s">
        <v>14</v>
      </c>
      <c r="H14" s="5">
        <v>1</v>
      </c>
      <c r="I14" s="3">
        <f>E14*H14</f>
        <v>4</v>
      </c>
      <c r="J14" s="33">
        <v>45793</v>
      </c>
      <c r="K14" s="33">
        <f>WORKDAY.INTL(J14,C14,1,([1]FERIADOS!A13:A29))</f>
        <v>45793</v>
      </c>
    </row>
    <row r="15" spans="1:11" ht="13.05" customHeight="1" x14ac:dyDescent="0.3">
      <c r="A15" s="28" t="s">
        <v>23</v>
      </c>
      <c r="B15" s="29" t="s">
        <v>31</v>
      </c>
      <c r="C15" s="3">
        <v>0.5</v>
      </c>
      <c r="D15" s="3">
        <v>8</v>
      </c>
      <c r="E15" s="3">
        <f t="shared" si="0"/>
        <v>4</v>
      </c>
      <c r="F15" s="31" t="s">
        <v>20</v>
      </c>
      <c r="G15" s="4" t="s">
        <v>14</v>
      </c>
      <c r="H15" s="5">
        <v>1</v>
      </c>
      <c r="I15" s="3">
        <f>E15*H15</f>
        <v>4</v>
      </c>
      <c r="J15" s="33">
        <v>45818</v>
      </c>
      <c r="K15" s="33">
        <f>WORKDAY.INTL(J15,C15,1,([1]FERIADOS!A14:A30))</f>
        <v>45818</v>
      </c>
    </row>
    <row r="16" spans="1:11" ht="13.8" x14ac:dyDescent="0.3">
      <c r="A16" s="28" t="s">
        <v>23</v>
      </c>
      <c r="B16" s="29" t="s">
        <v>32</v>
      </c>
      <c r="C16" s="3">
        <v>0.5</v>
      </c>
      <c r="D16" s="3">
        <v>8</v>
      </c>
      <c r="E16" s="3">
        <f t="shared" si="0"/>
        <v>4</v>
      </c>
      <c r="F16" s="31" t="s">
        <v>16</v>
      </c>
      <c r="G16" s="4" t="s">
        <v>14</v>
      </c>
      <c r="H16" s="5">
        <v>1</v>
      </c>
      <c r="I16" s="3">
        <f>E16*H16</f>
        <v>4</v>
      </c>
      <c r="J16" s="33">
        <v>45852</v>
      </c>
      <c r="K16" s="33">
        <f>WORKDAY.INTL(J16,C16,1,([1]FERIADOS!A15:A31))</f>
        <v>45852</v>
      </c>
    </row>
    <row r="17" spans="1:11" ht="13.05" customHeight="1" x14ac:dyDescent="0.3">
      <c r="A17" s="28" t="s">
        <v>23</v>
      </c>
      <c r="B17" s="29" t="s">
        <v>33</v>
      </c>
      <c r="C17" s="3">
        <v>0.5</v>
      </c>
      <c r="D17" s="3">
        <v>8</v>
      </c>
      <c r="E17" s="3">
        <f t="shared" si="0"/>
        <v>4</v>
      </c>
      <c r="F17" s="31" t="s">
        <v>20</v>
      </c>
      <c r="G17" s="4" t="s">
        <v>14</v>
      </c>
      <c r="H17" s="5">
        <v>1</v>
      </c>
      <c r="I17" s="3">
        <f>E17*H17</f>
        <v>4</v>
      </c>
      <c r="J17" s="33">
        <v>45880</v>
      </c>
      <c r="K17" s="33">
        <f>WORKDAY.INTL(J17,C17,1,([1]FERIADOS!A16:A32))</f>
        <v>45880</v>
      </c>
    </row>
    <row r="18" spans="1:11" ht="13.8" x14ac:dyDescent="0.3">
      <c r="A18" s="28" t="s">
        <v>23</v>
      </c>
      <c r="B18" s="29" t="s">
        <v>34</v>
      </c>
      <c r="C18" s="3">
        <v>0.5</v>
      </c>
      <c r="D18" s="3">
        <v>8</v>
      </c>
      <c r="E18" s="3">
        <f t="shared" si="0"/>
        <v>4</v>
      </c>
      <c r="F18" s="31" t="s">
        <v>16</v>
      </c>
      <c r="G18" s="4" t="s">
        <v>14</v>
      </c>
      <c r="H18" s="5">
        <v>1</v>
      </c>
      <c r="I18" s="3">
        <f>E18*H18</f>
        <v>4</v>
      </c>
      <c r="J18" s="33">
        <v>45910</v>
      </c>
      <c r="K18" s="33">
        <f>WORKDAY.INTL(J18,C18,1,([1]FERIADOS!A17:A33))</f>
        <v>45910</v>
      </c>
    </row>
    <row r="19" spans="1:11" ht="13.05" customHeight="1" x14ac:dyDescent="0.3">
      <c r="A19" s="28" t="s">
        <v>23</v>
      </c>
      <c r="B19" s="29" t="s">
        <v>35</v>
      </c>
      <c r="C19" s="3">
        <v>0.5</v>
      </c>
      <c r="D19" s="3">
        <v>8</v>
      </c>
      <c r="E19" s="3">
        <f t="shared" si="0"/>
        <v>4</v>
      </c>
      <c r="F19" s="31" t="s">
        <v>20</v>
      </c>
      <c r="G19" s="4" t="s">
        <v>14</v>
      </c>
      <c r="H19" s="5">
        <v>1</v>
      </c>
      <c r="I19" s="3">
        <f>E19*H19</f>
        <v>4</v>
      </c>
      <c r="J19" s="33">
        <v>45944</v>
      </c>
      <c r="K19" s="33">
        <f>WORKDAY.INTL(J19,C19,1,([1]FERIADOS!A18:A34))</f>
        <v>45944</v>
      </c>
    </row>
    <row r="20" spans="1:11" ht="13.8" x14ac:dyDescent="0.3">
      <c r="A20" s="28" t="s">
        <v>23</v>
      </c>
      <c r="B20" s="29" t="s">
        <v>36</v>
      </c>
      <c r="C20" s="3">
        <v>0.5</v>
      </c>
      <c r="D20" s="3">
        <v>8</v>
      </c>
      <c r="E20" s="3">
        <f t="shared" si="0"/>
        <v>4</v>
      </c>
      <c r="F20" s="31" t="s">
        <v>16</v>
      </c>
      <c r="G20" s="4" t="s">
        <v>14</v>
      </c>
      <c r="H20" s="5">
        <v>1</v>
      </c>
      <c r="I20" s="3">
        <f>E20*H20</f>
        <v>4</v>
      </c>
      <c r="J20" s="33">
        <v>45941</v>
      </c>
      <c r="K20" s="33">
        <f>WORKDAY.INTL(J20,C20,1,([1]FERIADOS!A19:A35))</f>
        <v>45941</v>
      </c>
    </row>
    <row r="21" spans="1:11" ht="13.05" customHeight="1" x14ac:dyDescent="0.3">
      <c r="A21" s="28" t="s">
        <v>23</v>
      </c>
      <c r="B21" s="29" t="s">
        <v>37</v>
      </c>
      <c r="C21" s="3">
        <v>0.5</v>
      </c>
      <c r="D21" s="3">
        <v>8</v>
      </c>
      <c r="E21" s="3">
        <f t="shared" si="0"/>
        <v>4</v>
      </c>
      <c r="F21" s="31" t="s">
        <v>20</v>
      </c>
      <c r="G21" s="4" t="s">
        <v>14</v>
      </c>
      <c r="H21" s="5">
        <v>1</v>
      </c>
      <c r="I21" s="3">
        <f>E21*H21</f>
        <v>4</v>
      </c>
      <c r="J21" s="33">
        <v>46001</v>
      </c>
      <c r="K21" s="33">
        <f>WORKDAY.INTL(J21,C21,1,([1]FERIADOS!A20:A36))</f>
        <v>46001</v>
      </c>
    </row>
    <row r="22" spans="1:11" ht="20.399999999999999" x14ac:dyDescent="0.3">
      <c r="A22" s="28" t="s">
        <v>38</v>
      </c>
      <c r="B22" s="38" t="s">
        <v>39</v>
      </c>
      <c r="C22" s="3">
        <v>10</v>
      </c>
      <c r="D22" s="3">
        <v>8</v>
      </c>
      <c r="E22" s="3">
        <f t="shared" si="0"/>
        <v>80</v>
      </c>
      <c r="F22" s="31" t="s">
        <v>40</v>
      </c>
      <c r="G22" s="4" t="s">
        <v>14</v>
      </c>
      <c r="H22" s="5">
        <v>1</v>
      </c>
      <c r="I22" s="3">
        <f>E22*H22</f>
        <v>80</v>
      </c>
      <c r="J22" s="33">
        <v>45719</v>
      </c>
      <c r="K22" s="33">
        <f>WORKDAY.INTL(J22,C22,1,([1]FERIADOS!A21:A37))</f>
        <v>45733</v>
      </c>
    </row>
    <row r="23" spans="1:11" ht="20.399999999999999" x14ac:dyDescent="0.3">
      <c r="A23" s="28" t="s">
        <v>38</v>
      </c>
      <c r="B23" s="38" t="s">
        <v>41</v>
      </c>
      <c r="C23" s="3">
        <v>10</v>
      </c>
      <c r="D23" s="3">
        <v>8</v>
      </c>
      <c r="E23" s="3">
        <f t="shared" si="0"/>
        <v>80</v>
      </c>
      <c r="F23" s="31" t="s">
        <v>40</v>
      </c>
      <c r="G23" s="4" t="s">
        <v>14</v>
      </c>
      <c r="H23" s="5">
        <v>1</v>
      </c>
      <c r="I23" s="3">
        <f>E23*H23</f>
        <v>80</v>
      </c>
      <c r="J23" s="33">
        <v>45840</v>
      </c>
      <c r="K23" s="33">
        <f>WORKDAY.INTL(J23,C23,1,([1]FERIADOS!A22:A38))</f>
        <v>45854</v>
      </c>
    </row>
    <row r="24" spans="1:11" ht="13.05" customHeight="1" x14ac:dyDescent="0.3">
      <c r="A24" s="28" t="s">
        <v>23</v>
      </c>
      <c r="B24" s="29" t="s">
        <v>42</v>
      </c>
      <c r="C24" s="3">
        <v>12</v>
      </c>
      <c r="D24" s="3">
        <v>8</v>
      </c>
      <c r="E24" s="3">
        <f t="shared" si="0"/>
        <v>96</v>
      </c>
      <c r="F24" s="31" t="s">
        <v>20</v>
      </c>
      <c r="G24" s="4" t="s">
        <v>14</v>
      </c>
      <c r="H24" s="5">
        <v>1</v>
      </c>
      <c r="I24" s="3">
        <f>E24*H24</f>
        <v>96</v>
      </c>
      <c r="J24" s="33">
        <v>45659</v>
      </c>
      <c r="K24" s="33">
        <f>WORKDAY.INTL(J24,C24,1,([1]FERIADOS!A23:A39))</f>
        <v>45677</v>
      </c>
    </row>
    <row r="25" spans="1:11" ht="13.05" customHeight="1" x14ac:dyDescent="0.3">
      <c r="A25" s="28" t="s">
        <v>23</v>
      </c>
      <c r="B25" s="29" t="s">
        <v>43</v>
      </c>
      <c r="C25" s="3">
        <v>12</v>
      </c>
      <c r="D25" s="3">
        <v>8</v>
      </c>
      <c r="E25" s="3">
        <f t="shared" si="0"/>
        <v>96</v>
      </c>
      <c r="F25" s="31" t="s">
        <v>20</v>
      </c>
      <c r="G25" s="4" t="s">
        <v>14</v>
      </c>
      <c r="H25" s="5">
        <v>1</v>
      </c>
      <c r="I25" s="3">
        <f>E25*H25</f>
        <v>96</v>
      </c>
      <c r="J25" s="33">
        <v>45839</v>
      </c>
      <c r="K25" s="33">
        <f>WORKDAY.INTL(J25,C25,1,([1]FERIADOS!A24:A40))</f>
        <v>45855</v>
      </c>
    </row>
    <row r="26" spans="1:11" ht="13.8" x14ac:dyDescent="0.3">
      <c r="A26" s="28" t="s">
        <v>23</v>
      </c>
      <c r="B26" s="29" t="s">
        <v>44</v>
      </c>
      <c r="C26" s="3">
        <v>12</v>
      </c>
      <c r="D26" s="3">
        <v>8</v>
      </c>
      <c r="E26" s="3">
        <f t="shared" si="0"/>
        <v>96</v>
      </c>
      <c r="F26" s="31" t="s">
        <v>40</v>
      </c>
      <c r="G26" s="4" t="s">
        <v>14</v>
      </c>
      <c r="H26" s="5">
        <v>1</v>
      </c>
      <c r="I26" s="3">
        <f>E26*H26</f>
        <v>96</v>
      </c>
      <c r="J26" s="33">
        <v>45659</v>
      </c>
      <c r="K26" s="33">
        <f>WORKDAY.INTL(J26,C26,1,([1]FERIADOS!A25:A41))</f>
        <v>45677</v>
      </c>
    </row>
    <row r="27" spans="1:11" ht="13.8" x14ac:dyDescent="0.3">
      <c r="A27" s="28" t="s">
        <v>23</v>
      </c>
      <c r="B27" s="29" t="s">
        <v>45</v>
      </c>
      <c r="C27" s="3">
        <v>12</v>
      </c>
      <c r="D27" s="3">
        <v>8</v>
      </c>
      <c r="E27" s="3">
        <f t="shared" si="0"/>
        <v>96</v>
      </c>
      <c r="F27" s="31" t="s">
        <v>40</v>
      </c>
      <c r="G27" s="4" t="s">
        <v>14</v>
      </c>
      <c r="H27" s="5">
        <v>1</v>
      </c>
      <c r="I27" s="3">
        <f>E27*H27</f>
        <v>96</v>
      </c>
      <c r="J27" s="33">
        <v>45840</v>
      </c>
      <c r="K27" s="33">
        <f>WORKDAY.INTL(J27,C27,1,([1]FERIADOS!A26:A42))</f>
        <v>45856</v>
      </c>
    </row>
    <row r="28" spans="1:11" ht="28.2" customHeight="1" x14ac:dyDescent="0.3">
      <c r="A28" s="28" t="s">
        <v>23</v>
      </c>
      <c r="B28" s="29" t="s">
        <v>46</v>
      </c>
      <c r="C28" s="3">
        <v>10</v>
      </c>
      <c r="D28" s="3">
        <v>8</v>
      </c>
      <c r="E28" s="3">
        <f t="shared" si="0"/>
        <v>80</v>
      </c>
      <c r="F28" s="31" t="s">
        <v>40</v>
      </c>
      <c r="G28" s="4" t="s">
        <v>14</v>
      </c>
      <c r="H28" s="5">
        <v>1</v>
      </c>
      <c r="I28" s="3">
        <f>E28*H28</f>
        <v>80</v>
      </c>
      <c r="J28" s="33">
        <v>45689</v>
      </c>
      <c r="K28" s="33">
        <f>WORKDAY.INTL(J28,C28,1,([1]FERIADOS!A27:A43))</f>
        <v>45702</v>
      </c>
    </row>
    <row r="29" spans="1:11" ht="13.05" customHeight="1" x14ac:dyDescent="0.3">
      <c r="A29" s="28" t="s">
        <v>23</v>
      </c>
      <c r="B29" s="29" t="s">
        <v>47</v>
      </c>
      <c r="C29" s="3">
        <v>0.5</v>
      </c>
      <c r="D29" s="3">
        <v>8</v>
      </c>
      <c r="E29" s="3">
        <f t="shared" si="0"/>
        <v>4</v>
      </c>
      <c r="F29" s="31" t="s">
        <v>20</v>
      </c>
      <c r="G29" s="4" t="s">
        <v>14</v>
      </c>
      <c r="H29" s="5">
        <v>1</v>
      </c>
      <c r="I29" s="3">
        <f>E29*H29</f>
        <v>4</v>
      </c>
      <c r="J29" s="33">
        <v>45659</v>
      </c>
      <c r="K29" s="33">
        <f>WORKDAY.INTL(J29,C29,1,([1]FERIADOS!A28:A44))</f>
        <v>45659</v>
      </c>
    </row>
    <row r="30" spans="1:11" ht="13.05" customHeight="1" x14ac:dyDescent="0.3">
      <c r="A30" s="28" t="s">
        <v>23</v>
      </c>
      <c r="B30" s="29" t="s">
        <v>48</v>
      </c>
      <c r="C30" s="3">
        <v>0.5</v>
      </c>
      <c r="D30" s="3">
        <v>8</v>
      </c>
      <c r="E30" s="3">
        <f t="shared" si="0"/>
        <v>4</v>
      </c>
      <c r="F30" s="31" t="s">
        <v>20</v>
      </c>
      <c r="G30" s="4" t="s">
        <v>14</v>
      </c>
      <c r="H30" s="5">
        <v>1</v>
      </c>
      <c r="I30" s="3">
        <f>E30*H30</f>
        <v>4</v>
      </c>
      <c r="J30" s="33">
        <v>45705</v>
      </c>
      <c r="K30" s="33">
        <f>WORKDAY.INTL(J30,C30,1,([1]FERIADOS!A29:A45))</f>
        <v>45705</v>
      </c>
    </row>
    <row r="31" spans="1:11" ht="13.8" x14ac:dyDescent="0.3">
      <c r="A31" s="28" t="s">
        <v>23</v>
      </c>
      <c r="B31" s="29" t="s">
        <v>49</v>
      </c>
      <c r="C31" s="3">
        <v>0.5</v>
      </c>
      <c r="D31" s="3">
        <v>8</v>
      </c>
      <c r="E31" s="3">
        <f t="shared" si="0"/>
        <v>4</v>
      </c>
      <c r="F31" s="31" t="s">
        <v>16</v>
      </c>
      <c r="G31" s="4" t="s">
        <v>14</v>
      </c>
      <c r="H31" s="5">
        <v>1</v>
      </c>
      <c r="I31" s="3">
        <f>E31*H31</f>
        <v>4</v>
      </c>
      <c r="J31" s="33">
        <v>45719</v>
      </c>
      <c r="K31" s="33">
        <f>WORKDAY.INTL(J31,C31,1,([1]FERIADOS!A30:A46))</f>
        <v>45719</v>
      </c>
    </row>
    <row r="32" spans="1:11" ht="13.05" customHeight="1" x14ac:dyDescent="0.3">
      <c r="A32" s="28" t="s">
        <v>23</v>
      </c>
      <c r="B32" s="29" t="s">
        <v>50</v>
      </c>
      <c r="C32" s="3">
        <v>0.5</v>
      </c>
      <c r="D32" s="3">
        <v>8</v>
      </c>
      <c r="E32" s="3">
        <f t="shared" si="0"/>
        <v>4</v>
      </c>
      <c r="F32" s="31" t="s">
        <v>20</v>
      </c>
      <c r="G32" s="4" t="s">
        <v>14</v>
      </c>
      <c r="H32" s="5">
        <v>1</v>
      </c>
      <c r="I32" s="3">
        <f>E32*H32</f>
        <v>4</v>
      </c>
      <c r="J32" s="33">
        <v>45748</v>
      </c>
      <c r="K32" s="33">
        <f>WORKDAY.INTL(J32,C32,1,([1]FERIADOS!A31:A47))</f>
        <v>45748</v>
      </c>
    </row>
    <row r="33" spans="1:11" ht="13.05" customHeight="1" x14ac:dyDescent="0.3">
      <c r="A33" s="28" t="s">
        <v>23</v>
      </c>
      <c r="B33" s="29" t="s">
        <v>51</v>
      </c>
      <c r="C33" s="3">
        <v>0.5</v>
      </c>
      <c r="D33" s="3">
        <v>8</v>
      </c>
      <c r="E33" s="3">
        <f t="shared" si="0"/>
        <v>4</v>
      </c>
      <c r="F33" s="31" t="s">
        <v>20</v>
      </c>
      <c r="G33" s="4" t="s">
        <v>14</v>
      </c>
      <c r="H33" s="5">
        <v>1</v>
      </c>
      <c r="I33" s="3">
        <f>E33*H33</f>
        <v>4</v>
      </c>
      <c r="J33" s="33">
        <v>45779</v>
      </c>
      <c r="K33" s="33">
        <f>WORKDAY.INTL(J33,C33,1,([1]FERIADOS!A32:A48))</f>
        <v>45779</v>
      </c>
    </row>
    <row r="34" spans="1:11" ht="13.05" customHeight="1" x14ac:dyDescent="0.3">
      <c r="A34" s="28" t="s">
        <v>23</v>
      </c>
      <c r="B34" s="29" t="s">
        <v>52</v>
      </c>
      <c r="C34" s="3">
        <v>0.5</v>
      </c>
      <c r="D34" s="3">
        <v>8</v>
      </c>
      <c r="E34" s="3">
        <f t="shared" si="0"/>
        <v>4</v>
      </c>
      <c r="F34" s="31" t="s">
        <v>20</v>
      </c>
      <c r="G34" s="4" t="s">
        <v>14</v>
      </c>
      <c r="H34" s="5">
        <v>1</v>
      </c>
      <c r="I34" s="3">
        <f>E34*H34</f>
        <v>4</v>
      </c>
      <c r="J34" s="33">
        <v>45811</v>
      </c>
      <c r="K34" s="33">
        <f>WORKDAY.INTL(J34,C34,1,([1]FERIADOS!A33:A49))</f>
        <v>45811</v>
      </c>
    </row>
    <row r="35" spans="1:11" ht="13.05" customHeight="1" x14ac:dyDescent="0.3">
      <c r="A35" s="28" t="s">
        <v>23</v>
      </c>
      <c r="B35" s="29" t="s">
        <v>53</v>
      </c>
      <c r="C35" s="3">
        <v>0.5</v>
      </c>
      <c r="D35" s="3">
        <v>8</v>
      </c>
      <c r="E35" s="3">
        <f t="shared" si="0"/>
        <v>4</v>
      </c>
      <c r="F35" s="31" t="s">
        <v>20</v>
      </c>
      <c r="G35" s="4" t="s">
        <v>14</v>
      </c>
      <c r="H35" s="5">
        <v>1</v>
      </c>
      <c r="I35" s="3">
        <f>E35*H35</f>
        <v>4</v>
      </c>
      <c r="J35" s="33">
        <v>45839</v>
      </c>
      <c r="K35" s="33">
        <f>WORKDAY.INTL(J35,C35,1,([1]FERIADOS!A34:A50))</f>
        <v>45839</v>
      </c>
    </row>
    <row r="36" spans="1:11" ht="13.05" customHeight="1" x14ac:dyDescent="0.3">
      <c r="A36" s="28" t="s">
        <v>23</v>
      </c>
      <c r="B36" s="29" t="s">
        <v>54</v>
      </c>
      <c r="C36" s="3">
        <v>0.5</v>
      </c>
      <c r="D36" s="3">
        <v>8</v>
      </c>
      <c r="E36" s="3">
        <f t="shared" si="0"/>
        <v>4</v>
      </c>
      <c r="F36" s="31" t="s">
        <v>20</v>
      </c>
      <c r="G36" s="4" t="s">
        <v>14</v>
      </c>
      <c r="H36" s="5">
        <v>1</v>
      </c>
      <c r="I36" s="3">
        <f>E36*H36</f>
        <v>4</v>
      </c>
      <c r="J36" s="33">
        <v>45870</v>
      </c>
      <c r="K36" s="33">
        <f>WORKDAY.INTL(J36,C36,1,([1]FERIADOS!A35:A51))</f>
        <v>45870</v>
      </c>
    </row>
    <row r="37" spans="1:11" ht="13.05" customHeight="1" x14ac:dyDescent="0.3">
      <c r="A37" s="28" t="s">
        <v>23</v>
      </c>
      <c r="B37" s="29" t="s">
        <v>55</v>
      </c>
      <c r="C37" s="3">
        <v>0.5</v>
      </c>
      <c r="D37" s="3">
        <v>8</v>
      </c>
      <c r="E37" s="3">
        <f t="shared" si="0"/>
        <v>4</v>
      </c>
      <c r="F37" s="31" t="s">
        <v>20</v>
      </c>
      <c r="G37" s="4" t="s">
        <v>14</v>
      </c>
      <c r="H37" s="5">
        <v>1</v>
      </c>
      <c r="I37" s="3">
        <f>E37*H37</f>
        <v>4</v>
      </c>
      <c r="J37" s="33">
        <v>45901</v>
      </c>
      <c r="K37" s="33">
        <f>WORKDAY.INTL(J37,C37,1,([1]FERIADOS!A36:A52))</f>
        <v>45901</v>
      </c>
    </row>
    <row r="38" spans="1:11" ht="13.05" customHeight="1" x14ac:dyDescent="0.3">
      <c r="A38" s="28" t="s">
        <v>23</v>
      </c>
      <c r="B38" s="29" t="s">
        <v>56</v>
      </c>
      <c r="C38" s="3">
        <v>0.5</v>
      </c>
      <c r="D38" s="3">
        <v>8</v>
      </c>
      <c r="E38" s="3">
        <f t="shared" si="0"/>
        <v>4</v>
      </c>
      <c r="F38" s="31" t="s">
        <v>20</v>
      </c>
      <c r="G38" s="4" t="s">
        <v>14</v>
      </c>
      <c r="H38" s="5">
        <v>1</v>
      </c>
      <c r="I38" s="3">
        <f>E38*H38</f>
        <v>4</v>
      </c>
      <c r="J38" s="33">
        <v>45931</v>
      </c>
      <c r="K38" s="33">
        <f>WORKDAY.INTL(J38,C38,1,([1]FERIADOS!A37:A53))</f>
        <v>45931</v>
      </c>
    </row>
    <row r="39" spans="1:11" ht="13.05" customHeight="1" x14ac:dyDescent="0.3">
      <c r="A39" s="28" t="s">
        <v>23</v>
      </c>
      <c r="B39" s="29" t="s">
        <v>57</v>
      </c>
      <c r="C39" s="3">
        <v>0.5</v>
      </c>
      <c r="D39" s="3">
        <v>8</v>
      </c>
      <c r="E39" s="3">
        <f t="shared" si="0"/>
        <v>4</v>
      </c>
      <c r="F39" s="31" t="s">
        <v>20</v>
      </c>
      <c r="G39" s="4" t="s">
        <v>14</v>
      </c>
      <c r="H39" s="5">
        <v>1</v>
      </c>
      <c r="I39" s="3">
        <f>E39*H39</f>
        <v>4</v>
      </c>
      <c r="J39" s="33">
        <v>45965</v>
      </c>
      <c r="K39" s="33">
        <f>WORKDAY.INTL(J39,C39,1,([1]FERIADOS!A38:A54))</f>
        <v>45965</v>
      </c>
    </row>
    <row r="40" spans="1:11" ht="13.05" customHeight="1" x14ac:dyDescent="0.3">
      <c r="A40" s="28" t="s">
        <v>23</v>
      </c>
      <c r="B40" s="29" t="s">
        <v>58</v>
      </c>
      <c r="C40" s="3">
        <v>0.5</v>
      </c>
      <c r="D40" s="3">
        <v>8</v>
      </c>
      <c r="E40" s="3">
        <f t="shared" si="0"/>
        <v>4</v>
      </c>
      <c r="F40" s="31" t="s">
        <v>20</v>
      </c>
      <c r="G40" s="4" t="s">
        <v>14</v>
      </c>
      <c r="H40" s="5">
        <v>1</v>
      </c>
      <c r="I40" s="3">
        <f>E40*H40</f>
        <v>4</v>
      </c>
      <c r="J40" s="33">
        <v>45992</v>
      </c>
      <c r="K40" s="33">
        <f>WORKDAY.INTL(J40,C40,1,([1]FERIADOS!A39:A55))</f>
        <v>45992</v>
      </c>
    </row>
    <row r="41" spans="1:11" ht="13.05" customHeight="1" x14ac:dyDescent="0.3">
      <c r="A41" s="28" t="s">
        <v>23</v>
      </c>
      <c r="B41" s="29" t="s">
        <v>59</v>
      </c>
      <c r="C41" s="3">
        <v>12</v>
      </c>
      <c r="D41" s="3">
        <v>8</v>
      </c>
      <c r="E41" s="3">
        <f t="shared" si="0"/>
        <v>96</v>
      </c>
      <c r="F41" s="31" t="s">
        <v>16</v>
      </c>
      <c r="G41" s="4" t="s">
        <v>14</v>
      </c>
      <c r="H41" s="5">
        <v>1</v>
      </c>
      <c r="I41" s="3">
        <f>E41*H41</f>
        <v>96</v>
      </c>
      <c r="J41" s="33">
        <v>45705</v>
      </c>
      <c r="K41" s="33">
        <f>WORKDAY.INTL(J41,C41,1,([1]FERIADOS!A40:A56))</f>
        <v>45721</v>
      </c>
    </row>
    <row r="42" spans="1:11" ht="20.399999999999999" x14ac:dyDescent="0.3">
      <c r="A42" s="28" t="s">
        <v>23</v>
      </c>
      <c r="B42" s="29" t="s">
        <v>60</v>
      </c>
      <c r="C42" s="3">
        <v>30</v>
      </c>
      <c r="D42" s="3">
        <v>8</v>
      </c>
      <c r="E42" s="3">
        <f t="shared" si="0"/>
        <v>240</v>
      </c>
      <c r="F42" s="31" t="s">
        <v>16</v>
      </c>
      <c r="G42" s="4" t="s">
        <v>14</v>
      </c>
      <c r="H42" s="5">
        <v>1</v>
      </c>
      <c r="I42" s="3">
        <f>E42*H42</f>
        <v>240</v>
      </c>
      <c r="J42" s="33">
        <v>45839</v>
      </c>
      <c r="K42" s="33">
        <f>WORKDAY.INTL(J42,C42,1,([1]FERIADOS!A41:A57))</f>
        <v>45881</v>
      </c>
    </row>
    <row r="43" spans="1:11" ht="13.8" x14ac:dyDescent="0.3">
      <c r="A43" s="28" t="s">
        <v>11</v>
      </c>
      <c r="B43" s="29" t="s">
        <v>61</v>
      </c>
      <c r="C43" s="3">
        <v>3</v>
      </c>
      <c r="D43" s="3">
        <v>8</v>
      </c>
      <c r="E43" s="3">
        <f t="shared" si="0"/>
        <v>24</v>
      </c>
      <c r="F43" s="31" t="s">
        <v>18</v>
      </c>
      <c r="G43" s="4" t="s">
        <v>14</v>
      </c>
      <c r="H43" s="5">
        <v>1</v>
      </c>
      <c r="I43" s="3">
        <f>E43*H43</f>
        <v>24</v>
      </c>
      <c r="J43" s="33">
        <v>45811</v>
      </c>
      <c r="K43" s="33">
        <f>WORKDAY.INTL(J43,C43,1,([1]FERIADOS!A42:A58))</f>
        <v>45814</v>
      </c>
    </row>
    <row r="44" spans="1:11" ht="13.8" x14ac:dyDescent="0.3">
      <c r="A44" s="28" t="s">
        <v>23</v>
      </c>
      <c r="B44" s="29" t="s">
        <v>62</v>
      </c>
      <c r="C44" s="3">
        <v>20</v>
      </c>
      <c r="D44" s="3">
        <v>8</v>
      </c>
      <c r="E44" s="3">
        <f t="shared" si="0"/>
        <v>160</v>
      </c>
      <c r="F44" s="31" t="s">
        <v>13</v>
      </c>
      <c r="G44" s="4" t="s">
        <v>14</v>
      </c>
      <c r="H44" s="5">
        <v>1</v>
      </c>
      <c r="I44" s="3">
        <f>E44*H44</f>
        <v>160</v>
      </c>
      <c r="J44" s="33">
        <v>45690</v>
      </c>
      <c r="K44" s="33">
        <f>WORKDAY.INTL(J44,C44,1,([1]FERIADOS!A43:A59))</f>
        <v>45716</v>
      </c>
    </row>
    <row r="45" spans="1:11" ht="13.8" x14ac:dyDescent="0.3">
      <c r="A45" s="28" t="s">
        <v>23</v>
      </c>
      <c r="B45" s="29" t="s">
        <v>63</v>
      </c>
      <c r="C45" s="3">
        <v>5</v>
      </c>
      <c r="D45" s="3">
        <v>8</v>
      </c>
      <c r="E45" s="3">
        <f t="shared" si="0"/>
        <v>40</v>
      </c>
      <c r="F45" s="31" t="s">
        <v>40</v>
      </c>
      <c r="G45" s="4" t="s">
        <v>14</v>
      </c>
      <c r="H45" s="5">
        <v>1</v>
      </c>
      <c r="I45" s="3">
        <f>E45*H45</f>
        <v>40</v>
      </c>
      <c r="J45" s="33">
        <v>45748</v>
      </c>
      <c r="K45" s="33">
        <f>WORKDAY.INTL(J45,C45,1,([1]FERIADOS!A44:A60))</f>
        <v>45755</v>
      </c>
    </row>
    <row r="46" spans="1:11" ht="51" x14ac:dyDescent="0.3">
      <c r="A46" s="28" t="s">
        <v>23</v>
      </c>
      <c r="B46" s="29" t="s">
        <v>64</v>
      </c>
      <c r="C46" s="3">
        <v>10</v>
      </c>
      <c r="D46" s="3">
        <v>8</v>
      </c>
      <c r="E46" s="3">
        <f t="shared" si="0"/>
        <v>80</v>
      </c>
      <c r="F46" s="31" t="s">
        <v>40</v>
      </c>
      <c r="G46" s="4" t="s">
        <v>14</v>
      </c>
      <c r="H46" s="5">
        <v>1</v>
      </c>
      <c r="I46" s="3">
        <f>E46*H46</f>
        <v>80</v>
      </c>
      <c r="J46" s="33">
        <v>45759</v>
      </c>
      <c r="K46" s="33">
        <f>WORKDAY.INTL(J46,C46,1,([1]FERIADOS!A45:A61))</f>
        <v>45772</v>
      </c>
    </row>
    <row r="47" spans="1:11" ht="20.399999999999999" x14ac:dyDescent="0.3">
      <c r="A47" s="28" t="s">
        <v>23</v>
      </c>
      <c r="B47" s="29" t="s">
        <v>65</v>
      </c>
      <c r="C47" s="3">
        <v>10</v>
      </c>
      <c r="D47" s="3">
        <v>8</v>
      </c>
      <c r="E47" s="3">
        <f t="shared" si="0"/>
        <v>80</v>
      </c>
      <c r="F47" s="31" t="s">
        <v>66</v>
      </c>
      <c r="G47" s="4" t="s">
        <v>14</v>
      </c>
      <c r="H47" s="5">
        <v>1</v>
      </c>
      <c r="I47" s="3">
        <f>E47*H47</f>
        <v>80</v>
      </c>
      <c r="J47" s="33">
        <v>45870</v>
      </c>
      <c r="K47" s="33">
        <f>WORKDAY.INTL(J47,C47,1,([1]FERIADOS!A46:A62))</f>
        <v>45884</v>
      </c>
    </row>
    <row r="48" spans="1:11" ht="51" x14ac:dyDescent="0.3">
      <c r="A48" s="28" t="s">
        <v>23</v>
      </c>
      <c r="B48" s="29" t="s">
        <v>67</v>
      </c>
      <c r="C48" s="3">
        <v>10</v>
      </c>
      <c r="D48" s="3">
        <v>8</v>
      </c>
      <c r="E48" s="3">
        <f t="shared" si="0"/>
        <v>80</v>
      </c>
      <c r="F48" s="31" t="s">
        <v>68</v>
      </c>
      <c r="G48" s="4" t="s">
        <v>14</v>
      </c>
      <c r="H48" s="5">
        <v>1</v>
      </c>
      <c r="I48" s="3">
        <f>E48*H48</f>
        <v>80</v>
      </c>
      <c r="J48" s="33">
        <v>45820</v>
      </c>
      <c r="K48" s="33">
        <f>WORKDAY.INTL(J48,C48,1,([1]FERIADOS!A47:A63))</f>
        <v>45834</v>
      </c>
    </row>
    <row r="49" spans="1:11" ht="51" x14ac:dyDescent="0.3">
      <c r="A49" s="28" t="s">
        <v>23</v>
      </c>
      <c r="B49" s="42" t="s">
        <v>69</v>
      </c>
      <c r="C49" s="3">
        <v>10</v>
      </c>
      <c r="D49" s="3">
        <v>8</v>
      </c>
      <c r="E49" s="3">
        <f t="shared" si="0"/>
        <v>80</v>
      </c>
      <c r="F49" s="45" t="s">
        <v>40</v>
      </c>
      <c r="G49" s="4" t="s">
        <v>14</v>
      </c>
      <c r="H49" s="5">
        <v>1</v>
      </c>
      <c r="I49" s="3">
        <f>E49*H49</f>
        <v>80</v>
      </c>
      <c r="J49" s="46">
        <v>45944</v>
      </c>
      <c r="K49" s="46">
        <f>WORKDAY.INTL(J49,C49,1,([1]FERIADOS!A48:A64))</f>
        <v>45958</v>
      </c>
    </row>
    <row r="50" spans="1:11" ht="13.8" x14ac:dyDescent="0.3">
      <c r="A50" s="28" t="s">
        <v>23</v>
      </c>
      <c r="B50" s="42" t="s">
        <v>70</v>
      </c>
      <c r="C50" s="3">
        <v>20</v>
      </c>
      <c r="D50" s="3">
        <v>8</v>
      </c>
      <c r="E50" s="3">
        <f t="shared" si="0"/>
        <v>160</v>
      </c>
      <c r="F50" s="45" t="s">
        <v>18</v>
      </c>
      <c r="G50" s="4" t="s">
        <v>14</v>
      </c>
      <c r="H50" s="5">
        <v>1</v>
      </c>
      <c r="I50" s="3">
        <f>E50*H50</f>
        <v>160</v>
      </c>
      <c r="J50" s="46">
        <v>45658</v>
      </c>
      <c r="K50" s="46">
        <f>WORKDAY.INTL(J50,C50,1,([1]FERIADOS!A49:A65))</f>
        <v>45686</v>
      </c>
    </row>
    <row r="51" spans="1:11" ht="13.8" x14ac:dyDescent="0.3">
      <c r="A51" s="28" t="s">
        <v>23</v>
      </c>
      <c r="B51" s="42" t="s">
        <v>71</v>
      </c>
      <c r="C51" s="3">
        <v>20</v>
      </c>
      <c r="D51" s="3">
        <v>8</v>
      </c>
      <c r="E51" s="3">
        <f t="shared" si="0"/>
        <v>160</v>
      </c>
      <c r="F51" s="45" t="s">
        <v>13</v>
      </c>
      <c r="G51" s="4" t="s">
        <v>14</v>
      </c>
      <c r="H51" s="5">
        <v>1</v>
      </c>
      <c r="I51" s="3">
        <f>E51*H51</f>
        <v>160</v>
      </c>
      <c r="J51" s="46">
        <v>45748</v>
      </c>
      <c r="K51" s="46">
        <f>WORKDAY.INTL(J51,C51,1,([1]FERIADOS!A50:A66))</f>
        <v>45776</v>
      </c>
    </row>
    <row r="52" spans="1:11" ht="13.8" x14ac:dyDescent="0.3">
      <c r="A52" s="28" t="s">
        <v>23</v>
      </c>
      <c r="B52" s="42" t="s">
        <v>72</v>
      </c>
      <c r="C52" s="3">
        <v>20</v>
      </c>
      <c r="D52" s="3">
        <v>8</v>
      </c>
      <c r="E52" s="3">
        <f t="shared" si="0"/>
        <v>160</v>
      </c>
      <c r="F52" s="45" t="s">
        <v>18</v>
      </c>
      <c r="G52" s="4" t="s">
        <v>14</v>
      </c>
      <c r="H52" s="5">
        <v>1</v>
      </c>
      <c r="I52" s="3">
        <f>E52*H52</f>
        <v>160</v>
      </c>
      <c r="J52" s="46">
        <v>45839</v>
      </c>
      <c r="K52" s="46">
        <f>WORKDAY.INTL(J52,C52,1,([1]FERIADOS!A51:A67))</f>
        <v>45867</v>
      </c>
    </row>
    <row r="53" spans="1:11" ht="13.8" x14ac:dyDescent="0.3">
      <c r="A53" s="28" t="s">
        <v>23</v>
      </c>
      <c r="B53" s="42" t="s">
        <v>73</v>
      </c>
      <c r="C53" s="3">
        <v>20</v>
      </c>
      <c r="D53" s="3">
        <v>8</v>
      </c>
      <c r="E53" s="3">
        <f t="shared" si="0"/>
        <v>160</v>
      </c>
      <c r="F53" s="45" t="s">
        <v>13</v>
      </c>
      <c r="G53" s="4" t="s">
        <v>14</v>
      </c>
      <c r="H53" s="5">
        <v>1</v>
      </c>
      <c r="I53" s="3">
        <f>E53*H53</f>
        <v>160</v>
      </c>
      <c r="J53" s="46">
        <v>45931</v>
      </c>
      <c r="K53" s="46">
        <f>WORKDAY.INTL(J53,C53,1,([1]FERIADOS!A52:A68))</f>
        <v>45959</v>
      </c>
    </row>
    <row r="54" spans="1:11" ht="20.399999999999999" x14ac:dyDescent="0.3">
      <c r="A54" s="28" t="s">
        <v>38</v>
      </c>
      <c r="B54" s="43" t="s">
        <v>74</v>
      </c>
      <c r="C54" s="3">
        <v>13</v>
      </c>
      <c r="D54" s="3">
        <v>8</v>
      </c>
      <c r="E54" s="3">
        <f t="shared" si="0"/>
        <v>104</v>
      </c>
      <c r="F54" s="45" t="s">
        <v>68</v>
      </c>
      <c r="G54" s="4" t="s">
        <v>14</v>
      </c>
      <c r="H54" s="5">
        <v>1</v>
      </c>
      <c r="I54" s="3">
        <f>E54*H54</f>
        <v>104</v>
      </c>
      <c r="J54" s="46">
        <v>45962</v>
      </c>
      <c r="K54" s="46">
        <f>WORKDAY.INTL(J54,C54,1,([1]FERIADOS!A53:A69))</f>
        <v>45980</v>
      </c>
    </row>
    <row r="55" spans="1:11" ht="13.8" x14ac:dyDescent="0.3">
      <c r="A55" s="28" t="s">
        <v>38</v>
      </c>
      <c r="B55" s="44" t="s">
        <v>75</v>
      </c>
      <c r="C55" s="3">
        <v>10</v>
      </c>
      <c r="D55" s="3">
        <v>8</v>
      </c>
      <c r="E55" s="3">
        <f t="shared" si="0"/>
        <v>80</v>
      </c>
      <c r="F55" s="45" t="s">
        <v>76</v>
      </c>
      <c r="G55" s="4" t="s">
        <v>14</v>
      </c>
      <c r="H55" s="5">
        <v>1</v>
      </c>
      <c r="I55" s="3">
        <f>E55*H55</f>
        <v>80</v>
      </c>
      <c r="J55" s="45"/>
      <c r="K55" s="46">
        <f>WORKDAY.INTL(J55,C55,1,([1]FERIADOS!A54:A70))</f>
        <v>13</v>
      </c>
    </row>
    <row r="56" spans="1:11" s="7" customFormat="1" ht="13.8" hidden="1" x14ac:dyDescent="0.3">
      <c r="A56" s="9" t="s">
        <v>23</v>
      </c>
      <c r="B56" s="8" t="s">
        <v>44</v>
      </c>
      <c r="C56" s="3">
        <v>12</v>
      </c>
      <c r="D56" s="3">
        <v>8</v>
      </c>
      <c r="E56" s="3">
        <f t="shared" si="0"/>
        <v>96</v>
      </c>
      <c r="F56" s="4" t="s">
        <v>77</v>
      </c>
      <c r="G56" s="4" t="s">
        <v>78</v>
      </c>
      <c r="H56" s="5">
        <v>0.6</v>
      </c>
      <c r="I56" s="10">
        <f>E56*H56</f>
        <v>57.599999999999994</v>
      </c>
      <c r="J56" s="6">
        <v>45659</v>
      </c>
      <c r="K56" s="6">
        <f>WORKDAY.INTL(J56,C56,1,([1]FERIADOS!A55:A71))</f>
        <v>45677</v>
      </c>
    </row>
    <row r="57" spans="1:11" ht="13.8" x14ac:dyDescent="0.3">
      <c r="A57" s="28" t="s">
        <v>79</v>
      </c>
      <c r="B57" s="47" t="s">
        <v>79</v>
      </c>
      <c r="C57" s="3">
        <v>40</v>
      </c>
      <c r="D57" s="3">
        <v>8</v>
      </c>
      <c r="E57" s="3">
        <f t="shared" si="0"/>
        <v>320</v>
      </c>
      <c r="F57" s="45" t="s">
        <v>40</v>
      </c>
      <c r="G57" s="4" t="s">
        <v>14</v>
      </c>
      <c r="H57" s="5">
        <v>1</v>
      </c>
      <c r="I57" s="3">
        <f>E57*H57</f>
        <v>320</v>
      </c>
      <c r="J57" s="46">
        <v>45689</v>
      </c>
      <c r="K57" s="46">
        <v>46022</v>
      </c>
    </row>
    <row r="58" spans="1:11" ht="13.8" x14ac:dyDescent="0.3">
      <c r="A58" s="28" t="s">
        <v>80</v>
      </c>
      <c r="B58" s="48" t="s">
        <v>81</v>
      </c>
      <c r="C58" s="3">
        <v>25</v>
      </c>
      <c r="D58" s="3">
        <v>8</v>
      </c>
      <c r="E58" s="3">
        <f t="shared" si="0"/>
        <v>200</v>
      </c>
      <c r="F58" s="45" t="s">
        <v>40</v>
      </c>
      <c r="G58" s="4" t="s">
        <v>14</v>
      </c>
      <c r="H58" s="5">
        <v>1</v>
      </c>
      <c r="I58" s="3">
        <f>E58*H58</f>
        <v>200</v>
      </c>
      <c r="J58" s="46">
        <v>45931</v>
      </c>
      <c r="K58" s="46">
        <f>WORKDAY.INTL(J58,C58,1,([1]FERIADOS!A56:A72))</f>
        <v>45966</v>
      </c>
    </row>
    <row r="59" spans="1:11" ht="20.399999999999999" x14ac:dyDescent="0.3">
      <c r="A59" s="28" t="s">
        <v>82</v>
      </c>
      <c r="B59" s="48" t="s">
        <v>83</v>
      </c>
      <c r="C59" s="3">
        <v>30</v>
      </c>
      <c r="D59" s="3">
        <v>8</v>
      </c>
      <c r="E59" s="3">
        <f t="shared" si="0"/>
        <v>240</v>
      </c>
      <c r="F59" s="45" t="s">
        <v>18</v>
      </c>
      <c r="G59" s="4" t="s">
        <v>14</v>
      </c>
      <c r="H59" s="5">
        <v>1</v>
      </c>
      <c r="I59" s="3">
        <f>E59*H59</f>
        <v>240</v>
      </c>
      <c r="J59" s="46">
        <v>45916</v>
      </c>
      <c r="K59" s="46">
        <f>WORKDAY.INTL(J59,C59,1,([1]FERIADOS!A57:A73))</f>
        <v>45958</v>
      </c>
    </row>
    <row r="60" spans="1:11" ht="13.8" x14ac:dyDescent="0.3">
      <c r="A60" s="28" t="s">
        <v>11</v>
      </c>
      <c r="B60" s="48" t="s">
        <v>84</v>
      </c>
      <c r="C60" s="3">
        <v>30</v>
      </c>
      <c r="D60" s="3">
        <v>8</v>
      </c>
      <c r="E60" s="3">
        <f t="shared" si="0"/>
        <v>240</v>
      </c>
      <c r="F60" s="45" t="s">
        <v>85</v>
      </c>
      <c r="G60" s="4" t="s">
        <v>14</v>
      </c>
      <c r="H60" s="5">
        <v>1</v>
      </c>
      <c r="I60" s="3">
        <f>E60*H60</f>
        <v>240</v>
      </c>
      <c r="J60" s="46">
        <v>45731</v>
      </c>
      <c r="K60" s="46">
        <f>WORKDAY.INTL(J60,C60,1,([1]FERIADOS!A58:A74))</f>
        <v>45772</v>
      </c>
    </row>
    <row r="61" spans="1:11" ht="13.8" x14ac:dyDescent="0.3">
      <c r="A61" s="28" t="s">
        <v>11</v>
      </c>
      <c r="B61" s="48" t="s">
        <v>86</v>
      </c>
      <c r="C61" s="3">
        <v>30</v>
      </c>
      <c r="D61" s="3">
        <v>8</v>
      </c>
      <c r="E61" s="3">
        <f t="shared" si="0"/>
        <v>240</v>
      </c>
      <c r="F61" s="45" t="s">
        <v>68</v>
      </c>
      <c r="G61" s="4" t="s">
        <v>14</v>
      </c>
      <c r="H61" s="5">
        <v>1</v>
      </c>
      <c r="I61" s="3">
        <f>E61*H61</f>
        <v>240</v>
      </c>
      <c r="J61" s="46">
        <v>45779</v>
      </c>
      <c r="K61" s="46">
        <f>WORKDAY.INTL(J61,C61,1,([1]FERIADOS!A60:A76))</f>
        <v>45821</v>
      </c>
    </row>
    <row r="62" spans="1:11" ht="13.8" x14ac:dyDescent="0.3">
      <c r="A62" s="28" t="s">
        <v>11</v>
      </c>
      <c r="B62" s="48" t="s">
        <v>87</v>
      </c>
      <c r="C62" s="3">
        <v>30</v>
      </c>
      <c r="D62" s="3">
        <v>8</v>
      </c>
      <c r="E62" s="3">
        <f t="shared" si="0"/>
        <v>240</v>
      </c>
      <c r="F62" s="45" t="s">
        <v>85</v>
      </c>
      <c r="G62" s="4" t="s">
        <v>14</v>
      </c>
      <c r="H62" s="5">
        <v>1</v>
      </c>
      <c r="I62" s="3">
        <f>E62*H62</f>
        <v>240</v>
      </c>
      <c r="J62" s="46">
        <v>45824</v>
      </c>
      <c r="K62" s="46">
        <f>WORKDAY.INTL(J62,C62,1,([1]FERIADOS!A62:A78))</f>
        <v>45866</v>
      </c>
    </row>
    <row r="63" spans="1:11" ht="13.8" x14ac:dyDescent="0.3">
      <c r="A63" s="28" t="s">
        <v>88</v>
      </c>
      <c r="B63" s="48" t="s">
        <v>89</v>
      </c>
      <c r="C63" s="3">
        <v>30</v>
      </c>
      <c r="D63" s="3">
        <v>8</v>
      </c>
      <c r="E63" s="3">
        <f t="shared" si="0"/>
        <v>240</v>
      </c>
      <c r="F63" s="45" t="s">
        <v>68</v>
      </c>
      <c r="G63" s="4" t="s">
        <v>14</v>
      </c>
      <c r="H63" s="5">
        <v>1</v>
      </c>
      <c r="I63" s="3">
        <f>E63*H63</f>
        <v>240</v>
      </c>
      <c r="J63" s="46">
        <v>45824</v>
      </c>
      <c r="K63" s="46">
        <f>WORKDAY.INTL(J63,C63,1,([1]FERIADOS!A63:A79))</f>
        <v>45866</v>
      </c>
    </row>
    <row r="64" spans="1:11" ht="13.8" x14ac:dyDescent="0.3">
      <c r="A64" s="28" t="s">
        <v>88</v>
      </c>
      <c r="B64" s="48" t="s">
        <v>90</v>
      </c>
      <c r="C64" s="3">
        <v>40</v>
      </c>
      <c r="D64" s="3">
        <v>8</v>
      </c>
      <c r="E64" s="3">
        <f t="shared" si="0"/>
        <v>320</v>
      </c>
      <c r="F64" s="45" t="s">
        <v>85</v>
      </c>
      <c r="G64" s="4" t="s">
        <v>14</v>
      </c>
      <c r="H64" s="5">
        <v>1</v>
      </c>
      <c r="I64" s="3">
        <f>E64*H64</f>
        <v>320</v>
      </c>
      <c r="J64" s="46">
        <v>45870</v>
      </c>
      <c r="K64" s="46">
        <f>WORKDAY.INTL(J64,C64,1,([1]FERIADOS!A65:A81))</f>
        <v>45926</v>
      </c>
    </row>
    <row r="65" spans="1:11" ht="13.8" x14ac:dyDescent="0.3">
      <c r="A65" s="28" t="s">
        <v>88</v>
      </c>
      <c r="B65" s="48" t="s">
        <v>91</v>
      </c>
      <c r="C65" s="3">
        <v>22</v>
      </c>
      <c r="D65" s="3">
        <v>8</v>
      </c>
      <c r="E65" s="3">
        <f t="shared" si="0"/>
        <v>176</v>
      </c>
      <c r="F65" s="45" t="s">
        <v>85</v>
      </c>
      <c r="G65" s="4" t="s">
        <v>14</v>
      </c>
      <c r="H65" s="5">
        <v>1</v>
      </c>
      <c r="I65" s="3">
        <f>E65*H65</f>
        <v>176</v>
      </c>
      <c r="J65" s="46">
        <v>45931</v>
      </c>
      <c r="K65" s="46">
        <f>WORKDAY.INTL(J65,C65,1,([1]FERIADOS!A67:A83))</f>
        <v>45961</v>
      </c>
    </row>
    <row r="66" spans="1:11" ht="13.8" x14ac:dyDescent="0.3">
      <c r="A66" s="28" t="s">
        <v>11</v>
      </c>
      <c r="B66" s="43" t="s">
        <v>92</v>
      </c>
      <c r="C66" s="11">
        <v>30</v>
      </c>
      <c r="D66" s="11">
        <v>8</v>
      </c>
      <c r="E66" s="3">
        <f t="shared" ref="E66:E129" si="1">C66*D66</f>
        <v>240</v>
      </c>
      <c r="F66" s="45" t="s">
        <v>16</v>
      </c>
      <c r="G66" s="4" t="s">
        <v>14</v>
      </c>
      <c r="H66" s="5">
        <v>1</v>
      </c>
      <c r="I66" s="3">
        <f>E66*H66</f>
        <v>240</v>
      </c>
      <c r="J66" s="46">
        <v>45854</v>
      </c>
      <c r="K66" s="46">
        <f>WORKDAY.INTL(J66,C66,1,([1]FERIADOS!A66:A82))</f>
        <v>45896</v>
      </c>
    </row>
    <row r="67" spans="1:11" ht="13.8" x14ac:dyDescent="0.3">
      <c r="A67" s="28" t="s">
        <v>11</v>
      </c>
      <c r="B67" s="43" t="s">
        <v>93</v>
      </c>
      <c r="C67" s="3">
        <v>30</v>
      </c>
      <c r="D67" s="3">
        <v>8</v>
      </c>
      <c r="E67" s="3">
        <f t="shared" si="1"/>
        <v>240</v>
      </c>
      <c r="F67" s="49" t="s">
        <v>66</v>
      </c>
      <c r="G67" s="4" t="s">
        <v>14</v>
      </c>
      <c r="H67" s="14">
        <v>1</v>
      </c>
      <c r="I67" s="3">
        <f>E67*H67</f>
        <v>240</v>
      </c>
      <c r="J67" s="46">
        <v>45727</v>
      </c>
      <c r="K67" s="46">
        <f>WORKDAY.INTL(J67,C67,1,([1]FERIADOS!A92:A108))</f>
        <v>45769</v>
      </c>
    </row>
    <row r="68" spans="1:11" ht="13.8" x14ac:dyDescent="0.3">
      <c r="A68" s="28" t="s">
        <v>11</v>
      </c>
      <c r="B68" s="43" t="s">
        <v>94</v>
      </c>
      <c r="C68" s="3">
        <v>30</v>
      </c>
      <c r="D68" s="3">
        <v>8</v>
      </c>
      <c r="E68" s="3">
        <f t="shared" si="1"/>
        <v>240</v>
      </c>
      <c r="F68" s="49" t="s">
        <v>66</v>
      </c>
      <c r="G68" s="4" t="s">
        <v>14</v>
      </c>
      <c r="H68" s="14">
        <v>1</v>
      </c>
      <c r="I68" s="3">
        <f>E68*H68</f>
        <v>240</v>
      </c>
      <c r="J68" s="46">
        <v>45817</v>
      </c>
      <c r="K68" s="46">
        <f>WORKDAY.INTL(J68,C68,1,([1]FERIADOS!A94:A110))</f>
        <v>45859</v>
      </c>
    </row>
    <row r="69" spans="1:11" ht="13.8" x14ac:dyDescent="0.3">
      <c r="A69" s="28" t="s">
        <v>11</v>
      </c>
      <c r="B69" s="34" t="s">
        <v>95</v>
      </c>
      <c r="C69" s="3">
        <v>30</v>
      </c>
      <c r="D69" s="3">
        <v>8</v>
      </c>
      <c r="E69" s="3">
        <f t="shared" si="1"/>
        <v>240</v>
      </c>
      <c r="F69" s="31" t="s">
        <v>68</v>
      </c>
      <c r="G69" s="4" t="s">
        <v>14</v>
      </c>
      <c r="H69" s="5">
        <v>0.7</v>
      </c>
      <c r="I69" s="3">
        <f>E69*H69</f>
        <v>168</v>
      </c>
      <c r="J69" s="33">
        <v>45870</v>
      </c>
      <c r="K69" s="33">
        <f>WORKDAY.INTL(J69,C69,1,([1]FERIADOS!A64:A80))</f>
        <v>45912</v>
      </c>
    </row>
    <row r="70" spans="1:11" ht="20.399999999999999" x14ac:dyDescent="0.3">
      <c r="A70" s="28" t="s">
        <v>23</v>
      </c>
      <c r="B70" s="34" t="s">
        <v>96</v>
      </c>
      <c r="C70" s="3">
        <v>10</v>
      </c>
      <c r="D70" s="3">
        <v>8</v>
      </c>
      <c r="E70" s="3">
        <f t="shared" si="1"/>
        <v>80</v>
      </c>
      <c r="F70" s="31" t="s">
        <v>85</v>
      </c>
      <c r="G70" s="4" t="s">
        <v>14</v>
      </c>
      <c r="H70" s="5">
        <v>1</v>
      </c>
      <c r="I70" s="3">
        <f>E70*H70</f>
        <v>80</v>
      </c>
      <c r="J70" s="33">
        <v>45712</v>
      </c>
      <c r="K70" s="33">
        <f>WORKDAY.INTL(J70,C70,1,([1]FERIADOS!A64:A80))</f>
        <v>45726</v>
      </c>
    </row>
    <row r="71" spans="1:11" ht="20.399999999999999" x14ac:dyDescent="0.3">
      <c r="A71" s="28" t="s">
        <v>23</v>
      </c>
      <c r="B71" s="34" t="s">
        <v>97</v>
      </c>
      <c r="C71" s="3">
        <v>3</v>
      </c>
      <c r="D71" s="3">
        <v>8</v>
      </c>
      <c r="E71" s="3">
        <f t="shared" si="1"/>
        <v>24</v>
      </c>
      <c r="F71" s="31" t="s">
        <v>85</v>
      </c>
      <c r="G71" s="4" t="s">
        <v>14</v>
      </c>
      <c r="H71" s="5">
        <v>1</v>
      </c>
      <c r="I71" s="3">
        <f>E71*H71</f>
        <v>24</v>
      </c>
      <c r="J71" s="33">
        <v>45659</v>
      </c>
      <c r="K71" s="33">
        <f>WORKDAY.INTL(J71,C71,1,([1]FERIADOS!A65:A81))</f>
        <v>45664</v>
      </c>
    </row>
    <row r="72" spans="1:11" s="7" customFormat="1" ht="13.8" hidden="1" x14ac:dyDescent="0.3">
      <c r="A72" s="2" t="s">
        <v>11</v>
      </c>
      <c r="B72" s="2" t="s">
        <v>84</v>
      </c>
      <c r="C72" s="3">
        <v>30</v>
      </c>
      <c r="D72" s="3">
        <v>8</v>
      </c>
      <c r="E72" s="3">
        <f t="shared" si="1"/>
        <v>240</v>
      </c>
      <c r="F72" s="4" t="s">
        <v>68</v>
      </c>
      <c r="G72" s="4" t="s">
        <v>78</v>
      </c>
      <c r="H72" s="5">
        <v>0.6</v>
      </c>
      <c r="I72" s="3">
        <f>E72*H72</f>
        <v>144</v>
      </c>
      <c r="J72" s="6">
        <v>45731</v>
      </c>
      <c r="K72" s="6">
        <f>WORKDAY.INTL(J72,C72,1,([1]FERIADOS!A59:A75))</f>
        <v>45772</v>
      </c>
    </row>
    <row r="73" spans="1:11" s="7" customFormat="1" ht="13.05" hidden="1" customHeight="1" x14ac:dyDescent="0.3">
      <c r="A73" s="2" t="s">
        <v>11</v>
      </c>
      <c r="B73" s="2" t="s">
        <v>86</v>
      </c>
      <c r="C73" s="3">
        <v>30</v>
      </c>
      <c r="D73" s="3">
        <v>8</v>
      </c>
      <c r="E73" s="3">
        <f t="shared" si="1"/>
        <v>240</v>
      </c>
      <c r="F73" s="4" t="s">
        <v>85</v>
      </c>
      <c r="G73" s="4" t="s">
        <v>78</v>
      </c>
      <c r="H73" s="5">
        <v>0.7</v>
      </c>
      <c r="I73" s="3">
        <f>E73*H73</f>
        <v>168</v>
      </c>
      <c r="J73" s="6">
        <v>45779</v>
      </c>
      <c r="K73" s="6">
        <f>WORKDAY.INTL(J73,C73,1,([1]FERIADOS!A61:A77))</f>
        <v>45821</v>
      </c>
    </row>
    <row r="74" spans="1:11" ht="13.05" customHeight="1" x14ac:dyDescent="0.3">
      <c r="A74" s="28" t="s">
        <v>23</v>
      </c>
      <c r="B74" s="29" t="s">
        <v>98</v>
      </c>
      <c r="C74" s="3">
        <v>10</v>
      </c>
      <c r="D74" s="3">
        <v>8</v>
      </c>
      <c r="E74" s="3">
        <f t="shared" si="1"/>
        <v>80</v>
      </c>
      <c r="F74" s="31" t="s">
        <v>20</v>
      </c>
      <c r="G74" s="4" t="s">
        <v>14</v>
      </c>
      <c r="H74" s="5">
        <v>1</v>
      </c>
      <c r="I74" s="3">
        <f>E74*H74</f>
        <v>80</v>
      </c>
      <c r="J74" s="33">
        <v>45717</v>
      </c>
      <c r="K74" s="33">
        <f>WORKDAY.INTL(J74,C74,1,([1]FERIADOS!A68:A84))</f>
        <v>45730</v>
      </c>
    </row>
    <row r="75" spans="1:11" s="7" customFormat="1" ht="13.8" hidden="1" x14ac:dyDescent="0.3">
      <c r="A75" s="9" t="s">
        <v>23</v>
      </c>
      <c r="B75" s="8" t="s">
        <v>98</v>
      </c>
      <c r="C75" s="3">
        <v>10</v>
      </c>
      <c r="D75" s="3">
        <v>8</v>
      </c>
      <c r="E75" s="3">
        <f t="shared" si="1"/>
        <v>80</v>
      </c>
      <c r="F75" s="4" t="s">
        <v>76</v>
      </c>
      <c r="G75" s="4" t="s">
        <v>78</v>
      </c>
      <c r="H75" s="5">
        <v>0.8</v>
      </c>
      <c r="I75" s="3">
        <f>E75*H75</f>
        <v>64</v>
      </c>
      <c r="J75" s="6">
        <v>45659</v>
      </c>
      <c r="K75" s="6">
        <f>WORKDAY.INTL(J75,C75,1,([1]FERIADOS!A69:A85))</f>
        <v>45673</v>
      </c>
    </row>
    <row r="76" spans="1:11" ht="13.05" customHeight="1" x14ac:dyDescent="0.3">
      <c r="A76" s="28" t="s">
        <v>23</v>
      </c>
      <c r="B76" s="34" t="s">
        <v>99</v>
      </c>
      <c r="C76" s="3">
        <v>10</v>
      </c>
      <c r="D76" s="3">
        <v>8</v>
      </c>
      <c r="E76" s="3">
        <f t="shared" si="1"/>
        <v>80</v>
      </c>
      <c r="F76" s="31" t="s">
        <v>20</v>
      </c>
      <c r="G76" s="4" t="s">
        <v>14</v>
      </c>
      <c r="H76" s="5">
        <v>1</v>
      </c>
      <c r="I76" s="3">
        <f>E76*H76</f>
        <v>80</v>
      </c>
      <c r="J76" s="33">
        <v>45762</v>
      </c>
      <c r="K76" s="33">
        <f>WORKDAY.INTL(J76,C76,1,([1]FERIADOS!A70:A86))</f>
        <v>45776</v>
      </c>
    </row>
    <row r="77" spans="1:11" s="7" customFormat="1" ht="13.8" hidden="1" x14ac:dyDescent="0.3">
      <c r="A77" s="2" t="s">
        <v>23</v>
      </c>
      <c r="B77" s="15" t="s">
        <v>99</v>
      </c>
      <c r="C77" s="3">
        <v>10</v>
      </c>
      <c r="D77" s="3">
        <v>8</v>
      </c>
      <c r="E77" s="3">
        <f t="shared" si="1"/>
        <v>80</v>
      </c>
      <c r="F77" s="4" t="s">
        <v>76</v>
      </c>
      <c r="G77" s="4" t="s">
        <v>78</v>
      </c>
      <c r="H77" s="5">
        <v>0.6</v>
      </c>
      <c r="I77" s="3">
        <f>E77*H77</f>
        <v>48</v>
      </c>
      <c r="J77" s="6">
        <v>45839</v>
      </c>
      <c r="K77" s="6">
        <f>WORKDAY.INTL(J77,C77,1,([1]FERIADOS!A71:A87))</f>
        <v>45853</v>
      </c>
    </row>
    <row r="78" spans="1:11" ht="13.05" customHeight="1" x14ac:dyDescent="0.3">
      <c r="A78" s="28" t="s">
        <v>23</v>
      </c>
      <c r="B78" s="29" t="s">
        <v>100</v>
      </c>
      <c r="C78" s="3">
        <v>10</v>
      </c>
      <c r="D78" s="3">
        <v>8</v>
      </c>
      <c r="E78" s="3">
        <f t="shared" si="1"/>
        <v>80</v>
      </c>
      <c r="F78" s="31" t="s">
        <v>20</v>
      </c>
      <c r="G78" s="4" t="s">
        <v>14</v>
      </c>
      <c r="H78" s="5">
        <v>1</v>
      </c>
      <c r="I78" s="3">
        <f>E78*H78</f>
        <v>80</v>
      </c>
      <c r="J78" s="33">
        <v>45839</v>
      </c>
      <c r="K78" s="33">
        <f>WORKDAY.INTL(J78,C78,1,([1]FERIADOS!A72:A88))</f>
        <v>45853</v>
      </c>
    </row>
    <row r="79" spans="1:11" s="7" customFormat="1" ht="13.8" hidden="1" x14ac:dyDescent="0.3">
      <c r="A79" s="9" t="s">
        <v>23</v>
      </c>
      <c r="B79" s="8" t="s">
        <v>100</v>
      </c>
      <c r="C79" s="3">
        <v>10</v>
      </c>
      <c r="D79" s="3">
        <v>8</v>
      </c>
      <c r="E79" s="3">
        <f t="shared" si="1"/>
        <v>80</v>
      </c>
      <c r="F79" s="4" t="s">
        <v>76</v>
      </c>
      <c r="G79" s="4" t="s">
        <v>78</v>
      </c>
      <c r="H79" s="5">
        <v>0.6</v>
      </c>
      <c r="I79" s="3">
        <f>E79*H79</f>
        <v>48</v>
      </c>
      <c r="J79" s="6">
        <v>45839</v>
      </c>
      <c r="K79" s="6">
        <f>WORKDAY.INTL(J79,C79,1,([1]FERIADOS!A73:A89))</f>
        <v>45853</v>
      </c>
    </row>
    <row r="80" spans="1:11" ht="13.05" customHeight="1" x14ac:dyDescent="0.3">
      <c r="A80" s="28" t="s">
        <v>23</v>
      </c>
      <c r="B80" s="29" t="s">
        <v>101</v>
      </c>
      <c r="C80" s="3">
        <v>10</v>
      </c>
      <c r="D80" s="3">
        <v>8</v>
      </c>
      <c r="E80" s="3">
        <f t="shared" si="1"/>
        <v>80</v>
      </c>
      <c r="F80" s="31" t="s">
        <v>20</v>
      </c>
      <c r="G80" s="4" t="s">
        <v>14</v>
      </c>
      <c r="H80" s="5">
        <v>1</v>
      </c>
      <c r="I80" s="3">
        <f>E80*H80</f>
        <v>80</v>
      </c>
      <c r="J80" s="33">
        <v>45945</v>
      </c>
      <c r="K80" s="33">
        <f>WORKDAY.INTL(J80,C80,1,([1]FERIADOS!A74:A90))</f>
        <v>45959</v>
      </c>
    </row>
    <row r="81" spans="1:11" s="7" customFormat="1" ht="13.8" hidden="1" x14ac:dyDescent="0.3">
      <c r="A81" s="9" t="s">
        <v>23</v>
      </c>
      <c r="B81" s="8" t="s">
        <v>101</v>
      </c>
      <c r="C81" s="3">
        <v>10</v>
      </c>
      <c r="D81" s="3">
        <v>8</v>
      </c>
      <c r="E81" s="3">
        <f t="shared" si="1"/>
        <v>80</v>
      </c>
      <c r="F81" s="4" t="s">
        <v>76</v>
      </c>
      <c r="G81" s="4" t="s">
        <v>78</v>
      </c>
      <c r="H81" s="5">
        <v>0.6</v>
      </c>
      <c r="I81" s="3">
        <f>E81*H81</f>
        <v>48</v>
      </c>
      <c r="J81" s="6">
        <v>45931</v>
      </c>
      <c r="K81" s="6">
        <f>WORKDAY.INTL(J81,C81,1,([1]FERIADOS!A75:A91))</f>
        <v>45945</v>
      </c>
    </row>
    <row r="82" spans="1:11" ht="13.05" customHeight="1" x14ac:dyDescent="0.3">
      <c r="A82" s="28" t="s">
        <v>102</v>
      </c>
      <c r="B82" s="39" t="s">
        <v>102</v>
      </c>
      <c r="C82" s="3">
        <v>30</v>
      </c>
      <c r="D82" s="3">
        <v>8</v>
      </c>
      <c r="E82" s="3">
        <f t="shared" si="1"/>
        <v>240</v>
      </c>
      <c r="F82" s="31" t="s">
        <v>20</v>
      </c>
      <c r="G82" s="4" t="s">
        <v>14</v>
      </c>
      <c r="H82" s="5">
        <v>1</v>
      </c>
      <c r="I82" s="3">
        <f>E82*H82</f>
        <v>240</v>
      </c>
      <c r="J82" s="33">
        <v>45931</v>
      </c>
      <c r="K82" s="33">
        <f>WORKDAY.INTL(J82,C82,1,([1]FERIADOS!A76:A92))</f>
        <v>45973</v>
      </c>
    </row>
    <row r="83" spans="1:11" ht="13.8" x14ac:dyDescent="0.3">
      <c r="A83" s="28" t="s">
        <v>102</v>
      </c>
      <c r="B83" s="39" t="s">
        <v>102</v>
      </c>
      <c r="C83" s="3">
        <v>30</v>
      </c>
      <c r="D83" s="3">
        <v>8</v>
      </c>
      <c r="E83" s="3">
        <f t="shared" si="1"/>
        <v>240</v>
      </c>
      <c r="F83" s="31" t="s">
        <v>16</v>
      </c>
      <c r="G83" s="4" t="s">
        <v>14</v>
      </c>
      <c r="H83" s="5">
        <v>1</v>
      </c>
      <c r="I83" s="3">
        <f>E83*H83</f>
        <v>240</v>
      </c>
      <c r="J83" s="33">
        <v>45951</v>
      </c>
      <c r="K83" s="33">
        <f>WORKDAY.INTL(J83,C83,1,([1]FERIADOS!A77:A93))</f>
        <v>45993</v>
      </c>
    </row>
    <row r="84" spans="1:11" ht="20.399999999999999" x14ac:dyDescent="0.3">
      <c r="A84" s="28" t="s">
        <v>23</v>
      </c>
      <c r="B84" s="29" t="s">
        <v>103</v>
      </c>
      <c r="C84" s="3">
        <v>5</v>
      </c>
      <c r="D84" s="16">
        <v>8</v>
      </c>
      <c r="E84" s="3">
        <f t="shared" si="1"/>
        <v>40</v>
      </c>
      <c r="F84" s="31" t="s">
        <v>40</v>
      </c>
      <c r="G84" s="4" t="s">
        <v>14</v>
      </c>
      <c r="H84" s="5">
        <v>1</v>
      </c>
      <c r="I84" s="3">
        <f>E84*H84</f>
        <v>40</v>
      </c>
      <c r="J84" s="33">
        <v>45659</v>
      </c>
      <c r="K84" s="33">
        <f>WORKDAY.INTL(J84,C84,1,([1]FERIADOS!A78:A94))</f>
        <v>45666</v>
      </c>
    </row>
    <row r="85" spans="1:11" s="7" customFormat="1" ht="13.8" hidden="1" x14ac:dyDescent="0.3">
      <c r="A85" s="9" t="s">
        <v>23</v>
      </c>
      <c r="B85" s="8" t="s">
        <v>103</v>
      </c>
      <c r="C85" s="3">
        <v>5</v>
      </c>
      <c r="D85" s="16">
        <v>8</v>
      </c>
      <c r="E85" s="3">
        <f t="shared" si="1"/>
        <v>40</v>
      </c>
      <c r="F85" s="4" t="s">
        <v>76</v>
      </c>
      <c r="G85" s="4" t="s">
        <v>78</v>
      </c>
      <c r="H85" s="5">
        <v>0.5</v>
      </c>
      <c r="I85" s="3">
        <f>E85*H85</f>
        <v>20</v>
      </c>
      <c r="J85" s="6">
        <v>45659</v>
      </c>
      <c r="K85" s="6">
        <f>WORKDAY.INTL(J85,C85,1,([1]FERIADOS!A79:A95))</f>
        <v>45666</v>
      </c>
    </row>
    <row r="86" spans="1:11" ht="20.399999999999999" x14ac:dyDescent="0.3">
      <c r="A86" s="28" t="s">
        <v>23</v>
      </c>
      <c r="B86" s="29" t="s">
        <v>104</v>
      </c>
      <c r="C86" s="3">
        <v>5</v>
      </c>
      <c r="D86" s="16">
        <v>8</v>
      </c>
      <c r="E86" s="3">
        <f t="shared" si="1"/>
        <v>40</v>
      </c>
      <c r="F86" s="31" t="s">
        <v>40</v>
      </c>
      <c r="G86" s="4" t="s">
        <v>14</v>
      </c>
      <c r="H86" s="5">
        <v>1</v>
      </c>
      <c r="I86" s="3">
        <f>E86*H86</f>
        <v>40</v>
      </c>
      <c r="J86" s="33">
        <v>45749</v>
      </c>
      <c r="K86" s="33">
        <f>WORKDAY.INTL(J86,C86,1,([1]FERIADOS!A80:A96))</f>
        <v>45756</v>
      </c>
    </row>
    <row r="87" spans="1:11" s="7" customFormat="1" ht="13.8" hidden="1" x14ac:dyDescent="0.3">
      <c r="A87" s="9" t="s">
        <v>23</v>
      </c>
      <c r="B87" s="8" t="s">
        <v>104</v>
      </c>
      <c r="C87" s="3">
        <v>5</v>
      </c>
      <c r="D87" s="16">
        <v>8</v>
      </c>
      <c r="E87" s="3">
        <f t="shared" si="1"/>
        <v>40</v>
      </c>
      <c r="F87" s="4" t="s">
        <v>76</v>
      </c>
      <c r="G87" s="4" t="s">
        <v>78</v>
      </c>
      <c r="H87" s="5">
        <v>0.5</v>
      </c>
      <c r="I87" s="3">
        <f>E87*H87</f>
        <v>20</v>
      </c>
      <c r="J87" s="6">
        <v>45749</v>
      </c>
      <c r="K87" s="6">
        <f>WORKDAY.INTL(J87,C87,1,([1]FERIADOS!A81:A97))</f>
        <v>45756</v>
      </c>
    </row>
    <row r="88" spans="1:11" ht="20.399999999999999" x14ac:dyDescent="0.3">
      <c r="A88" s="28" t="s">
        <v>23</v>
      </c>
      <c r="B88" s="29" t="s">
        <v>105</v>
      </c>
      <c r="C88" s="3">
        <v>5</v>
      </c>
      <c r="D88" s="16">
        <v>8</v>
      </c>
      <c r="E88" s="3">
        <f t="shared" si="1"/>
        <v>40</v>
      </c>
      <c r="F88" s="31" t="s">
        <v>40</v>
      </c>
      <c r="G88" s="4" t="s">
        <v>14</v>
      </c>
      <c r="H88" s="5">
        <v>1</v>
      </c>
      <c r="I88" s="3">
        <f>E88*H88</f>
        <v>40</v>
      </c>
      <c r="J88" s="33">
        <v>45811</v>
      </c>
      <c r="K88" s="33">
        <f>WORKDAY.INTL(J88,C88,1,([1]FERIADOS!A82:A98))</f>
        <v>45818</v>
      </c>
    </row>
    <row r="89" spans="1:11" s="7" customFormat="1" ht="13.8" hidden="1" x14ac:dyDescent="0.3">
      <c r="A89" s="9" t="s">
        <v>23</v>
      </c>
      <c r="B89" s="8" t="s">
        <v>105</v>
      </c>
      <c r="C89" s="3">
        <v>5</v>
      </c>
      <c r="D89" s="16">
        <v>8</v>
      </c>
      <c r="E89" s="3">
        <f t="shared" si="1"/>
        <v>40</v>
      </c>
      <c r="F89" s="4" t="s">
        <v>76</v>
      </c>
      <c r="G89" s="4" t="s">
        <v>78</v>
      </c>
      <c r="H89" s="5">
        <v>0.5</v>
      </c>
      <c r="I89" s="3">
        <f>E89*H89</f>
        <v>20</v>
      </c>
      <c r="J89" s="6">
        <v>45811</v>
      </c>
      <c r="K89" s="6">
        <f>WORKDAY.INTL(J89,C89,1,([1]FERIADOS!A83:A99))</f>
        <v>45818</v>
      </c>
    </row>
    <row r="90" spans="1:11" ht="20.399999999999999" x14ac:dyDescent="0.3">
      <c r="A90" s="28" t="s">
        <v>23</v>
      </c>
      <c r="B90" s="29" t="s">
        <v>106</v>
      </c>
      <c r="C90" s="3">
        <v>5</v>
      </c>
      <c r="D90" s="16">
        <v>8</v>
      </c>
      <c r="E90" s="3">
        <f t="shared" si="1"/>
        <v>40</v>
      </c>
      <c r="F90" s="31" t="s">
        <v>40</v>
      </c>
      <c r="G90" s="4" t="s">
        <v>14</v>
      </c>
      <c r="H90" s="5">
        <v>1</v>
      </c>
      <c r="I90" s="3">
        <f>E90*H90</f>
        <v>40</v>
      </c>
      <c r="J90" s="33">
        <v>45931</v>
      </c>
      <c r="K90" s="33">
        <f>WORKDAY.INTL(J90,C90,1,([1]FERIADOS!A84:A100))</f>
        <v>45938</v>
      </c>
    </row>
    <row r="91" spans="1:11" s="7" customFormat="1" ht="13.8" hidden="1" x14ac:dyDescent="0.3">
      <c r="A91" s="9" t="s">
        <v>23</v>
      </c>
      <c r="B91" s="8" t="s">
        <v>106</v>
      </c>
      <c r="C91" s="3">
        <v>5</v>
      </c>
      <c r="D91" s="16">
        <v>8</v>
      </c>
      <c r="E91" s="3">
        <f t="shared" si="1"/>
        <v>40</v>
      </c>
      <c r="F91" s="4" t="s">
        <v>76</v>
      </c>
      <c r="G91" s="4" t="s">
        <v>78</v>
      </c>
      <c r="H91" s="5">
        <v>0.5</v>
      </c>
      <c r="I91" s="3">
        <f>E91*H91</f>
        <v>20</v>
      </c>
      <c r="J91" s="6">
        <v>45931</v>
      </c>
      <c r="K91" s="6">
        <f>WORKDAY.INTL(J91,C91,1,([1]FERIADOS!A85:A101))</f>
        <v>45938</v>
      </c>
    </row>
    <row r="92" spans="1:11" ht="20.399999999999999" x14ac:dyDescent="0.3">
      <c r="A92" s="28" t="s">
        <v>23</v>
      </c>
      <c r="B92" s="29" t="s">
        <v>107</v>
      </c>
      <c r="C92" s="3">
        <v>12</v>
      </c>
      <c r="D92" s="3">
        <v>8</v>
      </c>
      <c r="E92" s="3">
        <f t="shared" si="1"/>
        <v>96</v>
      </c>
      <c r="F92" s="31" t="s">
        <v>77</v>
      </c>
      <c r="G92" s="4" t="s">
        <v>14</v>
      </c>
      <c r="H92" s="5">
        <v>1</v>
      </c>
      <c r="I92" s="3">
        <f>E92*H92</f>
        <v>96</v>
      </c>
      <c r="J92" s="33">
        <v>45708</v>
      </c>
      <c r="K92" s="33">
        <f>WORKDAY.INTL(J92,C92,1,([1]FERIADOS!A86:A102))</f>
        <v>45726</v>
      </c>
    </row>
    <row r="93" spans="1:11" s="7" customFormat="1" ht="13.8" hidden="1" x14ac:dyDescent="0.3">
      <c r="A93" s="9" t="s">
        <v>23</v>
      </c>
      <c r="B93" s="8" t="s">
        <v>107</v>
      </c>
      <c r="C93" s="3">
        <v>12</v>
      </c>
      <c r="D93" s="3">
        <v>8</v>
      </c>
      <c r="E93" s="3">
        <f t="shared" si="1"/>
        <v>96</v>
      </c>
      <c r="F93" s="4" t="s">
        <v>76</v>
      </c>
      <c r="G93" s="4" t="s">
        <v>78</v>
      </c>
      <c r="H93" s="14">
        <v>0</v>
      </c>
      <c r="I93" s="3">
        <f>E93*H93</f>
        <v>0</v>
      </c>
      <c r="J93" s="6">
        <v>45748</v>
      </c>
      <c r="K93" s="6">
        <f>WORKDAY.INTL(J93,C93,1,([1]FERIADOS!A87:A103))</f>
        <v>45764</v>
      </c>
    </row>
    <row r="94" spans="1:11" ht="20.399999999999999" x14ac:dyDescent="0.3">
      <c r="A94" s="28" t="s">
        <v>23</v>
      </c>
      <c r="B94" s="29" t="s">
        <v>108</v>
      </c>
      <c r="C94" s="3">
        <v>10</v>
      </c>
      <c r="D94" s="3">
        <v>8</v>
      </c>
      <c r="E94" s="3">
        <f t="shared" si="1"/>
        <v>80</v>
      </c>
      <c r="F94" s="31" t="s">
        <v>40</v>
      </c>
      <c r="G94" s="4" t="s">
        <v>14</v>
      </c>
      <c r="H94" s="5">
        <v>1</v>
      </c>
      <c r="I94" s="3">
        <f>E94*H94</f>
        <v>80</v>
      </c>
      <c r="J94" s="33">
        <v>45659</v>
      </c>
      <c r="K94" s="33">
        <f>WORKDAY.INTL(J94,C94,1,([1]FERIADOS!A88:A104))</f>
        <v>45673</v>
      </c>
    </row>
    <row r="95" spans="1:11" s="7" customFormat="1" ht="13.8" hidden="1" x14ac:dyDescent="0.3">
      <c r="A95" s="9" t="s">
        <v>23</v>
      </c>
      <c r="B95" s="8" t="s">
        <v>108</v>
      </c>
      <c r="C95" s="3">
        <v>10</v>
      </c>
      <c r="D95" s="3">
        <v>8</v>
      </c>
      <c r="E95" s="3">
        <f t="shared" si="1"/>
        <v>80</v>
      </c>
      <c r="F95" s="4" t="s">
        <v>76</v>
      </c>
      <c r="G95" s="4" t="s">
        <v>78</v>
      </c>
      <c r="H95" s="14">
        <v>0.3</v>
      </c>
      <c r="I95" s="3">
        <f>E95*H95</f>
        <v>24</v>
      </c>
      <c r="J95" s="6">
        <v>45659</v>
      </c>
      <c r="K95" s="6">
        <f>WORKDAY.INTL(J95,C95,1,([1]FERIADOS!A89:A105))</f>
        <v>45673</v>
      </c>
    </row>
    <row r="96" spans="1:11" ht="20.399999999999999" x14ac:dyDescent="0.3">
      <c r="A96" s="28" t="s">
        <v>23</v>
      </c>
      <c r="B96" s="29" t="s">
        <v>109</v>
      </c>
      <c r="C96" s="3">
        <v>10</v>
      </c>
      <c r="D96" s="3">
        <v>8</v>
      </c>
      <c r="E96" s="3">
        <f t="shared" si="1"/>
        <v>80</v>
      </c>
      <c r="F96" s="31" t="s">
        <v>40</v>
      </c>
      <c r="G96" s="4" t="s">
        <v>14</v>
      </c>
      <c r="H96" s="5">
        <v>1</v>
      </c>
      <c r="I96" s="3">
        <f>E96*H96</f>
        <v>80</v>
      </c>
      <c r="J96" s="33">
        <v>45931</v>
      </c>
      <c r="K96" s="33">
        <f>WORKDAY.INTL(J96,C96,1,([1]FERIADOS!A90:A106))</f>
        <v>45945</v>
      </c>
    </row>
    <row r="97" spans="1:11" s="7" customFormat="1" ht="13.8" hidden="1" x14ac:dyDescent="0.3">
      <c r="A97" s="9" t="s">
        <v>23</v>
      </c>
      <c r="B97" s="8" t="s">
        <v>109</v>
      </c>
      <c r="C97" s="3">
        <v>10</v>
      </c>
      <c r="D97" s="3">
        <v>8</v>
      </c>
      <c r="E97" s="3">
        <f t="shared" si="1"/>
        <v>80</v>
      </c>
      <c r="F97" s="4" t="s">
        <v>76</v>
      </c>
      <c r="G97" s="4" t="s">
        <v>78</v>
      </c>
      <c r="H97" s="14">
        <v>0.3</v>
      </c>
      <c r="I97" s="3">
        <f>E97*H97</f>
        <v>24</v>
      </c>
      <c r="J97" s="6">
        <v>45931</v>
      </c>
      <c r="K97" s="6">
        <f>WORKDAY.INTL(J97,C97,1,([1]FERIADOS!A91:A107))</f>
        <v>45945</v>
      </c>
    </row>
    <row r="98" spans="1:11" s="7" customFormat="1" ht="13.8" hidden="1" x14ac:dyDescent="0.3">
      <c r="A98" s="2" t="s">
        <v>88</v>
      </c>
      <c r="B98" s="2" t="s">
        <v>90</v>
      </c>
      <c r="C98" s="3">
        <v>40</v>
      </c>
      <c r="D98" s="3">
        <v>8</v>
      </c>
      <c r="E98" s="3">
        <f t="shared" si="1"/>
        <v>320</v>
      </c>
      <c r="F98" s="4" t="s">
        <v>68</v>
      </c>
      <c r="G98" s="4" t="s">
        <v>78</v>
      </c>
      <c r="H98" s="5">
        <v>0.7</v>
      </c>
      <c r="I98" s="3">
        <f>E98*H98</f>
        <v>224</v>
      </c>
      <c r="J98" s="6">
        <v>45870</v>
      </c>
      <c r="K98" s="6">
        <f>WORKDAY.INTL(J98,C98,1,([1]FERIADOS!A66:A82))</f>
        <v>45926</v>
      </c>
    </row>
    <row r="99" spans="1:11" s="7" customFormat="1" ht="13.8" hidden="1" x14ac:dyDescent="0.3">
      <c r="A99" s="9" t="s">
        <v>11</v>
      </c>
      <c r="B99" s="8" t="s">
        <v>92</v>
      </c>
      <c r="C99" s="11">
        <v>25</v>
      </c>
      <c r="D99" s="11">
        <v>8</v>
      </c>
      <c r="E99" s="3">
        <f t="shared" si="1"/>
        <v>200</v>
      </c>
      <c r="F99" s="4" t="s">
        <v>20</v>
      </c>
      <c r="G99" s="4" t="s">
        <v>78</v>
      </c>
      <c r="H99" s="5">
        <v>0.6</v>
      </c>
      <c r="I99" s="3">
        <f>E99*H99</f>
        <v>120</v>
      </c>
      <c r="J99" s="12">
        <v>45854</v>
      </c>
      <c r="K99" s="12">
        <f>WORKDAY.INTL(J99,C99,1,([1]FERIADOS!A67:A83))</f>
        <v>45889</v>
      </c>
    </row>
    <row r="100" spans="1:11" s="7" customFormat="1" ht="13.8" hidden="1" x14ac:dyDescent="0.3">
      <c r="A100" s="9" t="s">
        <v>11</v>
      </c>
      <c r="B100" s="8" t="s">
        <v>93</v>
      </c>
      <c r="C100" s="3">
        <v>30</v>
      </c>
      <c r="D100" s="3">
        <v>8</v>
      </c>
      <c r="E100" s="3">
        <f t="shared" si="1"/>
        <v>240</v>
      </c>
      <c r="F100" s="4" t="s">
        <v>13</v>
      </c>
      <c r="G100" s="4" t="s">
        <v>78</v>
      </c>
      <c r="H100" s="14">
        <v>0.6</v>
      </c>
      <c r="I100" s="3">
        <f>E100*H100</f>
        <v>144</v>
      </c>
      <c r="J100" s="6">
        <v>45727</v>
      </c>
      <c r="K100" s="6">
        <f>WORKDAY.INTL(J100,C100,1,([1]FERIADOS!A93:A109))</f>
        <v>45769</v>
      </c>
    </row>
    <row r="101" spans="1:11" s="7" customFormat="1" ht="13.8" hidden="1" x14ac:dyDescent="0.3">
      <c r="A101" s="9" t="s">
        <v>11</v>
      </c>
      <c r="B101" s="13" t="s">
        <v>94</v>
      </c>
      <c r="C101" s="3">
        <v>30</v>
      </c>
      <c r="D101" s="3">
        <v>8</v>
      </c>
      <c r="E101" s="3">
        <f t="shared" si="1"/>
        <v>240</v>
      </c>
      <c r="F101" s="4" t="s">
        <v>13</v>
      </c>
      <c r="G101" s="4" t="s">
        <v>78</v>
      </c>
      <c r="H101" s="14">
        <v>0.6</v>
      </c>
      <c r="I101" s="3">
        <f>E101*H101</f>
        <v>144</v>
      </c>
      <c r="J101" s="6">
        <v>45817</v>
      </c>
      <c r="K101" s="6">
        <f>WORKDAY.INTL(J101,C101,1,([1]FERIADOS!A95:A111))</f>
        <v>45859</v>
      </c>
    </row>
    <row r="102" spans="1:11" ht="13.8" x14ac:dyDescent="0.3">
      <c r="A102" s="28" t="s">
        <v>23</v>
      </c>
      <c r="B102" s="29" t="s">
        <v>110</v>
      </c>
      <c r="C102" s="3">
        <v>10</v>
      </c>
      <c r="D102" s="3">
        <v>8</v>
      </c>
      <c r="E102" s="3">
        <f t="shared" si="1"/>
        <v>80</v>
      </c>
      <c r="F102" s="35" t="s">
        <v>111</v>
      </c>
      <c r="G102" s="4" t="s">
        <v>14</v>
      </c>
      <c r="H102" s="14">
        <v>1</v>
      </c>
      <c r="I102" s="3">
        <f>E102*H102</f>
        <v>80</v>
      </c>
      <c r="J102" s="33">
        <v>45964</v>
      </c>
      <c r="K102" s="33">
        <f>WORKDAY.INTL(J102,C102,1,([1]FERIADOS!A96:A112))</f>
        <v>45978</v>
      </c>
    </row>
    <row r="103" spans="1:11" s="7" customFormat="1" ht="13.8" hidden="1" x14ac:dyDescent="0.3">
      <c r="A103" s="9" t="s">
        <v>23</v>
      </c>
      <c r="B103" s="8" t="s">
        <v>110</v>
      </c>
      <c r="C103" s="3">
        <v>10</v>
      </c>
      <c r="D103" s="3">
        <v>8</v>
      </c>
      <c r="E103" s="3">
        <f t="shared" si="1"/>
        <v>80</v>
      </c>
      <c r="F103" s="4" t="s">
        <v>40</v>
      </c>
      <c r="G103" s="4" t="s">
        <v>78</v>
      </c>
      <c r="H103" s="14">
        <v>0.6</v>
      </c>
      <c r="I103" s="3">
        <f>E103*H103</f>
        <v>48</v>
      </c>
      <c r="J103" s="6">
        <v>45964</v>
      </c>
      <c r="K103" s="6">
        <f>WORKDAY.INTL(J103,C103,1,([1]FERIADOS!A97:A113))</f>
        <v>45978</v>
      </c>
    </row>
    <row r="104" spans="1:11" ht="21.6" x14ac:dyDescent="0.3">
      <c r="A104" s="28" t="s">
        <v>112</v>
      </c>
      <c r="B104" s="39" t="s">
        <v>113</v>
      </c>
      <c r="C104" s="11">
        <v>22</v>
      </c>
      <c r="D104" s="11">
        <v>8</v>
      </c>
      <c r="E104" s="3">
        <f t="shared" si="1"/>
        <v>176</v>
      </c>
      <c r="F104" s="35" t="s">
        <v>111</v>
      </c>
      <c r="G104" s="4" t="s">
        <v>14</v>
      </c>
      <c r="H104" s="14">
        <v>1</v>
      </c>
      <c r="I104" s="3">
        <f>E104*H104</f>
        <v>176</v>
      </c>
      <c r="J104" s="33">
        <v>45749</v>
      </c>
      <c r="K104" s="33">
        <f>WORKDAY.INTL(J104,C104,1,([1]FERIADOS!A98:A114))</f>
        <v>45779</v>
      </c>
    </row>
    <row r="105" spans="1:11" s="7" customFormat="1" ht="13.8" hidden="1" x14ac:dyDescent="0.3">
      <c r="A105" s="9" t="s">
        <v>112</v>
      </c>
      <c r="B105" s="9" t="s">
        <v>113</v>
      </c>
      <c r="C105" s="17">
        <v>22</v>
      </c>
      <c r="D105" s="17">
        <v>8</v>
      </c>
      <c r="E105" s="18">
        <f t="shared" si="1"/>
        <v>176</v>
      </c>
      <c r="F105" s="4" t="s">
        <v>40</v>
      </c>
      <c r="G105" s="4" t="s">
        <v>78</v>
      </c>
      <c r="H105" s="14">
        <v>0</v>
      </c>
      <c r="I105" s="3">
        <f>E105*H105</f>
        <v>0</v>
      </c>
      <c r="J105" s="6">
        <v>45749</v>
      </c>
      <c r="K105" s="6">
        <f>WORKDAY.INTL(J105,C105,1,([1]FERIADOS!A99:A115))</f>
        <v>45779</v>
      </c>
    </row>
    <row r="106" spans="1:11" ht="30.6" x14ac:dyDescent="0.3">
      <c r="A106" s="28" t="s">
        <v>23</v>
      </c>
      <c r="B106" s="29" t="s">
        <v>114</v>
      </c>
      <c r="C106" s="3">
        <v>13</v>
      </c>
      <c r="D106" s="3">
        <v>8</v>
      </c>
      <c r="E106" s="3">
        <f t="shared" si="1"/>
        <v>104</v>
      </c>
      <c r="F106" s="35" t="s">
        <v>111</v>
      </c>
      <c r="G106" s="4" t="s">
        <v>14</v>
      </c>
      <c r="H106" s="14">
        <v>1</v>
      </c>
      <c r="I106" s="3">
        <f>E106*H106</f>
        <v>104</v>
      </c>
      <c r="J106" s="33">
        <v>45705</v>
      </c>
      <c r="K106" s="33">
        <f>WORKDAY.INTL(J106,C106,1,([1]FERIADOS!A100:A116))</f>
        <v>45722</v>
      </c>
    </row>
    <row r="107" spans="1:11" s="7" customFormat="1" ht="13.8" hidden="1" x14ac:dyDescent="0.3">
      <c r="A107" s="9" t="s">
        <v>23</v>
      </c>
      <c r="B107" s="8" t="s">
        <v>114</v>
      </c>
      <c r="C107" s="3">
        <v>13</v>
      </c>
      <c r="D107" s="3">
        <v>8</v>
      </c>
      <c r="E107" s="3">
        <f t="shared" si="1"/>
        <v>104</v>
      </c>
      <c r="F107" s="4" t="s">
        <v>68</v>
      </c>
      <c r="G107" s="4" t="s">
        <v>78</v>
      </c>
      <c r="H107" s="14">
        <v>0.5</v>
      </c>
      <c r="I107" s="3">
        <f>E107*H107</f>
        <v>52</v>
      </c>
      <c r="J107" s="6">
        <v>45705</v>
      </c>
      <c r="K107" s="6">
        <f>WORKDAY.INTL(J107,C107,1,([1]FERIADOS!A101:A117))</f>
        <v>45722</v>
      </c>
    </row>
    <row r="108" spans="1:11" ht="30.6" x14ac:dyDescent="0.3">
      <c r="A108" s="28" t="s">
        <v>23</v>
      </c>
      <c r="B108" s="29" t="s">
        <v>115</v>
      </c>
      <c r="C108" s="3">
        <v>13</v>
      </c>
      <c r="D108" s="3">
        <v>8</v>
      </c>
      <c r="E108" s="3">
        <f t="shared" si="1"/>
        <v>104</v>
      </c>
      <c r="F108" s="35" t="s">
        <v>111</v>
      </c>
      <c r="G108" s="4" t="s">
        <v>14</v>
      </c>
      <c r="H108" s="14">
        <v>1</v>
      </c>
      <c r="I108" s="3">
        <f>E108*H108</f>
        <v>104</v>
      </c>
      <c r="J108" s="33">
        <v>45779</v>
      </c>
      <c r="K108" s="33">
        <f>WORKDAY.INTL(J108,C108,1,([1]FERIADOS!A102:A118))</f>
        <v>45798</v>
      </c>
    </row>
    <row r="109" spans="1:11" s="7" customFormat="1" ht="13.8" hidden="1" x14ac:dyDescent="0.3">
      <c r="A109" s="9" t="s">
        <v>23</v>
      </c>
      <c r="B109" s="8" t="s">
        <v>115</v>
      </c>
      <c r="C109" s="3">
        <v>13</v>
      </c>
      <c r="D109" s="3">
        <v>8</v>
      </c>
      <c r="E109" s="3">
        <f t="shared" si="1"/>
        <v>104</v>
      </c>
      <c r="F109" s="4" t="s">
        <v>68</v>
      </c>
      <c r="G109" s="4" t="s">
        <v>78</v>
      </c>
      <c r="H109" s="14">
        <v>0.5</v>
      </c>
      <c r="I109" s="3">
        <f>E109*H109</f>
        <v>52</v>
      </c>
      <c r="J109" s="6">
        <v>45779</v>
      </c>
      <c r="K109" s="6">
        <f>WORKDAY.INTL(J109,C109,1,([1]FERIADOS!A103:A119))</f>
        <v>45798</v>
      </c>
    </row>
    <row r="110" spans="1:11" ht="30.6" x14ac:dyDescent="0.3">
      <c r="A110" s="28" t="s">
        <v>23</v>
      </c>
      <c r="B110" s="29" t="s">
        <v>116</v>
      </c>
      <c r="C110" s="3">
        <v>13</v>
      </c>
      <c r="D110" s="3">
        <v>8</v>
      </c>
      <c r="E110" s="3">
        <f t="shared" si="1"/>
        <v>104</v>
      </c>
      <c r="F110" s="35" t="s">
        <v>111</v>
      </c>
      <c r="G110" s="4" t="s">
        <v>14</v>
      </c>
      <c r="H110" s="14">
        <v>1</v>
      </c>
      <c r="I110" s="3">
        <f>E110*H110</f>
        <v>104</v>
      </c>
      <c r="J110" s="33">
        <v>45963</v>
      </c>
      <c r="K110" s="33">
        <f>WORKDAY.INTL(J110,C110,1,([1]FERIADOS!A104:A120))</f>
        <v>45980</v>
      </c>
    </row>
    <row r="111" spans="1:11" s="7" customFormat="1" ht="13.8" hidden="1" x14ac:dyDescent="0.3">
      <c r="A111" s="9" t="s">
        <v>23</v>
      </c>
      <c r="B111" s="8" t="s">
        <v>116</v>
      </c>
      <c r="C111" s="3">
        <v>13</v>
      </c>
      <c r="D111" s="3">
        <v>8</v>
      </c>
      <c r="E111" s="3">
        <f t="shared" si="1"/>
        <v>104</v>
      </c>
      <c r="F111" s="4" t="s">
        <v>68</v>
      </c>
      <c r="G111" s="4" t="s">
        <v>78</v>
      </c>
      <c r="H111" s="14">
        <v>0.5</v>
      </c>
      <c r="I111" s="3">
        <f>E111*H111</f>
        <v>52</v>
      </c>
      <c r="J111" s="6">
        <v>45963</v>
      </c>
      <c r="K111" s="6">
        <f>WORKDAY.INTL(J111,C111,1,([1]FERIADOS!A105:A121))</f>
        <v>45980</v>
      </c>
    </row>
    <row r="112" spans="1:11" ht="20.399999999999999" x14ac:dyDescent="0.3">
      <c r="A112" s="28" t="s">
        <v>23</v>
      </c>
      <c r="B112" s="29" t="s">
        <v>117</v>
      </c>
      <c r="C112" s="3">
        <v>15</v>
      </c>
      <c r="D112" s="3">
        <v>8</v>
      </c>
      <c r="E112" s="3">
        <f t="shared" si="1"/>
        <v>120</v>
      </c>
      <c r="F112" s="35" t="s">
        <v>111</v>
      </c>
      <c r="G112" s="4" t="s">
        <v>14</v>
      </c>
      <c r="H112" s="14">
        <v>1</v>
      </c>
      <c r="I112" s="3">
        <f>E112*H112</f>
        <v>120</v>
      </c>
      <c r="J112" s="33">
        <v>45780</v>
      </c>
      <c r="K112" s="33">
        <f>WORKDAY.INTL(J112,C112,1,([1]FERIADOS!A106:A122))</f>
        <v>45800</v>
      </c>
    </row>
    <row r="113" spans="1:11" s="7" customFormat="1" ht="13.8" hidden="1" x14ac:dyDescent="0.3">
      <c r="A113" s="9" t="s">
        <v>23</v>
      </c>
      <c r="B113" s="8" t="s">
        <v>117</v>
      </c>
      <c r="C113" s="3">
        <v>15</v>
      </c>
      <c r="D113" s="3">
        <v>8</v>
      </c>
      <c r="E113" s="3">
        <f t="shared" si="1"/>
        <v>120</v>
      </c>
      <c r="F113" s="4" t="s">
        <v>68</v>
      </c>
      <c r="G113" s="4" t="s">
        <v>78</v>
      </c>
      <c r="H113" s="14">
        <v>0.6</v>
      </c>
      <c r="I113" s="3">
        <f>E113*H113</f>
        <v>72</v>
      </c>
      <c r="J113" s="6">
        <v>45780</v>
      </c>
      <c r="K113" s="6">
        <f>WORKDAY.INTL(J113,C113,1,([1]FERIADOS!A107:A123))</f>
        <v>45800</v>
      </c>
    </row>
    <row r="114" spans="1:11" ht="20.399999999999999" x14ac:dyDescent="0.3">
      <c r="A114" s="28" t="s">
        <v>23</v>
      </c>
      <c r="B114" s="29" t="s">
        <v>118</v>
      </c>
      <c r="C114" s="3">
        <v>15</v>
      </c>
      <c r="D114" s="3">
        <v>8</v>
      </c>
      <c r="E114" s="3">
        <f t="shared" si="1"/>
        <v>120</v>
      </c>
      <c r="F114" s="35" t="s">
        <v>111</v>
      </c>
      <c r="G114" s="4" t="s">
        <v>14</v>
      </c>
      <c r="H114" s="14">
        <v>1</v>
      </c>
      <c r="I114" s="3">
        <f>E114*H114</f>
        <v>120</v>
      </c>
      <c r="J114" s="33">
        <v>45901</v>
      </c>
      <c r="K114" s="33">
        <f>WORKDAY.INTL(J114,C114,1,([1]FERIADOS!A108:A124))</f>
        <v>45922</v>
      </c>
    </row>
    <row r="115" spans="1:11" s="7" customFormat="1" ht="13.8" hidden="1" x14ac:dyDescent="0.3">
      <c r="A115" s="9" t="s">
        <v>23</v>
      </c>
      <c r="B115" s="8" t="s">
        <v>118</v>
      </c>
      <c r="C115" s="3">
        <v>15</v>
      </c>
      <c r="D115" s="3">
        <v>8</v>
      </c>
      <c r="E115" s="3">
        <f t="shared" si="1"/>
        <v>120</v>
      </c>
      <c r="F115" s="4" t="s">
        <v>68</v>
      </c>
      <c r="G115" s="4" t="s">
        <v>78</v>
      </c>
      <c r="H115" s="14">
        <v>0.6</v>
      </c>
      <c r="I115" s="3">
        <f>E115*H115</f>
        <v>72</v>
      </c>
      <c r="J115" s="6">
        <v>45901</v>
      </c>
      <c r="K115" s="6">
        <f>WORKDAY.INTL(J115,C115,1,([1]FERIADOS!A109:A125))</f>
        <v>45922</v>
      </c>
    </row>
    <row r="116" spans="1:11" ht="20.399999999999999" x14ac:dyDescent="0.3">
      <c r="A116" s="28" t="s">
        <v>23</v>
      </c>
      <c r="B116" s="29" t="s">
        <v>119</v>
      </c>
      <c r="C116" s="3">
        <v>15</v>
      </c>
      <c r="D116" s="3">
        <v>8</v>
      </c>
      <c r="E116" s="3">
        <f t="shared" si="1"/>
        <v>120</v>
      </c>
      <c r="F116" s="35" t="s">
        <v>111</v>
      </c>
      <c r="G116" s="4" t="s">
        <v>14</v>
      </c>
      <c r="H116" s="14">
        <v>1</v>
      </c>
      <c r="I116" s="3">
        <f>E116*H116</f>
        <v>120</v>
      </c>
      <c r="J116" s="33">
        <v>45981</v>
      </c>
      <c r="K116" s="33">
        <f>WORKDAY.INTL(J116,C116,1,([1]FERIADOS!A110:A126))</f>
        <v>46002</v>
      </c>
    </row>
    <row r="117" spans="1:11" s="7" customFormat="1" ht="13.8" hidden="1" x14ac:dyDescent="0.3">
      <c r="A117" s="9" t="s">
        <v>23</v>
      </c>
      <c r="B117" s="8" t="s">
        <v>119</v>
      </c>
      <c r="C117" s="3">
        <v>15</v>
      </c>
      <c r="D117" s="3">
        <v>8</v>
      </c>
      <c r="E117" s="3">
        <f t="shared" si="1"/>
        <v>120</v>
      </c>
      <c r="F117" s="4" t="s">
        <v>85</v>
      </c>
      <c r="G117" s="4" t="s">
        <v>78</v>
      </c>
      <c r="H117" s="14">
        <v>0.6</v>
      </c>
      <c r="I117" s="3">
        <f>E117*H117</f>
        <v>72</v>
      </c>
      <c r="J117" s="6">
        <v>45981</v>
      </c>
      <c r="K117" s="6">
        <f>WORKDAY.INTL(J117,C117,1,([1]FERIADOS!A111:A127))</f>
        <v>46002</v>
      </c>
    </row>
    <row r="118" spans="1:11" ht="13.8" x14ac:dyDescent="0.3">
      <c r="A118" s="28" t="s">
        <v>23</v>
      </c>
      <c r="B118" s="29" t="s">
        <v>120</v>
      </c>
      <c r="C118" s="3">
        <v>10</v>
      </c>
      <c r="D118" s="3">
        <v>8</v>
      </c>
      <c r="E118" s="3">
        <f t="shared" si="1"/>
        <v>80</v>
      </c>
      <c r="F118" s="31" t="s">
        <v>13</v>
      </c>
      <c r="G118" s="4" t="s">
        <v>14</v>
      </c>
      <c r="H118" s="14">
        <v>1</v>
      </c>
      <c r="I118" s="3">
        <f>E118*H118</f>
        <v>80</v>
      </c>
      <c r="J118" s="33">
        <v>45717</v>
      </c>
      <c r="K118" s="33">
        <f>WORKDAY.INTL(J118,C118,1,([1]FERIADOS!A112:A128))</f>
        <v>45730</v>
      </c>
    </row>
    <row r="119" spans="1:11" s="7" customFormat="1" ht="13.8" hidden="1" x14ac:dyDescent="0.3">
      <c r="A119" s="9" t="s">
        <v>23</v>
      </c>
      <c r="B119" s="19" t="s">
        <v>120</v>
      </c>
      <c r="C119" s="3">
        <v>10</v>
      </c>
      <c r="D119" s="3">
        <v>8</v>
      </c>
      <c r="E119" s="3">
        <f t="shared" si="1"/>
        <v>80</v>
      </c>
      <c r="F119" s="4" t="s">
        <v>16</v>
      </c>
      <c r="G119" s="4" t="s">
        <v>78</v>
      </c>
      <c r="H119" s="14">
        <v>0.4</v>
      </c>
      <c r="I119" s="3">
        <f>E119*H119</f>
        <v>32</v>
      </c>
      <c r="J119" s="6">
        <v>45726</v>
      </c>
      <c r="K119" s="6">
        <f>WORKDAY.INTL(J119,C119,1,([1]FERIADOS!A113:A129))</f>
        <v>45740</v>
      </c>
    </row>
    <row r="120" spans="1:11" ht="20.399999999999999" x14ac:dyDescent="0.3">
      <c r="A120" s="28" t="s">
        <v>23</v>
      </c>
      <c r="B120" s="29" t="s">
        <v>121</v>
      </c>
      <c r="C120" s="3">
        <v>5</v>
      </c>
      <c r="D120" s="3">
        <v>8</v>
      </c>
      <c r="E120" s="3">
        <f t="shared" si="1"/>
        <v>40</v>
      </c>
      <c r="F120" s="31" t="s">
        <v>13</v>
      </c>
      <c r="G120" s="4" t="s">
        <v>14</v>
      </c>
      <c r="H120" s="14">
        <v>1</v>
      </c>
      <c r="I120" s="3">
        <f>E120*H120</f>
        <v>40</v>
      </c>
      <c r="J120" s="41">
        <v>45811</v>
      </c>
      <c r="K120" s="41">
        <f>WORKDAY.INTL(J120,C120,1,([1]FERIADOS!A114:A130))</f>
        <v>45818</v>
      </c>
    </row>
    <row r="121" spans="1:11" s="7" customFormat="1" ht="13.8" hidden="1" x14ac:dyDescent="0.3">
      <c r="A121" s="9" t="s">
        <v>23</v>
      </c>
      <c r="B121" s="19" t="s">
        <v>121</v>
      </c>
      <c r="C121" s="3">
        <v>5</v>
      </c>
      <c r="D121" s="3">
        <v>8</v>
      </c>
      <c r="E121" s="3">
        <f t="shared" si="1"/>
        <v>40</v>
      </c>
      <c r="F121" s="4" t="s">
        <v>76</v>
      </c>
      <c r="G121" s="4" t="s">
        <v>78</v>
      </c>
      <c r="H121" s="14">
        <v>0.6</v>
      </c>
      <c r="I121" s="3">
        <f>E121*H121</f>
        <v>24</v>
      </c>
      <c r="K121" s="6">
        <f>WORKDAY.INTL(J121,C121,1,([1]FERIADOS!A115:A131))</f>
        <v>6</v>
      </c>
    </row>
    <row r="122" spans="1:11" ht="30.6" x14ac:dyDescent="0.3">
      <c r="A122" s="28" t="s">
        <v>23</v>
      </c>
      <c r="B122" s="29" t="s">
        <v>122</v>
      </c>
      <c r="C122" s="3">
        <v>5</v>
      </c>
      <c r="D122" s="3">
        <v>8</v>
      </c>
      <c r="E122" s="3">
        <f t="shared" si="1"/>
        <v>40</v>
      </c>
      <c r="F122" s="31" t="s">
        <v>111</v>
      </c>
      <c r="G122" s="4" t="s">
        <v>14</v>
      </c>
      <c r="H122" s="14">
        <v>1</v>
      </c>
      <c r="I122" s="3">
        <f>E122*H122</f>
        <v>40</v>
      </c>
      <c r="J122" s="41">
        <v>45839</v>
      </c>
      <c r="K122" s="41">
        <f>WORKDAY.INTL(J122,C122,1,([1]FERIADOS!A116:A132))</f>
        <v>45846</v>
      </c>
    </row>
    <row r="123" spans="1:11" s="7" customFormat="1" ht="13.8" hidden="1" x14ac:dyDescent="0.3">
      <c r="A123" s="9" t="s">
        <v>23</v>
      </c>
      <c r="B123" s="19" t="s">
        <v>122</v>
      </c>
      <c r="C123" s="3">
        <v>5</v>
      </c>
      <c r="D123" s="3">
        <v>8</v>
      </c>
      <c r="E123" s="3">
        <f t="shared" si="1"/>
        <v>40</v>
      </c>
      <c r="F123" s="4" t="s">
        <v>76</v>
      </c>
      <c r="G123" s="4" t="s">
        <v>78</v>
      </c>
      <c r="H123" s="14">
        <v>0.6</v>
      </c>
      <c r="I123" s="3">
        <f>E123*H123</f>
        <v>24</v>
      </c>
      <c r="K123" s="6">
        <f>WORKDAY.INTL(J123,C123,1,([1]FERIADOS!A117:A133))</f>
        <v>6</v>
      </c>
    </row>
    <row r="124" spans="1:11" ht="13.8" x14ac:dyDescent="0.3">
      <c r="A124" s="28" t="s">
        <v>23</v>
      </c>
      <c r="B124" s="29" t="s">
        <v>123</v>
      </c>
      <c r="C124" s="3">
        <v>6</v>
      </c>
      <c r="D124" s="16">
        <v>8</v>
      </c>
      <c r="E124" s="3">
        <f t="shared" si="1"/>
        <v>48</v>
      </c>
      <c r="F124" s="31" t="s">
        <v>85</v>
      </c>
      <c r="G124" s="4" t="s">
        <v>14</v>
      </c>
      <c r="H124" s="14">
        <v>1</v>
      </c>
      <c r="I124" s="3">
        <f>E124*H124</f>
        <v>48</v>
      </c>
      <c r="J124" s="33">
        <v>45659</v>
      </c>
      <c r="K124" s="33">
        <f>WORKDAY.INTL(J124,C124,1,([1]FERIADOS!A118:A134))</f>
        <v>45667</v>
      </c>
    </row>
    <row r="125" spans="1:11" s="7" customFormat="1" ht="13.8" hidden="1" x14ac:dyDescent="0.3">
      <c r="A125" s="9" t="s">
        <v>23</v>
      </c>
      <c r="B125" s="8" t="s">
        <v>123</v>
      </c>
      <c r="C125" s="3">
        <v>6</v>
      </c>
      <c r="D125" s="16">
        <v>8</v>
      </c>
      <c r="E125" s="3">
        <f t="shared" si="1"/>
        <v>48</v>
      </c>
      <c r="F125" s="4" t="s">
        <v>76</v>
      </c>
      <c r="G125" s="4" t="s">
        <v>78</v>
      </c>
      <c r="H125" s="14">
        <v>0.6</v>
      </c>
      <c r="I125" s="3">
        <f>E125*H125</f>
        <v>28.799999999999997</v>
      </c>
      <c r="J125" s="6">
        <v>45659</v>
      </c>
      <c r="K125" s="6">
        <f>WORKDAY.INTL(J125,C125,1,([1]FERIADOS!A119:A135))</f>
        <v>45667</v>
      </c>
    </row>
    <row r="126" spans="1:11" ht="13.8" x14ac:dyDescent="0.3">
      <c r="A126" s="28" t="s">
        <v>23</v>
      </c>
      <c r="B126" s="29" t="s">
        <v>124</v>
      </c>
      <c r="C126" s="3">
        <v>6</v>
      </c>
      <c r="D126" s="16">
        <v>8</v>
      </c>
      <c r="E126" s="3">
        <f t="shared" si="1"/>
        <v>48</v>
      </c>
      <c r="F126" s="31" t="s">
        <v>85</v>
      </c>
      <c r="G126" s="4" t="s">
        <v>14</v>
      </c>
      <c r="H126" s="14">
        <v>1</v>
      </c>
      <c r="I126" s="3">
        <f>E126*H126</f>
        <v>48</v>
      </c>
      <c r="J126" s="33">
        <v>45748</v>
      </c>
      <c r="K126" s="33">
        <f>WORKDAY.INTL(J126,C126,1,([1]FERIADOS!A120:A136))</f>
        <v>45756</v>
      </c>
    </row>
    <row r="127" spans="1:11" s="7" customFormat="1" ht="13.8" hidden="1" x14ac:dyDescent="0.3">
      <c r="A127" s="9" t="s">
        <v>23</v>
      </c>
      <c r="B127" s="8" t="s">
        <v>124</v>
      </c>
      <c r="C127" s="3">
        <v>6</v>
      </c>
      <c r="D127" s="16">
        <v>8</v>
      </c>
      <c r="E127" s="3">
        <f t="shared" si="1"/>
        <v>48</v>
      </c>
      <c r="F127" s="4" t="s">
        <v>76</v>
      </c>
      <c r="G127" s="4" t="s">
        <v>78</v>
      </c>
      <c r="H127" s="14">
        <v>0.6</v>
      </c>
      <c r="I127" s="3">
        <f>E127*H127</f>
        <v>28.799999999999997</v>
      </c>
      <c r="J127" s="6">
        <v>45748</v>
      </c>
      <c r="K127" s="6">
        <f>WORKDAY.INTL(J127,C127,1,([1]FERIADOS!A121:A137))</f>
        <v>45756</v>
      </c>
    </row>
    <row r="128" spans="1:11" ht="13.8" x14ac:dyDescent="0.3">
      <c r="A128" s="28" t="s">
        <v>23</v>
      </c>
      <c r="B128" s="29" t="s">
        <v>125</v>
      </c>
      <c r="C128" s="3">
        <v>6</v>
      </c>
      <c r="D128" s="16">
        <v>8</v>
      </c>
      <c r="E128" s="3">
        <f t="shared" si="1"/>
        <v>48</v>
      </c>
      <c r="F128" s="31" t="s">
        <v>85</v>
      </c>
      <c r="G128" s="4" t="s">
        <v>14</v>
      </c>
      <c r="H128" s="14">
        <v>1</v>
      </c>
      <c r="I128" s="3">
        <f>E128*H128</f>
        <v>48</v>
      </c>
      <c r="J128" s="33">
        <v>45809</v>
      </c>
      <c r="K128" s="33">
        <f>WORKDAY.INTL(J128,C128,1,([1]FERIADOS!A122:A138))</f>
        <v>45817</v>
      </c>
    </row>
    <row r="129" spans="1:11" s="7" customFormat="1" ht="13.8" hidden="1" x14ac:dyDescent="0.3">
      <c r="A129" s="9" t="s">
        <v>23</v>
      </c>
      <c r="B129" s="8" t="s">
        <v>125</v>
      </c>
      <c r="C129" s="3">
        <v>6</v>
      </c>
      <c r="D129" s="16">
        <v>8</v>
      </c>
      <c r="E129" s="3">
        <f t="shared" si="1"/>
        <v>48</v>
      </c>
      <c r="F129" s="4" t="s">
        <v>76</v>
      </c>
      <c r="G129" s="4" t="s">
        <v>78</v>
      </c>
      <c r="H129" s="14">
        <v>0.6</v>
      </c>
      <c r="I129" s="3">
        <f>E129*H129</f>
        <v>28.799999999999997</v>
      </c>
      <c r="J129" s="6">
        <v>45809</v>
      </c>
      <c r="K129" s="6">
        <f>WORKDAY.INTL(J129,C129,1,([1]FERIADOS!A123:A139))</f>
        <v>45817</v>
      </c>
    </row>
    <row r="130" spans="1:11" ht="13.8" x14ac:dyDescent="0.3">
      <c r="A130" s="28" t="s">
        <v>23</v>
      </c>
      <c r="B130" s="29" t="s">
        <v>126</v>
      </c>
      <c r="C130" s="3">
        <v>6</v>
      </c>
      <c r="D130" s="16">
        <v>8</v>
      </c>
      <c r="E130" s="3">
        <f t="shared" ref="E130:E163" si="2">C130*D130</f>
        <v>48</v>
      </c>
      <c r="F130" s="31" t="s">
        <v>85</v>
      </c>
      <c r="G130" s="4" t="s">
        <v>14</v>
      </c>
      <c r="H130" s="14">
        <v>1</v>
      </c>
      <c r="I130" s="3">
        <f>E130*H130</f>
        <v>48</v>
      </c>
      <c r="J130" s="33">
        <v>45931</v>
      </c>
      <c r="K130" s="33">
        <f>WORKDAY.INTL(J130,C130,1,([1]FERIADOS!A124:A140))</f>
        <v>45939</v>
      </c>
    </row>
    <row r="131" spans="1:11" s="7" customFormat="1" ht="13.8" hidden="1" x14ac:dyDescent="0.3">
      <c r="A131" s="9" t="s">
        <v>23</v>
      </c>
      <c r="B131" s="8" t="s">
        <v>126</v>
      </c>
      <c r="C131" s="3">
        <v>6</v>
      </c>
      <c r="D131" s="16">
        <v>8</v>
      </c>
      <c r="E131" s="3">
        <f t="shared" si="2"/>
        <v>48</v>
      </c>
      <c r="F131" s="4" t="s">
        <v>76</v>
      </c>
      <c r="G131" s="4" t="s">
        <v>78</v>
      </c>
      <c r="H131" s="14">
        <v>0.6</v>
      </c>
      <c r="I131" s="3">
        <f>E131*H131</f>
        <v>28.799999999999997</v>
      </c>
      <c r="J131" s="6">
        <v>45931</v>
      </c>
      <c r="K131" s="6">
        <f>WORKDAY.INTL(J131,C131,1,([1]FERIADOS!A125:A141))</f>
        <v>45939</v>
      </c>
    </row>
    <row r="132" spans="1:11" s="7" customFormat="1" ht="13.8" hidden="1" x14ac:dyDescent="0.3">
      <c r="A132" s="9" t="s">
        <v>112</v>
      </c>
      <c r="B132" s="9" t="s">
        <v>113</v>
      </c>
      <c r="C132" s="11">
        <v>22</v>
      </c>
      <c r="D132" s="11">
        <v>8</v>
      </c>
      <c r="E132" s="3">
        <v>176</v>
      </c>
      <c r="F132" s="4" t="s">
        <v>68</v>
      </c>
      <c r="G132" s="4" t="s">
        <v>78</v>
      </c>
      <c r="H132" s="14">
        <v>0.4</v>
      </c>
      <c r="I132" s="3">
        <f>E132*H132</f>
        <v>70.400000000000006</v>
      </c>
      <c r="J132" s="6">
        <v>45749</v>
      </c>
      <c r="K132" s="6">
        <f>WORKDAY.INTL(J132,C132,1,([1]FERIADOS!A126:A142))</f>
        <v>45779</v>
      </c>
    </row>
    <row r="133" spans="1:11" ht="20.399999999999999" x14ac:dyDescent="0.3">
      <c r="A133" s="28" t="s">
        <v>23</v>
      </c>
      <c r="B133" s="29" t="s">
        <v>127</v>
      </c>
      <c r="C133" s="3">
        <v>5</v>
      </c>
      <c r="D133" s="3">
        <v>8</v>
      </c>
      <c r="E133" s="3">
        <f t="shared" si="2"/>
        <v>40</v>
      </c>
      <c r="F133" s="31" t="s">
        <v>40</v>
      </c>
      <c r="G133" s="4" t="s">
        <v>14</v>
      </c>
      <c r="H133" s="14">
        <v>1</v>
      </c>
      <c r="I133" s="3">
        <f>E133*H133</f>
        <v>40</v>
      </c>
      <c r="J133" s="33">
        <v>45672</v>
      </c>
      <c r="K133" s="33">
        <f>WORKDAY.INTL(J133,C133,1,([1]FERIADOS!A126:A142))</f>
        <v>45679</v>
      </c>
    </row>
    <row r="134" spans="1:11" s="7" customFormat="1" ht="13.8" hidden="1" x14ac:dyDescent="0.3">
      <c r="A134" s="9" t="s">
        <v>23</v>
      </c>
      <c r="B134" s="8" t="s">
        <v>127</v>
      </c>
      <c r="C134" s="3">
        <v>5</v>
      </c>
      <c r="D134" s="3">
        <v>8</v>
      </c>
      <c r="E134" s="3">
        <f t="shared" si="2"/>
        <v>40</v>
      </c>
      <c r="F134" s="4" t="s">
        <v>76</v>
      </c>
      <c r="G134" s="4" t="s">
        <v>78</v>
      </c>
      <c r="H134" s="14">
        <v>0.6</v>
      </c>
      <c r="I134" s="3">
        <f>E134*H134</f>
        <v>24</v>
      </c>
      <c r="J134" s="6">
        <v>45672</v>
      </c>
      <c r="K134" s="6">
        <f>WORKDAY.INTL(J134,C134,1,([1]FERIADOS!A127:A143))</f>
        <v>45679</v>
      </c>
    </row>
    <row r="135" spans="1:11" ht="20.399999999999999" x14ac:dyDescent="0.3">
      <c r="A135" s="28" t="s">
        <v>23</v>
      </c>
      <c r="B135" s="29" t="s">
        <v>128</v>
      </c>
      <c r="C135" s="18">
        <v>5</v>
      </c>
      <c r="D135" s="18">
        <v>8</v>
      </c>
      <c r="E135" s="18">
        <f t="shared" si="2"/>
        <v>40</v>
      </c>
      <c r="F135" s="31" t="s">
        <v>40</v>
      </c>
      <c r="G135" s="4" t="s">
        <v>14</v>
      </c>
      <c r="H135" s="14">
        <v>1</v>
      </c>
      <c r="I135" s="3">
        <f>E135*H135</f>
        <v>40</v>
      </c>
      <c r="J135" s="33">
        <v>45778</v>
      </c>
      <c r="K135" s="33">
        <f>WORKDAY.INTL(J135,C135,1,([1]FERIADOS!A128:A144))</f>
        <v>45785</v>
      </c>
    </row>
    <row r="136" spans="1:11" s="7" customFormat="1" ht="13.8" hidden="1" x14ac:dyDescent="0.3">
      <c r="A136" s="9" t="s">
        <v>23</v>
      </c>
      <c r="B136" s="8" t="s">
        <v>128</v>
      </c>
      <c r="C136" s="3">
        <v>5</v>
      </c>
      <c r="D136" s="3">
        <v>8</v>
      </c>
      <c r="E136" s="3">
        <f t="shared" si="2"/>
        <v>40</v>
      </c>
      <c r="F136" s="4" t="s">
        <v>76</v>
      </c>
      <c r="G136" s="4" t="s">
        <v>78</v>
      </c>
      <c r="H136" s="14">
        <v>0.6</v>
      </c>
      <c r="I136" s="3">
        <f>E136*H136</f>
        <v>24</v>
      </c>
      <c r="J136" s="6">
        <v>45778</v>
      </c>
      <c r="K136" s="6">
        <f>WORKDAY.INTL(J136,C136,1,([1]FERIADOS!A129:A145))</f>
        <v>45785</v>
      </c>
    </row>
    <row r="137" spans="1:11" ht="20.399999999999999" x14ac:dyDescent="0.3">
      <c r="A137" s="28" t="s">
        <v>23</v>
      </c>
      <c r="B137" s="29" t="s">
        <v>129</v>
      </c>
      <c r="C137" s="3">
        <v>5</v>
      </c>
      <c r="D137" s="3">
        <v>8</v>
      </c>
      <c r="E137" s="3">
        <f t="shared" si="2"/>
        <v>40</v>
      </c>
      <c r="F137" s="31" t="s">
        <v>40</v>
      </c>
      <c r="G137" s="4" t="s">
        <v>14</v>
      </c>
      <c r="H137" s="14">
        <v>1</v>
      </c>
      <c r="I137" s="3">
        <f>E137*H137</f>
        <v>40</v>
      </c>
      <c r="J137" s="33">
        <v>45901</v>
      </c>
      <c r="K137" s="33">
        <f>WORKDAY.INTL(J137,C137,1,([1]FERIADOS!A130:A146))</f>
        <v>45908</v>
      </c>
    </row>
    <row r="138" spans="1:11" s="7" customFormat="1" ht="13.8" hidden="1" x14ac:dyDescent="0.3">
      <c r="A138" s="9" t="s">
        <v>23</v>
      </c>
      <c r="B138" s="8" t="s">
        <v>129</v>
      </c>
      <c r="C138" s="3">
        <v>5</v>
      </c>
      <c r="D138" s="3">
        <v>8</v>
      </c>
      <c r="E138" s="3">
        <f t="shared" si="2"/>
        <v>40</v>
      </c>
      <c r="F138" s="4" t="s">
        <v>76</v>
      </c>
      <c r="G138" s="4" t="s">
        <v>78</v>
      </c>
      <c r="H138" s="14">
        <v>0.6</v>
      </c>
      <c r="I138" s="3">
        <f>E138*H138</f>
        <v>24</v>
      </c>
      <c r="J138" s="6">
        <v>45901</v>
      </c>
      <c r="K138" s="6">
        <f>WORKDAY.INTL(J138,C138,1,([1]FERIADOS!A131:A147))</f>
        <v>45908</v>
      </c>
    </row>
    <row r="139" spans="1:11" ht="13.8" x14ac:dyDescent="0.3">
      <c r="A139" s="28" t="s">
        <v>130</v>
      </c>
      <c r="B139" s="40" t="s">
        <v>131</v>
      </c>
      <c r="C139" s="3">
        <v>35</v>
      </c>
      <c r="D139" s="11">
        <v>8</v>
      </c>
      <c r="E139" s="11">
        <f t="shared" si="2"/>
        <v>280</v>
      </c>
      <c r="F139" s="31" t="s">
        <v>132</v>
      </c>
      <c r="G139" s="4" t="s">
        <v>14</v>
      </c>
      <c r="H139" s="14">
        <v>1</v>
      </c>
      <c r="I139" s="3">
        <f>E139*H139</f>
        <v>280</v>
      </c>
      <c r="J139" s="33">
        <v>45717</v>
      </c>
      <c r="K139" s="33">
        <v>45769</v>
      </c>
    </row>
    <row r="140" spans="1:11" customFormat="1" hidden="1" x14ac:dyDescent="0.3">
      <c r="A140" s="2" t="s">
        <v>130</v>
      </c>
      <c r="B140" s="20" t="s">
        <v>131</v>
      </c>
      <c r="C140" s="3">
        <v>30</v>
      </c>
      <c r="D140" s="11">
        <v>8</v>
      </c>
      <c r="E140" s="11">
        <f t="shared" si="2"/>
        <v>240</v>
      </c>
      <c r="F140" s="4" t="s">
        <v>18</v>
      </c>
      <c r="G140" s="4" t="s">
        <v>78</v>
      </c>
      <c r="H140" s="14">
        <v>0.6</v>
      </c>
      <c r="I140" s="3">
        <f>E140*H140</f>
        <v>144</v>
      </c>
      <c r="J140" s="6">
        <v>45717</v>
      </c>
      <c r="K140" s="6">
        <v>45762</v>
      </c>
    </row>
    <row r="141" spans="1:11" customFormat="1" ht="14.55" hidden="1" customHeight="1" x14ac:dyDescent="0.3">
      <c r="A141" s="2" t="s">
        <v>130</v>
      </c>
      <c r="B141" s="20" t="s">
        <v>131</v>
      </c>
      <c r="C141" s="3">
        <v>30</v>
      </c>
      <c r="D141" s="11">
        <v>8</v>
      </c>
      <c r="E141" s="11">
        <f t="shared" si="2"/>
        <v>240</v>
      </c>
      <c r="F141" s="21" t="s">
        <v>20</v>
      </c>
      <c r="G141" s="4" t="s">
        <v>78</v>
      </c>
      <c r="H141" s="14">
        <v>0.5</v>
      </c>
      <c r="I141" s="3">
        <f>E141*H141</f>
        <v>120</v>
      </c>
      <c r="J141" s="6">
        <v>45717</v>
      </c>
      <c r="K141" s="6">
        <v>45762</v>
      </c>
    </row>
    <row r="142" spans="1:11" ht="13.8" x14ac:dyDescent="0.3">
      <c r="A142" s="28" t="s">
        <v>130</v>
      </c>
      <c r="B142" s="40" t="s">
        <v>133</v>
      </c>
      <c r="C142" s="3">
        <v>35</v>
      </c>
      <c r="D142" s="11">
        <v>8</v>
      </c>
      <c r="E142" s="11">
        <f t="shared" si="2"/>
        <v>280</v>
      </c>
      <c r="F142" s="31" t="s">
        <v>134</v>
      </c>
      <c r="G142" s="4" t="s">
        <v>14</v>
      </c>
      <c r="H142" s="14">
        <v>1</v>
      </c>
      <c r="I142" s="3">
        <f>E142*H142</f>
        <v>280</v>
      </c>
      <c r="J142" s="33">
        <v>45717</v>
      </c>
      <c r="K142" s="33">
        <v>45769</v>
      </c>
    </row>
    <row r="143" spans="1:11" customFormat="1" hidden="1" x14ac:dyDescent="0.3">
      <c r="A143" s="2" t="s">
        <v>130</v>
      </c>
      <c r="B143" s="22" t="s">
        <v>133</v>
      </c>
      <c r="C143" s="3">
        <v>30</v>
      </c>
      <c r="D143" s="11">
        <v>8</v>
      </c>
      <c r="E143" s="11">
        <f t="shared" si="2"/>
        <v>240</v>
      </c>
      <c r="F143" s="4" t="s">
        <v>111</v>
      </c>
      <c r="G143" s="4" t="s">
        <v>78</v>
      </c>
      <c r="H143" s="14">
        <v>0.6</v>
      </c>
      <c r="I143" s="3">
        <f>E143*H143</f>
        <v>144</v>
      </c>
      <c r="J143" s="6">
        <v>45717</v>
      </c>
      <c r="K143" s="6">
        <v>45762</v>
      </c>
    </row>
    <row r="144" spans="1:11" customFormat="1" hidden="1" x14ac:dyDescent="0.3">
      <c r="A144" s="2" t="s">
        <v>130</v>
      </c>
      <c r="B144" s="22" t="s">
        <v>133</v>
      </c>
      <c r="C144" s="3">
        <v>30</v>
      </c>
      <c r="D144" s="11">
        <v>8</v>
      </c>
      <c r="E144" s="11">
        <f t="shared" si="2"/>
        <v>240</v>
      </c>
      <c r="F144" s="21" t="s">
        <v>16</v>
      </c>
      <c r="G144" s="4" t="s">
        <v>78</v>
      </c>
      <c r="H144" s="14">
        <v>0.5</v>
      </c>
      <c r="I144" s="3">
        <f>E144*H144</f>
        <v>120</v>
      </c>
      <c r="J144" s="6">
        <v>45717</v>
      </c>
      <c r="K144" s="6">
        <v>45762</v>
      </c>
    </row>
    <row r="145" spans="1:11" ht="13.8" x14ac:dyDescent="0.3">
      <c r="A145" s="28" t="s">
        <v>130</v>
      </c>
      <c r="B145" s="40" t="s">
        <v>135</v>
      </c>
      <c r="C145" s="3">
        <v>35</v>
      </c>
      <c r="D145" s="11">
        <v>8</v>
      </c>
      <c r="E145" s="11">
        <f t="shared" si="2"/>
        <v>280</v>
      </c>
      <c r="F145" s="31" t="s">
        <v>132</v>
      </c>
      <c r="G145" s="4" t="s">
        <v>14</v>
      </c>
      <c r="H145" s="14">
        <v>1</v>
      </c>
      <c r="I145" s="3">
        <f>E145*H145</f>
        <v>280</v>
      </c>
      <c r="J145" s="33">
        <v>45770</v>
      </c>
      <c r="K145" s="33">
        <f>WORKDAY(J145,C145,([1]FERIADOS!A1:A17))</f>
        <v>45824</v>
      </c>
    </row>
    <row r="146" spans="1:11" customFormat="1" hidden="1" x14ac:dyDescent="0.3">
      <c r="A146" s="2" t="s">
        <v>130</v>
      </c>
      <c r="B146" s="23" t="s">
        <v>135</v>
      </c>
      <c r="C146" s="3">
        <v>30</v>
      </c>
      <c r="D146" s="11">
        <v>8</v>
      </c>
      <c r="E146" s="11">
        <f t="shared" si="2"/>
        <v>240</v>
      </c>
      <c r="F146" s="4" t="s">
        <v>18</v>
      </c>
      <c r="G146" s="4" t="s">
        <v>78</v>
      </c>
      <c r="H146" s="14">
        <v>0.6</v>
      </c>
      <c r="I146" s="3">
        <f>E146*H146</f>
        <v>144</v>
      </c>
      <c r="J146" s="6">
        <v>45770</v>
      </c>
      <c r="K146" s="6">
        <f>WORKDAY(J146,C146,([1]FERIADOS!A2:A18))</f>
        <v>45817</v>
      </c>
    </row>
    <row r="147" spans="1:11" customFormat="1" hidden="1" x14ac:dyDescent="0.3">
      <c r="A147" s="2" t="s">
        <v>130</v>
      </c>
      <c r="B147" s="23" t="s">
        <v>135</v>
      </c>
      <c r="C147" s="3">
        <v>30</v>
      </c>
      <c r="D147" s="11">
        <v>8</v>
      </c>
      <c r="E147" s="11">
        <f t="shared" si="2"/>
        <v>240</v>
      </c>
      <c r="F147" s="21" t="s">
        <v>16</v>
      </c>
      <c r="G147" s="4" t="s">
        <v>78</v>
      </c>
      <c r="H147" s="14">
        <v>0.5</v>
      </c>
      <c r="I147" s="3">
        <f>E147*H147</f>
        <v>120</v>
      </c>
      <c r="J147" s="6">
        <v>45770</v>
      </c>
      <c r="K147" s="6">
        <f>WORKDAY(J147,C147,([1]FERIADOS!A3:A19))</f>
        <v>45817</v>
      </c>
    </row>
    <row r="148" spans="1:11" ht="13.8" x14ac:dyDescent="0.3">
      <c r="A148" s="28" t="s">
        <v>130</v>
      </c>
      <c r="B148" s="40" t="s">
        <v>136</v>
      </c>
      <c r="C148" s="3">
        <v>35</v>
      </c>
      <c r="D148" s="11">
        <v>8</v>
      </c>
      <c r="E148" s="11">
        <f t="shared" si="2"/>
        <v>280</v>
      </c>
      <c r="F148" s="31" t="s">
        <v>134</v>
      </c>
      <c r="G148" s="4" t="s">
        <v>14</v>
      </c>
      <c r="H148" s="14">
        <v>1</v>
      </c>
      <c r="I148" s="3">
        <f>E148*H148</f>
        <v>280</v>
      </c>
      <c r="J148" s="33">
        <v>45770</v>
      </c>
      <c r="K148" s="33">
        <f>WORKDAY(J148,C148,([1]FERIADOS!A4:A20))</f>
        <v>45824</v>
      </c>
    </row>
    <row r="149" spans="1:11" customFormat="1" hidden="1" x14ac:dyDescent="0.3">
      <c r="A149" s="2" t="s">
        <v>130</v>
      </c>
      <c r="B149" s="24" t="s">
        <v>136</v>
      </c>
      <c r="C149" s="3">
        <v>30</v>
      </c>
      <c r="D149" s="11">
        <v>8</v>
      </c>
      <c r="E149" s="11">
        <f t="shared" si="2"/>
        <v>240</v>
      </c>
      <c r="F149" s="4" t="s">
        <v>66</v>
      </c>
      <c r="G149" s="4" t="s">
        <v>78</v>
      </c>
      <c r="H149" s="14">
        <v>0.6</v>
      </c>
      <c r="I149" s="3">
        <f>E149*H149</f>
        <v>144</v>
      </c>
      <c r="J149" s="6">
        <v>45770</v>
      </c>
      <c r="K149" s="6">
        <f>WORKDAY(J149,C149,([1]FERIADOS!A5:A21))</f>
        <v>45817</v>
      </c>
    </row>
    <row r="150" spans="1:11" customFormat="1" ht="14.55" hidden="1" customHeight="1" x14ac:dyDescent="0.3">
      <c r="A150" s="2" t="s">
        <v>130</v>
      </c>
      <c r="B150" s="24" t="s">
        <v>136</v>
      </c>
      <c r="C150" s="3">
        <v>30</v>
      </c>
      <c r="D150" s="11">
        <v>8</v>
      </c>
      <c r="E150" s="11">
        <f t="shared" si="2"/>
        <v>240</v>
      </c>
      <c r="F150" s="21" t="s">
        <v>20</v>
      </c>
      <c r="G150" s="4" t="s">
        <v>78</v>
      </c>
      <c r="H150" s="14">
        <v>0.5</v>
      </c>
      <c r="I150" s="3">
        <f>E150*H150</f>
        <v>120</v>
      </c>
      <c r="J150" s="6">
        <v>45770</v>
      </c>
      <c r="K150" s="6">
        <f>WORKDAY(J150,C150,([1]FERIADOS!A6:A22))</f>
        <v>45817</v>
      </c>
    </row>
    <row r="151" spans="1:11" ht="13.8" x14ac:dyDescent="0.3">
      <c r="A151" s="28" t="s">
        <v>130</v>
      </c>
      <c r="B151" s="40" t="s">
        <v>137</v>
      </c>
      <c r="C151" s="3">
        <v>35</v>
      </c>
      <c r="D151" s="11">
        <v>8</v>
      </c>
      <c r="E151" s="11">
        <f t="shared" si="2"/>
        <v>280</v>
      </c>
      <c r="F151" s="31" t="s">
        <v>132</v>
      </c>
      <c r="G151" s="4" t="s">
        <v>14</v>
      </c>
      <c r="H151" s="14">
        <v>1</v>
      </c>
      <c r="I151" s="3">
        <f>E151*H151</f>
        <v>280</v>
      </c>
      <c r="J151" s="33">
        <v>45832</v>
      </c>
      <c r="K151" s="33">
        <f>WORKDAY(J151,C151,([1]FERIADOS!A7:A23))</f>
        <v>45884</v>
      </c>
    </row>
    <row r="152" spans="1:11" customFormat="1" hidden="1" x14ac:dyDescent="0.3">
      <c r="A152" s="2" t="s">
        <v>130</v>
      </c>
      <c r="B152" s="25" t="s">
        <v>137</v>
      </c>
      <c r="C152" s="3">
        <v>30</v>
      </c>
      <c r="D152" s="11">
        <v>8</v>
      </c>
      <c r="E152" s="11">
        <f t="shared" si="2"/>
        <v>240</v>
      </c>
      <c r="F152" s="4" t="s">
        <v>66</v>
      </c>
      <c r="G152" s="4" t="s">
        <v>78</v>
      </c>
      <c r="H152" s="14">
        <v>0.6</v>
      </c>
      <c r="I152" s="3">
        <f>E152*H152</f>
        <v>144</v>
      </c>
      <c r="J152" s="6">
        <v>45832</v>
      </c>
      <c r="K152" s="6">
        <f>WORKDAY(J152,C152,([1]FERIADOS!A8:A24))</f>
        <v>45877</v>
      </c>
    </row>
    <row r="153" spans="1:11" customFormat="1" hidden="1" x14ac:dyDescent="0.3">
      <c r="A153" s="2" t="s">
        <v>130</v>
      </c>
      <c r="B153" s="25" t="s">
        <v>137</v>
      </c>
      <c r="C153" s="3">
        <v>30</v>
      </c>
      <c r="D153" s="11">
        <v>8</v>
      </c>
      <c r="E153" s="11">
        <f t="shared" si="2"/>
        <v>240</v>
      </c>
      <c r="F153" s="21" t="s">
        <v>16</v>
      </c>
      <c r="G153" s="4" t="s">
        <v>78</v>
      </c>
      <c r="H153" s="14">
        <v>0.4</v>
      </c>
      <c r="I153" s="3">
        <f>E153*H153</f>
        <v>96</v>
      </c>
      <c r="J153" s="6">
        <v>45832</v>
      </c>
      <c r="K153" s="6">
        <f>WORKDAY(J153,C153,([1]FERIADOS!A9:A25))</f>
        <v>45877</v>
      </c>
    </row>
    <row r="154" spans="1:11" ht="13.8" x14ac:dyDescent="0.3">
      <c r="A154" s="28" t="s">
        <v>130</v>
      </c>
      <c r="B154" s="39" t="s">
        <v>138</v>
      </c>
      <c r="C154" s="3">
        <v>35</v>
      </c>
      <c r="D154" s="11">
        <v>8</v>
      </c>
      <c r="E154" s="11">
        <f t="shared" si="2"/>
        <v>280</v>
      </c>
      <c r="F154" s="31" t="s">
        <v>134</v>
      </c>
      <c r="G154" s="4" t="s">
        <v>14</v>
      </c>
      <c r="H154" s="14">
        <v>1</v>
      </c>
      <c r="I154" s="3">
        <f>E154*H154</f>
        <v>280</v>
      </c>
      <c r="J154" s="33">
        <v>45832</v>
      </c>
      <c r="K154" s="33">
        <f>WORKDAY(J154,C154,([1]FERIADOS!A10:A26))</f>
        <v>45884</v>
      </c>
    </row>
    <row r="155" spans="1:11" customFormat="1" hidden="1" x14ac:dyDescent="0.3">
      <c r="A155" s="2" t="s">
        <v>130</v>
      </c>
      <c r="B155" s="4" t="s">
        <v>138</v>
      </c>
      <c r="C155" s="3">
        <v>30</v>
      </c>
      <c r="D155" s="11">
        <v>8</v>
      </c>
      <c r="E155" s="11">
        <f t="shared" si="2"/>
        <v>240</v>
      </c>
      <c r="F155" s="4" t="s">
        <v>111</v>
      </c>
      <c r="G155" s="4" t="s">
        <v>78</v>
      </c>
      <c r="H155" s="14">
        <v>0.6</v>
      </c>
      <c r="I155" s="3">
        <f>E155*H155</f>
        <v>144</v>
      </c>
      <c r="J155" s="6">
        <v>45832</v>
      </c>
      <c r="K155" s="6">
        <f>WORKDAY(J155,C155,([1]FERIADOS!A11:A27))</f>
        <v>45875</v>
      </c>
    </row>
    <row r="156" spans="1:11" ht="13.8" x14ac:dyDescent="0.3">
      <c r="A156" s="28" t="s">
        <v>130</v>
      </c>
      <c r="B156" s="39" t="s">
        <v>139</v>
      </c>
      <c r="C156" s="3">
        <v>35</v>
      </c>
      <c r="D156" s="11">
        <v>8</v>
      </c>
      <c r="E156" s="11">
        <f t="shared" si="2"/>
        <v>280</v>
      </c>
      <c r="F156" s="31" t="s">
        <v>132</v>
      </c>
      <c r="G156" s="4" t="s">
        <v>14</v>
      </c>
      <c r="H156" s="14">
        <v>1</v>
      </c>
      <c r="I156" s="3">
        <f>E156*H156</f>
        <v>280</v>
      </c>
      <c r="J156" s="33">
        <v>45888</v>
      </c>
      <c r="K156" s="33">
        <f>WORKDAY.INTL('FINAL '!J156,'FINAL '!C156,1,([1]FERIADOS!A1:A17))</f>
        <v>45937</v>
      </c>
    </row>
    <row r="157" spans="1:11" customFormat="1" hidden="1" x14ac:dyDescent="0.3">
      <c r="A157" s="2" t="s">
        <v>130</v>
      </c>
      <c r="B157" s="4" t="s">
        <v>139</v>
      </c>
      <c r="C157" s="3">
        <v>30</v>
      </c>
      <c r="D157" s="11">
        <v>8</v>
      </c>
      <c r="E157" s="11">
        <f t="shared" si="2"/>
        <v>240</v>
      </c>
      <c r="F157" s="4" t="s">
        <v>66</v>
      </c>
      <c r="G157" s="4" t="s">
        <v>78</v>
      </c>
      <c r="H157" s="14">
        <v>0.6</v>
      </c>
      <c r="I157" s="3">
        <f>E157*H157</f>
        <v>144</v>
      </c>
      <c r="J157" s="6">
        <v>45888</v>
      </c>
      <c r="K157" s="6">
        <f>WORKDAY.INTL(J157,C157,1,([1]FERIADOS!A151:A167))</f>
        <v>45930</v>
      </c>
    </row>
    <row r="158" spans="1:11" customFormat="1" hidden="1" x14ac:dyDescent="0.3">
      <c r="A158" s="2" t="s">
        <v>130</v>
      </c>
      <c r="B158" s="4" t="s">
        <v>140</v>
      </c>
      <c r="C158" s="3">
        <v>30</v>
      </c>
      <c r="D158" s="11">
        <v>8</v>
      </c>
      <c r="E158" s="11">
        <f t="shared" si="2"/>
        <v>240</v>
      </c>
      <c r="F158" s="4" t="s">
        <v>134</v>
      </c>
      <c r="G158" s="4" t="s">
        <v>141</v>
      </c>
      <c r="H158" s="14">
        <v>1</v>
      </c>
      <c r="I158" s="3">
        <f>E158*H158</f>
        <v>240</v>
      </c>
      <c r="J158" s="6">
        <v>45888</v>
      </c>
      <c r="K158" s="6">
        <f>WORKDAY.INTL(J158,C158,1,([1]FERIADOS!A152:A168))</f>
        <v>45930</v>
      </c>
    </row>
    <row r="159" spans="1:11" ht="13.8" x14ac:dyDescent="0.3">
      <c r="A159" s="28" t="s">
        <v>130</v>
      </c>
      <c r="B159" s="39" t="s">
        <v>140</v>
      </c>
      <c r="C159" s="3">
        <v>35</v>
      </c>
      <c r="D159" s="11">
        <v>8</v>
      </c>
      <c r="E159" s="11">
        <f t="shared" si="2"/>
        <v>280</v>
      </c>
      <c r="F159" s="31" t="s">
        <v>66</v>
      </c>
      <c r="G159" s="4" t="s">
        <v>14</v>
      </c>
      <c r="H159" s="14">
        <v>0.6</v>
      </c>
      <c r="I159" s="3">
        <f>E159*H159</f>
        <v>168</v>
      </c>
      <c r="J159" s="33">
        <v>45888</v>
      </c>
      <c r="K159" s="33">
        <f>WORKDAY.INTL(J159,C159,1,([1]FERIADOS!A153:A169))</f>
        <v>45937</v>
      </c>
    </row>
    <row r="160" spans="1:11" ht="13.8" x14ac:dyDescent="0.3">
      <c r="A160" s="28" t="s">
        <v>130</v>
      </c>
      <c r="B160" s="39" t="s">
        <v>142</v>
      </c>
      <c r="C160" s="3">
        <v>35</v>
      </c>
      <c r="D160" s="11">
        <v>8</v>
      </c>
      <c r="E160" s="11">
        <f t="shared" si="2"/>
        <v>280</v>
      </c>
      <c r="F160" s="31" t="s">
        <v>132</v>
      </c>
      <c r="G160" s="4" t="s">
        <v>14</v>
      </c>
      <c r="H160" s="14">
        <v>1</v>
      </c>
      <c r="I160" s="3">
        <f>E160*H160</f>
        <v>280</v>
      </c>
      <c r="J160" s="33">
        <v>45944</v>
      </c>
      <c r="K160" s="33">
        <f>WORKDAY.INTL(J160,C160,1,([1]FERIADOS!A154:A170))</f>
        <v>45993</v>
      </c>
    </row>
    <row r="161" spans="1:11" customFormat="1" hidden="1" x14ac:dyDescent="0.3">
      <c r="A161" s="2" t="s">
        <v>130</v>
      </c>
      <c r="B161" s="4" t="s">
        <v>142</v>
      </c>
      <c r="C161" s="3">
        <v>30</v>
      </c>
      <c r="D161" s="11">
        <v>8</v>
      </c>
      <c r="E161" s="11">
        <f t="shared" si="2"/>
        <v>240</v>
      </c>
      <c r="F161" s="4" t="s">
        <v>66</v>
      </c>
      <c r="G161" s="4" t="s">
        <v>78</v>
      </c>
      <c r="H161" s="14">
        <v>0.5</v>
      </c>
      <c r="I161" s="3">
        <f>E161*H161</f>
        <v>120</v>
      </c>
      <c r="J161" s="6">
        <v>45944</v>
      </c>
      <c r="K161" s="6">
        <f>WORKDAY.INTL(J161,C161,1,([1]FERIADOS!A155:A171))</f>
        <v>45986</v>
      </c>
    </row>
    <row r="162" spans="1:11" ht="13.8" x14ac:dyDescent="0.3">
      <c r="A162" s="28" t="s">
        <v>130</v>
      </c>
      <c r="B162" s="39" t="s">
        <v>143</v>
      </c>
      <c r="C162" s="3">
        <v>35</v>
      </c>
      <c r="D162" s="11">
        <v>8</v>
      </c>
      <c r="E162" s="11">
        <f t="shared" si="2"/>
        <v>280</v>
      </c>
      <c r="F162" s="31" t="s">
        <v>134</v>
      </c>
      <c r="G162" s="4" t="s">
        <v>14</v>
      </c>
      <c r="H162" s="14">
        <v>1</v>
      </c>
      <c r="I162" s="3">
        <f>E162*H162</f>
        <v>280</v>
      </c>
      <c r="J162" s="33">
        <v>45944</v>
      </c>
      <c r="K162" s="33">
        <f>WORKDAY.INTL(J162,C162,1,([1]FERIADOS!A156:A172))</f>
        <v>45993</v>
      </c>
    </row>
    <row r="163" spans="1:11" customFormat="1" hidden="1" x14ac:dyDescent="0.3">
      <c r="A163" s="2" t="s">
        <v>130</v>
      </c>
      <c r="B163" s="4" t="s">
        <v>143</v>
      </c>
      <c r="C163" s="3">
        <v>30</v>
      </c>
      <c r="D163" s="11">
        <v>8</v>
      </c>
      <c r="E163" s="11">
        <f t="shared" si="2"/>
        <v>240</v>
      </c>
      <c r="F163" s="4" t="s">
        <v>111</v>
      </c>
      <c r="G163" s="4" t="s">
        <v>78</v>
      </c>
      <c r="H163" s="14">
        <v>0.6</v>
      </c>
      <c r="I163" s="3">
        <f>E163*H163</f>
        <v>144</v>
      </c>
      <c r="J163" s="6">
        <v>45944</v>
      </c>
      <c r="K163" s="6">
        <f>WORKDAY.INTL(J163,C163,1,([1]FERIADOS!A157:A173))</f>
        <v>45986</v>
      </c>
    </row>
    <row r="164" spans="1:11" customFormat="1" hidden="1" x14ac:dyDescent="0.3">
      <c r="A164" s="9" t="s">
        <v>23</v>
      </c>
      <c r="B164" s="8" t="s">
        <v>44</v>
      </c>
      <c r="C164" s="3">
        <v>12</v>
      </c>
      <c r="D164" s="3">
        <v>8</v>
      </c>
      <c r="E164" s="3">
        <v>96</v>
      </c>
      <c r="F164" s="4" t="s">
        <v>68</v>
      </c>
      <c r="G164" s="4" t="s">
        <v>78</v>
      </c>
      <c r="H164" s="5">
        <v>0.6</v>
      </c>
      <c r="I164" s="10">
        <v>57.599999999999994</v>
      </c>
      <c r="J164" s="6">
        <v>45659</v>
      </c>
      <c r="K164" s="6">
        <f>WORKDAY.INTL(J164,C164,1,([1]FERIADOS!A163:A179))</f>
        <v>45677</v>
      </c>
    </row>
    <row r="165" spans="1:11" customFormat="1" hidden="1" x14ac:dyDescent="0.3">
      <c r="A165" s="9" t="s">
        <v>23</v>
      </c>
      <c r="B165" s="8" t="s">
        <v>45</v>
      </c>
      <c r="C165" s="3">
        <v>12</v>
      </c>
      <c r="D165" s="3">
        <v>8</v>
      </c>
      <c r="E165" s="3">
        <v>96</v>
      </c>
      <c r="F165" s="4" t="s">
        <v>68</v>
      </c>
      <c r="G165" s="4" t="s">
        <v>78</v>
      </c>
      <c r="H165" s="5">
        <v>0.5</v>
      </c>
      <c r="I165" s="3">
        <f>E165*H165</f>
        <v>48</v>
      </c>
      <c r="J165" s="6">
        <v>45840</v>
      </c>
      <c r="K165" s="6">
        <f>WORKDAY.INTL(J165,C165,1,([1]FERIADOS!A164:A180))</f>
        <v>45856</v>
      </c>
    </row>
  </sheetData>
  <protectedRanges>
    <protectedRange algorithmName="SHA-512" hashValue="DEhtgLWWX1fGTfY6/jrV83UQn2eRyEcf52ixXqwJG1h9snypFLTtsrlTn4v+3Jfc8qsPtJTcbYO5FAd7DzT8Lw==" saltValue="QsONzCYV9PF/Cm9GQzUNrg==" spinCount="100000" sqref="B2" name="Rango1_2_3"/>
    <protectedRange algorithmName="SHA-512" hashValue="DEhtgLWWX1fGTfY6/jrV83UQn2eRyEcf52ixXqwJG1h9snypFLTtsrlTn4v+3Jfc8qsPtJTcbYO5FAd7DzT8Lw==" saltValue="QsONzCYV9PF/Cm9GQzUNrg==" spinCount="100000" sqref="B3" name="Rango1_2_4_1"/>
    <protectedRange algorithmName="SHA-512" hashValue="DEhtgLWWX1fGTfY6/jrV83UQn2eRyEcf52ixXqwJG1h9snypFLTtsrlTn4v+3Jfc8qsPtJTcbYO5FAd7DzT8Lw==" saltValue="QsONzCYV9PF/Cm9GQzUNrg==" spinCount="100000" sqref="B4" name="Rango1_2_29"/>
    <protectedRange algorithmName="SHA-512" hashValue="DEhtgLWWX1fGTfY6/jrV83UQn2eRyEcf52ixXqwJG1h9snypFLTtsrlTn4v+3Jfc8qsPtJTcbYO5FAd7DzT8Lw==" saltValue="QsONzCYV9PF/Cm9GQzUNrg==" spinCount="100000" sqref="B5" name="Rango1_2_30_1"/>
    <protectedRange algorithmName="SHA-512" hashValue="DEhtgLWWX1fGTfY6/jrV83UQn2eRyEcf52ixXqwJG1h9snypFLTtsrlTn4v+3Jfc8qsPtJTcbYO5FAd7DzT8Lw==" saltValue="QsONzCYV9PF/Cm9GQzUNrg==" spinCount="100000" sqref="B6" name="Rango1_2_30_2"/>
    <protectedRange algorithmName="SHA-512" hashValue="DEhtgLWWX1fGTfY6/jrV83UQn2eRyEcf52ixXqwJG1h9snypFLTtsrlTn4v+3Jfc8qsPtJTcbYO5FAd7DzT8Lw==" saltValue="QsONzCYV9PF/Cm9GQzUNrg==" spinCount="100000" sqref="B7" name="Rango1_2_31"/>
    <protectedRange algorithmName="SHA-512" hashValue="DEhtgLWWX1fGTfY6/jrV83UQn2eRyEcf52ixXqwJG1h9snypFLTtsrlTn4v+3Jfc8qsPtJTcbYO5FAd7DzT8Lw==" saltValue="QsONzCYV9PF/Cm9GQzUNrg==" spinCount="100000" sqref="B8:B21" name="Rango1_2_38_10"/>
    <protectedRange algorithmName="SHA-512" hashValue="DEhtgLWWX1fGTfY6/jrV83UQn2eRyEcf52ixXqwJG1h9snypFLTtsrlTn4v+3Jfc8qsPtJTcbYO5FAd7DzT8Lw==" saltValue="QsONzCYV9PF/Cm9GQzUNrg==" spinCount="100000" sqref="B22:B42 B56 B164:B165" name="Rango1_2_38_11"/>
    <protectedRange algorithmName="SHA-512" hashValue="DEhtgLWWX1fGTfY6/jrV83UQn2eRyEcf52ixXqwJG1h9snypFLTtsrlTn4v+3Jfc8qsPtJTcbYO5FAd7DzT8Lw==" saltValue="QsONzCYV9PF/Cm9GQzUNrg==" spinCount="100000" sqref="B43:B44" name="Rango1_2_38_12"/>
    <protectedRange algorithmName="SHA-512" hashValue="DEhtgLWWX1fGTfY6/jrV83UQn2eRyEcf52ixXqwJG1h9snypFLTtsrlTn4v+3Jfc8qsPtJTcbYO5FAd7DzT8Lw==" saltValue="QsONzCYV9PF/Cm9GQzUNrg==" spinCount="100000" sqref="B45" name="Rango1_2_38_13"/>
    <protectedRange algorithmName="SHA-512" hashValue="DEhtgLWWX1fGTfY6/jrV83UQn2eRyEcf52ixXqwJG1h9snypFLTtsrlTn4v+3Jfc8qsPtJTcbYO5FAd7DzT8Lw==" saltValue="QsONzCYV9PF/Cm9GQzUNrg==" spinCount="100000" sqref="B46" name="Rango1_2_38_14"/>
    <protectedRange algorithmName="SHA-512" hashValue="DEhtgLWWX1fGTfY6/jrV83UQn2eRyEcf52ixXqwJG1h9snypFLTtsrlTn4v+3Jfc8qsPtJTcbYO5FAd7DzT8Lw==" saltValue="QsONzCYV9PF/Cm9GQzUNrg==" spinCount="100000" sqref="B47" name="Rango1_2_38_15"/>
    <protectedRange algorithmName="SHA-512" hashValue="DEhtgLWWX1fGTfY6/jrV83UQn2eRyEcf52ixXqwJG1h9snypFLTtsrlTn4v+3Jfc8qsPtJTcbYO5FAd7DzT8Lw==" saltValue="QsONzCYV9PF/Cm9GQzUNrg==" spinCount="100000" sqref="B48:B53" name="Rango1_2_38_16"/>
    <protectedRange algorithmName="SHA-512" hashValue="DEhtgLWWX1fGTfY6/jrV83UQn2eRyEcf52ixXqwJG1h9snypFLTtsrlTn4v+3Jfc8qsPtJTcbYO5FAd7DzT8Lw==" saltValue="QsONzCYV9PF/Cm9GQzUNrg==" spinCount="100000" sqref="B54" name="Rango1_2_38_17"/>
    <protectedRange algorithmName="SHA-512" hashValue="DEhtgLWWX1fGTfY6/jrV83UQn2eRyEcf52ixXqwJG1h9snypFLTtsrlTn4v+3Jfc8qsPtJTcbYO5FAd7DzT8Lw==" saltValue="QsONzCYV9PF/Cm9GQzUNrg==" spinCount="100000" sqref="A55:B55" name="Rango1_2_39"/>
    <protectedRange algorithmName="SHA-512" hashValue="DEhtgLWWX1fGTfY6/jrV83UQn2eRyEcf52ixXqwJG1h9snypFLTtsrlTn4v+3Jfc8qsPtJTcbYO5FAd7DzT8Lw==" saltValue="QsONzCYV9PF/Cm9GQzUNrg==" spinCount="100000" sqref="A57:B57" name="Rango1_2_39_1"/>
    <protectedRange algorithmName="SHA-512" hashValue="DEhtgLWWX1fGTfY6/jrV83UQn2eRyEcf52ixXqwJG1h9snypFLTtsrlTn4v+3Jfc8qsPtJTcbYO5FAd7DzT8Lw==" saltValue="QsONzCYV9PF/Cm9GQzUNrg==" spinCount="100000" sqref="A58:B59" name="Rango1_2_39_2"/>
    <protectedRange algorithmName="SHA-512" hashValue="DEhtgLWWX1fGTfY6/jrV83UQn2eRyEcf52ixXqwJG1h9snypFLTtsrlTn4v+3Jfc8qsPtJTcbYO5FAd7DzT8Lw==" saltValue="QsONzCYV9PF/Cm9GQzUNrg==" spinCount="100000" sqref="B72:B73" name="Rango1_2_33_2"/>
    <protectedRange algorithmName="SHA-512" hashValue="DEhtgLWWX1fGTfY6/jrV83UQn2eRyEcf52ixXqwJG1h9snypFLTtsrlTn4v+3Jfc8qsPtJTcbYO5FAd7DzT8Lw==" saltValue="QsONzCYV9PF/Cm9GQzUNrg==" spinCount="100000" sqref="B74:B75" name="Rango1_2_38_18"/>
    <protectedRange algorithmName="SHA-512" hashValue="DEhtgLWWX1fGTfY6/jrV83UQn2eRyEcf52ixXqwJG1h9snypFLTtsrlTn4v+3Jfc8qsPtJTcbYO5FAd7DzT8Lw==" saltValue="QsONzCYV9PF/Cm9GQzUNrg==" spinCount="100000" sqref="B78" name="Rango1_2_38_19"/>
    <protectedRange algorithmName="SHA-512" hashValue="DEhtgLWWX1fGTfY6/jrV83UQn2eRyEcf52ixXqwJG1h9snypFLTtsrlTn4v+3Jfc8qsPtJTcbYO5FAd7DzT8Lw==" saltValue="QsONzCYV9PF/Cm9GQzUNrg==" spinCount="100000" sqref="B79" name="Rango1_2_38_20"/>
    <protectedRange algorithmName="SHA-512" hashValue="DEhtgLWWX1fGTfY6/jrV83UQn2eRyEcf52ixXqwJG1h9snypFLTtsrlTn4v+3Jfc8qsPtJTcbYO5FAd7DzT8Lw==" saltValue="QsONzCYV9PF/Cm9GQzUNrg==" spinCount="100000" sqref="B80" name="Rango1_2_38_21"/>
    <protectedRange algorithmName="SHA-512" hashValue="DEhtgLWWX1fGTfY6/jrV83UQn2eRyEcf52ixXqwJG1h9snypFLTtsrlTn4v+3Jfc8qsPtJTcbYO5FAd7DzT8Lw==" saltValue="QsONzCYV9PF/Cm9GQzUNrg==" spinCount="100000" sqref="B81" name="Rango1_2_38_22"/>
    <protectedRange algorithmName="SHA-512" hashValue="DEhtgLWWX1fGTfY6/jrV83UQn2eRyEcf52ixXqwJG1h9snypFLTtsrlTn4v+3Jfc8qsPtJTcbYO5FAd7DzT8Lw==" saltValue="QsONzCYV9PF/Cm9GQzUNrg==" spinCount="100000" sqref="A82:B82" name="Rango1_2_39_3"/>
    <protectedRange algorithmName="SHA-512" hashValue="DEhtgLWWX1fGTfY6/jrV83UQn2eRyEcf52ixXqwJG1h9snypFLTtsrlTn4v+3Jfc8qsPtJTcbYO5FAd7DzT8Lw==" saltValue="QsONzCYV9PF/Cm9GQzUNrg==" spinCount="100000" sqref="A83:B83" name="Rango1_2_39_4"/>
    <protectedRange algorithmName="SHA-512" hashValue="DEhtgLWWX1fGTfY6/jrV83UQn2eRyEcf52ixXqwJG1h9snypFLTtsrlTn4v+3Jfc8qsPtJTcbYO5FAd7DzT8Lw==" saltValue="QsONzCYV9PF/Cm9GQzUNrg==" spinCount="100000" sqref="B84" name="Rango1_2_38_23"/>
    <protectedRange algorithmName="SHA-512" hashValue="DEhtgLWWX1fGTfY6/jrV83UQn2eRyEcf52ixXqwJG1h9snypFLTtsrlTn4v+3Jfc8qsPtJTcbYO5FAd7DzT8Lw==" saltValue="QsONzCYV9PF/Cm9GQzUNrg==" spinCount="100000" sqref="B85" name="Rango1_2_38_24"/>
    <protectedRange algorithmName="SHA-512" hashValue="DEhtgLWWX1fGTfY6/jrV83UQn2eRyEcf52ixXqwJG1h9snypFLTtsrlTn4v+3Jfc8qsPtJTcbYO5FAd7DzT8Lw==" saltValue="QsONzCYV9PF/Cm9GQzUNrg==" spinCount="100000" sqref="B87" name="Rango1_2_38_26"/>
    <protectedRange algorithmName="SHA-512" hashValue="DEhtgLWWX1fGTfY6/jrV83UQn2eRyEcf52ixXqwJG1h9snypFLTtsrlTn4v+3Jfc8qsPtJTcbYO5FAd7DzT8Lw==" saltValue="QsONzCYV9PF/Cm9GQzUNrg==" spinCount="100000" sqref="B88" name="Rango1_2_38_27"/>
    <protectedRange algorithmName="SHA-512" hashValue="DEhtgLWWX1fGTfY6/jrV83UQn2eRyEcf52ixXqwJG1h9snypFLTtsrlTn4v+3Jfc8qsPtJTcbYO5FAd7DzT8Lw==" saltValue="QsONzCYV9PF/Cm9GQzUNrg==" spinCount="100000" sqref="B89" name="Rango1_2_38_28"/>
    <protectedRange algorithmName="SHA-512" hashValue="DEhtgLWWX1fGTfY6/jrV83UQn2eRyEcf52ixXqwJG1h9snypFLTtsrlTn4v+3Jfc8qsPtJTcbYO5FAd7DzT8Lw==" saltValue="QsONzCYV9PF/Cm9GQzUNrg==" spinCount="100000" sqref="B90" name="Rango1_2_38_29"/>
    <protectedRange algorithmName="SHA-512" hashValue="DEhtgLWWX1fGTfY6/jrV83UQn2eRyEcf52ixXqwJG1h9snypFLTtsrlTn4v+3Jfc8qsPtJTcbYO5FAd7DzT8Lw==" saltValue="QsONzCYV9PF/Cm9GQzUNrg==" spinCount="100000" sqref="B91" name="Rango1_2_38_30"/>
    <protectedRange algorithmName="SHA-512" hashValue="DEhtgLWWX1fGTfY6/jrV83UQn2eRyEcf52ixXqwJG1h9snypFLTtsrlTn4v+3Jfc8qsPtJTcbYO5FAd7DzT8Lw==" saltValue="QsONzCYV9PF/Cm9GQzUNrg==" spinCount="100000" sqref="B92" name="Rango1_2_38_31"/>
    <protectedRange algorithmName="SHA-512" hashValue="DEhtgLWWX1fGTfY6/jrV83UQn2eRyEcf52ixXqwJG1h9snypFLTtsrlTn4v+3Jfc8qsPtJTcbYO5FAd7DzT8Lw==" saltValue="QsONzCYV9PF/Cm9GQzUNrg==" spinCount="100000" sqref="B93" name="Rango1_2_38_32"/>
    <protectedRange algorithmName="SHA-512" hashValue="DEhtgLWWX1fGTfY6/jrV83UQn2eRyEcf52ixXqwJG1h9snypFLTtsrlTn4v+3Jfc8qsPtJTcbYO5FAd7DzT8Lw==" saltValue="QsONzCYV9PF/Cm9GQzUNrg==" spinCount="100000" sqref="B94" name="Rango1_2_38_33"/>
    <protectedRange algorithmName="SHA-512" hashValue="DEhtgLWWX1fGTfY6/jrV83UQn2eRyEcf52ixXqwJG1h9snypFLTtsrlTn4v+3Jfc8qsPtJTcbYO5FAd7DzT8Lw==" saltValue="QsONzCYV9PF/Cm9GQzUNrg==" spinCount="100000" sqref="B95" name="Rango1_2_38_34"/>
    <protectedRange algorithmName="SHA-512" hashValue="DEhtgLWWX1fGTfY6/jrV83UQn2eRyEcf52ixXqwJG1h9snypFLTtsrlTn4v+3Jfc8qsPtJTcbYO5FAd7DzT8Lw==" saltValue="QsONzCYV9PF/Cm9GQzUNrg==" spinCount="100000" sqref="B96" name="Rango1_2_38_35"/>
    <protectedRange algorithmName="SHA-512" hashValue="DEhtgLWWX1fGTfY6/jrV83UQn2eRyEcf52ixXqwJG1h9snypFLTtsrlTn4v+3Jfc8qsPtJTcbYO5FAd7DzT8Lw==" saltValue="QsONzCYV9PF/Cm9GQzUNrg==" spinCount="100000" sqref="B97" name="Rango1_2_38_36"/>
    <protectedRange algorithmName="SHA-512" hashValue="DEhtgLWWX1fGTfY6/jrV83UQn2eRyEcf52ixXqwJG1h9snypFLTtsrlTn4v+3Jfc8qsPtJTcbYO5FAd7DzT8Lw==" saltValue="QsONzCYV9PF/Cm9GQzUNrg==" spinCount="100000" sqref="B98" name="Rango1_2_6"/>
    <protectedRange algorithmName="SHA-512" hashValue="DEhtgLWWX1fGTfY6/jrV83UQn2eRyEcf52ixXqwJG1h9snypFLTtsrlTn4v+3Jfc8qsPtJTcbYO5FAd7DzT8Lw==" saltValue="QsONzCYV9PF/Cm9GQzUNrg==" spinCount="100000" sqref="B99" name="Rango1_2_6_1"/>
    <protectedRange algorithmName="SHA-512" hashValue="DEhtgLWWX1fGTfY6/jrV83UQn2eRyEcf52ixXqwJG1h9snypFLTtsrlTn4v+3Jfc8qsPtJTcbYO5FAd7DzT8Lw==" saltValue="QsONzCYV9PF/Cm9GQzUNrg==" spinCount="100000" sqref="B100" name="Rango1_2_36"/>
    <protectedRange algorithmName="SHA-512" hashValue="DEhtgLWWX1fGTfY6/jrV83UQn2eRyEcf52ixXqwJG1h9snypFLTtsrlTn4v+3Jfc8qsPtJTcbYO5FAd7DzT8Lw==" saltValue="QsONzCYV9PF/Cm9GQzUNrg==" spinCount="100000" sqref="B101" name="Rango1_2_36_2"/>
    <protectedRange algorithmName="SHA-512" hashValue="DEhtgLWWX1fGTfY6/jrV83UQn2eRyEcf52ixXqwJG1h9snypFLTtsrlTn4v+3Jfc8qsPtJTcbYO5FAd7DzT8Lw==" saltValue="QsONzCYV9PF/Cm9GQzUNrg==" spinCount="100000" sqref="B102" name="Rango1_2_38_37"/>
    <protectedRange algorithmName="SHA-512" hashValue="DEhtgLWWX1fGTfY6/jrV83UQn2eRyEcf52ixXqwJG1h9snypFLTtsrlTn4v+3Jfc8qsPtJTcbYO5FAd7DzT8Lw==" saltValue="QsONzCYV9PF/Cm9GQzUNrg==" spinCount="100000" sqref="B103" name="Rango1_2_38_38"/>
    <protectedRange algorithmName="SHA-512" hashValue="DEhtgLWWX1fGTfY6/jrV83UQn2eRyEcf52ixXqwJG1h9snypFLTtsrlTn4v+3Jfc8qsPtJTcbYO5FAd7DzT8Lw==" saltValue="QsONzCYV9PF/Cm9GQzUNrg==" spinCount="100000" sqref="A104:B104" name="Rango1_2_39_5"/>
    <protectedRange algorithmName="SHA-512" hashValue="DEhtgLWWX1fGTfY6/jrV83UQn2eRyEcf52ixXqwJG1h9snypFLTtsrlTn4v+3Jfc8qsPtJTcbYO5FAd7DzT8Lw==" saltValue="QsONzCYV9PF/Cm9GQzUNrg==" spinCount="100000" sqref="A105:B105 A132:B132" name="Rango1_2_39_6"/>
    <protectedRange algorithmName="SHA-512" hashValue="DEhtgLWWX1fGTfY6/jrV83UQn2eRyEcf52ixXqwJG1h9snypFLTtsrlTn4v+3Jfc8qsPtJTcbYO5FAd7DzT8Lw==" saltValue="QsONzCYV9PF/Cm9GQzUNrg==" spinCount="100000" sqref="B106" name="Rango1_2_38_39"/>
    <protectedRange algorithmName="SHA-512" hashValue="DEhtgLWWX1fGTfY6/jrV83UQn2eRyEcf52ixXqwJG1h9snypFLTtsrlTn4v+3Jfc8qsPtJTcbYO5FAd7DzT8Lw==" saltValue="QsONzCYV9PF/Cm9GQzUNrg==" spinCount="100000" sqref="B107" name="Rango1_2_38_40"/>
    <protectedRange algorithmName="SHA-512" hashValue="DEhtgLWWX1fGTfY6/jrV83UQn2eRyEcf52ixXqwJG1h9snypFLTtsrlTn4v+3Jfc8qsPtJTcbYO5FAd7DzT8Lw==" saltValue="QsONzCYV9PF/Cm9GQzUNrg==" spinCount="100000" sqref="B108" name="Rango1_2_38_41"/>
    <protectedRange algorithmName="SHA-512" hashValue="DEhtgLWWX1fGTfY6/jrV83UQn2eRyEcf52ixXqwJG1h9snypFLTtsrlTn4v+3Jfc8qsPtJTcbYO5FAd7DzT8Lw==" saltValue="QsONzCYV9PF/Cm9GQzUNrg==" spinCount="100000" sqref="B109" name="Rango1_2_38_42"/>
    <protectedRange algorithmName="SHA-512" hashValue="DEhtgLWWX1fGTfY6/jrV83UQn2eRyEcf52ixXqwJG1h9snypFLTtsrlTn4v+3Jfc8qsPtJTcbYO5FAd7DzT8Lw==" saltValue="QsONzCYV9PF/Cm9GQzUNrg==" spinCount="100000" sqref="B110" name="Rango1_2_38_43"/>
    <protectedRange algorithmName="SHA-512" hashValue="DEhtgLWWX1fGTfY6/jrV83UQn2eRyEcf52ixXqwJG1h9snypFLTtsrlTn4v+3Jfc8qsPtJTcbYO5FAd7DzT8Lw==" saltValue="QsONzCYV9PF/Cm9GQzUNrg==" spinCount="100000" sqref="B111" name="Rango1_2_38_44"/>
    <protectedRange algorithmName="SHA-512" hashValue="DEhtgLWWX1fGTfY6/jrV83UQn2eRyEcf52ixXqwJG1h9snypFLTtsrlTn4v+3Jfc8qsPtJTcbYO5FAd7DzT8Lw==" saltValue="QsONzCYV9PF/Cm9GQzUNrg==" spinCount="100000" sqref="B112" name="Rango1_2_38_45"/>
    <protectedRange algorithmName="SHA-512" hashValue="DEhtgLWWX1fGTfY6/jrV83UQn2eRyEcf52ixXqwJG1h9snypFLTtsrlTn4v+3Jfc8qsPtJTcbYO5FAd7DzT8Lw==" saltValue="QsONzCYV9PF/Cm9GQzUNrg==" spinCount="100000" sqref="B113" name="Rango1_2_38_46"/>
    <protectedRange algorithmName="SHA-512" hashValue="DEhtgLWWX1fGTfY6/jrV83UQn2eRyEcf52ixXqwJG1h9snypFLTtsrlTn4v+3Jfc8qsPtJTcbYO5FAd7DzT8Lw==" saltValue="QsONzCYV9PF/Cm9GQzUNrg==" spinCount="100000" sqref="B114" name="Rango1_2_38_47"/>
    <protectedRange algorithmName="SHA-512" hashValue="DEhtgLWWX1fGTfY6/jrV83UQn2eRyEcf52ixXqwJG1h9snypFLTtsrlTn4v+3Jfc8qsPtJTcbYO5FAd7DzT8Lw==" saltValue="QsONzCYV9PF/Cm9GQzUNrg==" spinCount="100000" sqref="B115" name="Rango1_2_38_48"/>
    <protectedRange algorithmName="SHA-512" hashValue="DEhtgLWWX1fGTfY6/jrV83UQn2eRyEcf52ixXqwJG1h9snypFLTtsrlTn4v+3Jfc8qsPtJTcbYO5FAd7DzT8Lw==" saltValue="QsONzCYV9PF/Cm9GQzUNrg==" spinCount="100000" sqref="B116" name="Rango1_2_38_49"/>
    <protectedRange algorithmName="SHA-512" hashValue="DEhtgLWWX1fGTfY6/jrV83UQn2eRyEcf52ixXqwJG1h9snypFLTtsrlTn4v+3Jfc8qsPtJTcbYO5FAd7DzT8Lw==" saltValue="QsONzCYV9PF/Cm9GQzUNrg==" spinCount="100000" sqref="B117" name="Rango1_2_38_50"/>
    <protectedRange algorithmName="SHA-512" hashValue="DEhtgLWWX1fGTfY6/jrV83UQn2eRyEcf52ixXqwJG1h9snypFLTtsrlTn4v+3Jfc8qsPtJTcbYO5FAd7DzT8Lw==" saltValue="QsONzCYV9PF/Cm9GQzUNrg==" spinCount="100000" sqref="B118" name="Rango1_2_38_51"/>
    <protectedRange algorithmName="SHA-512" hashValue="DEhtgLWWX1fGTfY6/jrV83UQn2eRyEcf52ixXqwJG1h9snypFLTtsrlTn4v+3Jfc8qsPtJTcbYO5FAd7DzT8Lw==" saltValue="QsONzCYV9PF/Cm9GQzUNrg==" spinCount="100000" sqref="B119" name="Rango1_2_38_52"/>
    <protectedRange algorithmName="SHA-512" hashValue="DEhtgLWWX1fGTfY6/jrV83UQn2eRyEcf52ixXqwJG1h9snypFLTtsrlTn4v+3Jfc8qsPtJTcbYO5FAd7DzT8Lw==" saltValue="QsONzCYV9PF/Cm9GQzUNrg==" spinCount="100000" sqref="B120" name="Rango1_2_38_53"/>
    <protectedRange algorithmName="SHA-512" hashValue="DEhtgLWWX1fGTfY6/jrV83UQn2eRyEcf52ixXqwJG1h9snypFLTtsrlTn4v+3Jfc8qsPtJTcbYO5FAd7DzT8Lw==" saltValue="QsONzCYV9PF/Cm9GQzUNrg==" spinCount="100000" sqref="B121" name="Rango1_2_38_54"/>
    <protectedRange algorithmName="SHA-512" hashValue="DEhtgLWWX1fGTfY6/jrV83UQn2eRyEcf52ixXqwJG1h9snypFLTtsrlTn4v+3Jfc8qsPtJTcbYO5FAd7DzT8Lw==" saltValue="QsONzCYV9PF/Cm9GQzUNrg==" spinCount="100000" sqref="B122:B123" name="Rango1_2_38_55"/>
    <protectedRange algorithmName="SHA-512" hashValue="DEhtgLWWX1fGTfY6/jrV83UQn2eRyEcf52ixXqwJG1h9snypFLTtsrlTn4v+3Jfc8qsPtJTcbYO5FAd7DzT8Lw==" saltValue="QsONzCYV9PF/Cm9GQzUNrg==" spinCount="100000" sqref="B124" name="Rango1_2_38_56"/>
    <protectedRange algorithmName="SHA-512" hashValue="DEhtgLWWX1fGTfY6/jrV83UQn2eRyEcf52ixXqwJG1h9snypFLTtsrlTn4v+3Jfc8qsPtJTcbYO5FAd7DzT8Lw==" saltValue="QsONzCYV9PF/Cm9GQzUNrg==" spinCount="100000" sqref="B125" name="Rango1_2_38_57"/>
    <protectedRange algorithmName="SHA-512" hashValue="DEhtgLWWX1fGTfY6/jrV83UQn2eRyEcf52ixXqwJG1h9snypFLTtsrlTn4v+3Jfc8qsPtJTcbYO5FAd7DzT8Lw==" saltValue="QsONzCYV9PF/Cm9GQzUNrg==" spinCount="100000" sqref="B126" name="Rango1_2_38_58"/>
    <protectedRange algorithmName="SHA-512" hashValue="DEhtgLWWX1fGTfY6/jrV83UQn2eRyEcf52ixXqwJG1h9snypFLTtsrlTn4v+3Jfc8qsPtJTcbYO5FAd7DzT8Lw==" saltValue="QsONzCYV9PF/Cm9GQzUNrg==" spinCount="100000" sqref="B127" name="Rango1_2_38_59"/>
    <protectedRange algorithmName="SHA-512" hashValue="DEhtgLWWX1fGTfY6/jrV83UQn2eRyEcf52ixXqwJG1h9snypFLTtsrlTn4v+3Jfc8qsPtJTcbYO5FAd7DzT8Lw==" saltValue="QsONzCYV9PF/Cm9GQzUNrg==" spinCount="100000" sqref="B128" name="Rango1_2_38_60"/>
    <protectedRange algorithmName="SHA-512" hashValue="DEhtgLWWX1fGTfY6/jrV83UQn2eRyEcf52ixXqwJG1h9snypFLTtsrlTn4v+3Jfc8qsPtJTcbYO5FAd7DzT8Lw==" saltValue="QsONzCYV9PF/Cm9GQzUNrg==" spinCount="100000" sqref="B129" name="Rango1_2_38_61"/>
    <protectedRange algorithmName="SHA-512" hashValue="DEhtgLWWX1fGTfY6/jrV83UQn2eRyEcf52ixXqwJG1h9snypFLTtsrlTn4v+3Jfc8qsPtJTcbYO5FAd7DzT8Lw==" saltValue="QsONzCYV9PF/Cm9GQzUNrg==" spinCount="100000" sqref="B130" name="Rango1_2_38_62"/>
    <protectedRange algorithmName="SHA-512" hashValue="DEhtgLWWX1fGTfY6/jrV83UQn2eRyEcf52ixXqwJG1h9snypFLTtsrlTn4v+3Jfc8qsPtJTcbYO5FAd7DzT8Lw==" saltValue="QsONzCYV9PF/Cm9GQzUNrg==" spinCount="100000" sqref="B131" name="Rango1_2_38_63"/>
  </protectedRanges>
  <autoFilter ref="A1:K165">
    <filterColumn colId="6">
      <filters>
        <filter val="Líder"/>
      </filters>
    </filterColumn>
  </autoFilter>
  <conditionalFormatting sqref="A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Mayerly Pinzon Briceño</dc:creator>
  <cp:lastModifiedBy>Adriana Mayerly Pinzon Briceño</cp:lastModifiedBy>
  <dcterms:created xsi:type="dcterms:W3CDTF">2025-02-21T18:28:00Z</dcterms:created>
  <dcterms:modified xsi:type="dcterms:W3CDTF">2025-02-21T18:31:54Z</dcterms:modified>
</cp:coreProperties>
</file>