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estra\Downloads\"/>
    </mc:Choice>
  </mc:AlternateContent>
  <xr:revisionPtr revIDLastSave="0" documentId="8_{9C405687-67F1-47EA-AFF7-418C4293AD6B}" xr6:coauthVersionLast="47" xr6:coauthVersionMax="47" xr10:uidLastSave="{00000000-0000-0000-0000-000000000000}"/>
  <bookViews>
    <workbookView xWindow="11424" yWindow="0" windowWidth="11712" windowHeight="12336" xr2:uid="{FB0B3DFA-CC73-4851-8549-DC4CC0B01794}"/>
  </bookViews>
  <sheets>
    <sheet name="OFERTA ECONÓMICA" sheetId="10" r:id="rId1"/>
    <sheet name="RESUMEN" sheetId="1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 i="12" l="1"/>
  <c r="D8" i="12"/>
  <c r="G23" i="10"/>
  <c r="G19" i="10"/>
  <c r="I19" i="10" s="1"/>
  <c r="G18" i="10"/>
  <c r="I18" i="10" s="1"/>
  <c r="G17" i="10"/>
  <c r="I17" i="10" s="1"/>
  <c r="G22" i="10" l="1"/>
  <c r="I22" i="10" s="1"/>
  <c r="G8" i="10"/>
  <c r="I8" i="10" s="1"/>
  <c r="G9" i="10"/>
  <c r="I9" i="10" s="1"/>
  <c r="G10" i="10"/>
  <c r="I10" i="10" s="1"/>
  <c r="G11" i="10"/>
  <c r="I11" i="10" s="1"/>
  <c r="G12" i="10"/>
  <c r="I12" i="10" s="1"/>
  <c r="G13" i="10"/>
  <c r="I13" i="10" s="1"/>
  <c r="G14" i="10"/>
  <c r="I14" i="10" s="1"/>
  <c r="G15" i="10"/>
  <c r="I15" i="10" s="1"/>
  <c r="G16" i="10"/>
  <c r="I16" i="10" s="1"/>
  <c r="G7" i="10"/>
  <c r="I7" i="10" s="1"/>
  <c r="I24" i="10" l="1"/>
  <c r="I20" i="10"/>
  <c r="I25" i="10" l="1"/>
  <c r="I27" i="10" s="1"/>
  <c r="I28" i="10" s="1"/>
  <c r="I29" i="10" s="1"/>
</calcChain>
</file>

<file path=xl/sharedStrings.xml><?xml version="1.0" encoding="utf-8"?>
<sst xmlns="http://schemas.openxmlformats.org/spreadsheetml/2006/main" count="56" uniqueCount="55">
  <si>
    <t>CONCEPTO</t>
  </si>
  <si>
    <t>A</t>
  </si>
  <si>
    <t>B</t>
  </si>
  <si>
    <t>C</t>
  </si>
  <si>
    <t>D</t>
  </si>
  <si>
    <t>E</t>
  </si>
  <si>
    <t>F</t>
  </si>
  <si>
    <t>PERSONAL PROFESIONAL</t>
  </si>
  <si>
    <t>CANTIDAD</t>
  </si>
  <si>
    <t>SUELDO MES BÁSICO</t>
  </si>
  <si>
    <t>% DEDICACIÓN</t>
  </si>
  <si>
    <t>F.M.</t>
  </si>
  <si>
    <t>VALORES MES (AxBxCxD)</t>
  </si>
  <si>
    <t>No. DE MESES</t>
  </si>
  <si>
    <t>TOTAL PARCIAL</t>
  </si>
  <si>
    <t xml:space="preserve"> (ExF)</t>
  </si>
  <si>
    <t>Especialista Estructural</t>
  </si>
  <si>
    <t>Especialista Eléctrico</t>
  </si>
  <si>
    <t>Profesional Costos y Presupuestos</t>
  </si>
  <si>
    <t>SUBTOTAL COSTO PERSONAL PROFESIONAL</t>
  </si>
  <si>
    <t>PERSONAL TÉCNICO</t>
  </si>
  <si>
    <t>COSTOS DE PERSONAL (1)</t>
  </si>
  <si>
    <t>COSTOS INDIRECTOS (2)</t>
  </si>
  <si>
    <t>SUB TOTAL COSTOS DE PERSONAL + INDIRECTOS (3) = (1) +(2)</t>
  </si>
  <si>
    <t xml:space="preserve">VALOR TOTAL IVA 19% </t>
  </si>
  <si>
    <t>SUBTOTAL COSTO PERSONAL TECNICO</t>
  </si>
  <si>
    <t>Director de Interventoría</t>
  </si>
  <si>
    <t>OFERTA ECONÓMICA
EMPRESA NACIONAL PROMOTORA DEL DESARROLLO TERRITORIAL – ENTerritorio
OBJETO:  INTERVENTORÍA TÉCNICA, ADMINISTRATIVA, FINANCIERA, JURÍDICA, DE RIESGOS, CONTABLE, AMBIENTAL, SOCIAL Y DE SEGUROS, PARA LOS CONTRATOS DE OBRA CELEBRADOS POR LOS FIDEICOMISO – PROGRAMA “CASA DIGNA VIDA DIGNA” Y FIDEICOMISO – PROGRAMA DE PROMOCIÓN DE VIVIENDA RURAL PARA LOS MEJORAMIENTOS DE VIVIENDA RURAL Y URBANOS QUE SEAN DEFINIDOS POR FONVIVIENDA, EN DESARROLLO DEL ESQUEMA PÚBLICO DEL DE LA LÍNEA DE ATENCIÓN CAMBIA MI CASA.” EN LA ZONA DENOMINADA SUR</t>
  </si>
  <si>
    <t>INTERVENTORÍA TÉCNICA, ADMINISTRATIVA, FINANCIERA, JURÍDICA, DE RIESGOS, CONTABLE, AMBIENTAL, SOCIAL Y DE SEGUROS, PARA LOS CONTRATOS DE OBRA CELEBRADOS POR LOS FIDEICOMISO – PROGRAMA “CASA DIGNA VIDA DIGNA” Y FIDEICOMISO – PROGRAMA DE PROMOCIÓN DE VIVIENDA RURAL PARA LOS MEJORAMIENTOS DE VIVIENDA RURAL Y URBANOS QUE SEAN DEFINIDOS POR FONVIVIENDA, EN DESARROLLO DEL ESQUEMA PÚBLICO DEL DE LA LÍNEA DE ATENCIÓN CAMBIA MI CASA.” EN LA ZONA DENOMINADA SUR</t>
  </si>
  <si>
    <t>Profesional de Diagnóstico</t>
  </si>
  <si>
    <t>Residente de Interventoría</t>
  </si>
  <si>
    <t>Abogado</t>
  </si>
  <si>
    <t>Profesional SISOMA</t>
  </si>
  <si>
    <t>Profesional Social</t>
  </si>
  <si>
    <t>Arquitecto</t>
  </si>
  <si>
    <t>Especialista Hidrosanitario</t>
  </si>
  <si>
    <t>Profesional Administrativo / Financiero</t>
  </si>
  <si>
    <t>Profesional de Riesgos</t>
  </si>
  <si>
    <t>Inspector de Interventoría</t>
  </si>
  <si>
    <t>Auxiliar Técnico</t>
  </si>
  <si>
    <t>VALOR TOTAL INTERVENTORÍA A LA OBRA</t>
  </si>
  <si>
    <t>Dentro del costeo realizado para calcular el Presupuesto Oficial Estimado, se tuvo en cuenta el personal de apoyo jurídico, contador, vigilancia, secretaria, transporte, bioseguridad, equipos, ensayos, impuestos del contrato, tiquetes, desplazamientos, viáticos y demás, los cuales se ven reflejados ya sea dentro del porcentaje del factor multiplicador o dentro de los costos indirectos, sin embargo, el proponente es libre de postular su propio factor multiplicador y valor de costos indirectos con la condición que estos estén dentro de los parámetros del costeo realizado por la entidad, conforme a los siguientes rangos: 
-	El Factor Multiplicador (F.M.) podrá variar únicamente entre el 90% y el 110% del valor señalado para el presente proceso de selección.
-	El valor “SUELDO MES BÁSICO”, podrá variar únicamente entre el 90% y el 110% del valor señalado en el presupuesto oficial estimado en este documento. Es de aclarar que este valor corresponde a un sueldo básico y no incluye las prestaciones de ley.
-	El valor total no podrá ser superior al 100% del valor del Presupuesto Oficial Estimado (POE) definido para el presente proceso de selección.</t>
  </si>
  <si>
    <r>
      <t>DESCRIPCIÓN</t>
    </r>
    <r>
      <rPr>
        <b/>
        <sz val="9"/>
        <color rgb="FF000000"/>
        <rFont val="Arial"/>
        <family val="2"/>
      </rPr>
      <t> </t>
    </r>
    <r>
      <rPr>
        <sz val="9"/>
        <color rgb="FF000000"/>
        <rFont val="Arial"/>
        <family val="2"/>
      </rPr>
      <t> </t>
    </r>
    <r>
      <rPr>
        <sz val="9"/>
        <color rgb="FF000000"/>
        <rFont val="Arial Narrow"/>
        <family val="2"/>
      </rPr>
      <t> </t>
    </r>
  </si>
  <si>
    <r>
      <t> </t>
    </r>
    <r>
      <rPr>
        <b/>
        <sz val="9"/>
        <color rgb="FF000000"/>
        <rFont val="Arial Narrow"/>
        <family val="2"/>
      </rPr>
      <t xml:space="preserve"> VALOR TOTAL</t>
    </r>
    <r>
      <rPr>
        <b/>
        <sz val="9"/>
        <color rgb="FF000000"/>
        <rFont val="Arial"/>
        <family val="2"/>
      </rPr>
      <t>  </t>
    </r>
    <r>
      <rPr>
        <sz val="9"/>
        <color rgb="FF000000"/>
        <rFont val="Arial"/>
        <family val="2"/>
      </rPr>
      <t> </t>
    </r>
    <r>
      <rPr>
        <sz val="9"/>
        <color rgb="FF000000"/>
        <rFont val="Arial Narrow"/>
        <family val="2"/>
      </rPr>
      <t> </t>
    </r>
  </si>
  <si>
    <t xml:space="preserve">VALOR INTERVENTORÍA </t>
  </si>
  <si>
    <r>
      <t>FACTOR MULTIPLICADOR</t>
    </r>
    <r>
      <rPr>
        <sz val="9"/>
        <color rgb="FF000000"/>
        <rFont val="Arial"/>
        <family val="2"/>
      </rPr>
      <t>  </t>
    </r>
    <r>
      <rPr>
        <sz val="9"/>
        <color rgb="FF000000"/>
        <rFont val="Arial Narrow"/>
        <family val="2"/>
      </rPr>
      <t> </t>
    </r>
  </si>
  <si>
    <r>
      <t xml:space="preserve">PLAZO: </t>
    </r>
    <r>
      <rPr>
        <sz val="9"/>
        <color theme="1"/>
        <rFont val="Arial Narrow"/>
        <family val="2"/>
      </rPr>
      <t>9 MESES </t>
    </r>
  </si>
  <si>
    <t>IVA 19% DE LA INTERVENTORÍA</t>
  </si>
  <si>
    <t>VALOR TOTAL INTERVENTORÍA + IVA 19%</t>
  </si>
  <si>
    <t>VALOR POR VIVIENDA RURAL - IVA INCLUIDO</t>
  </si>
  <si>
    <t>VALOR POR VIVIENDA URBANA - IVA INCLUIDO</t>
  </si>
  <si>
    <t>- El Factor Multiplicador (F.M.) podrá variar únicamente entre el 90% y el 110% del valor señalado para el presente proceso de selección.
- El valor total no podrá ser superior al 100% del valor del Presupuesto Oficial Estimado definido para el presente proceso de selección.</t>
  </si>
  <si>
    <t>VALOR TOTAL VIVIENDA RURAL (352 MEJORAMIENTOS) - IVA INCLUIDO</t>
  </si>
  <si>
    <t>VALOR TORAL VIVIENDA URBANA (1,248 MEJORAMIENTOS) - IVA INCLUIDO</t>
  </si>
  <si>
    <t>PRESUPUESTO OFICIAL ESTIMADO INTERVENTORÍA MEJORAMIENTOS DE VIVIENDA RURAL Y URBANOS, PROGRAMA “CASA DIGNA VIDA DIGNA” - ZONA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</si>
</sst>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2" x14ac:knownFonts="1">
    <font>
      <sz val="11"/>
      <color theme="1"/>
      <name val="Calibri"/>
      <family val="2"/>
      <scheme val="minor"/>
    </font>
    <font>
      <b/>
      <sz val="11"/>
      <color theme="4" tint="-0.499984740745262"/>
      <name val="Tahoma"/>
      <family val="2"/>
    </font>
    <font>
      <b/>
      <sz val="9"/>
      <color rgb="FF000000"/>
      <name val="Arial Narrow"/>
      <family val="2"/>
    </font>
    <font>
      <sz val="9"/>
      <color rgb="FF000000"/>
      <name val="Arial Narrow"/>
      <family val="2"/>
    </font>
    <font>
      <sz val="10"/>
      <color rgb="FF000000"/>
      <name val="Times New Roman"/>
      <family val="1"/>
    </font>
    <font>
      <b/>
      <i/>
      <sz val="9"/>
      <color rgb="FF000000"/>
      <name val="Arial Narrow"/>
      <family val="2"/>
    </font>
    <font>
      <sz val="11"/>
      <color theme="1"/>
      <name val="Calibri"/>
      <family val="2"/>
      <scheme val="minor"/>
    </font>
    <font>
      <b/>
      <sz val="9"/>
      <color rgb="FF000000"/>
      <name val="Arial"/>
      <family val="2"/>
    </font>
    <font>
      <sz val="9"/>
      <color rgb="FF000000"/>
      <name val="Arial"/>
      <family val="2"/>
    </font>
    <font>
      <sz val="9"/>
      <color theme="1"/>
      <name val="Arial Narrow"/>
      <family val="2"/>
    </font>
    <font>
      <sz val="11"/>
      <color theme="1"/>
      <name val="Arial Narrow"/>
      <family val="2"/>
    </font>
    <font>
      <sz val="10"/>
      <color theme="1"/>
      <name val="Arial Narrow"/>
      <family val="2"/>
    </font>
  </fonts>
  <fills count="5">
    <fill>
      <patternFill patternType="none"/>
    </fill>
    <fill>
      <patternFill patternType="gray125"/>
    </fill>
    <fill>
      <patternFill patternType="solid">
        <fgColor rgb="FFD9D9D9"/>
        <bgColor indexed="64"/>
      </patternFill>
    </fill>
    <fill>
      <patternFill patternType="solid">
        <fgColor rgb="FFBFBFBF"/>
        <bgColor indexed="64"/>
      </patternFill>
    </fill>
    <fill>
      <patternFill patternType="solid">
        <fgColor theme="2" tint="-9.9978637043366805E-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style="medium">
        <color rgb="FF000000"/>
      </top>
      <bottom/>
      <diagonal/>
    </border>
    <border>
      <left/>
      <right/>
      <top style="medium">
        <color rgb="FF000000"/>
      </top>
      <bottom style="medium">
        <color rgb="FF000000"/>
      </bottom>
      <diagonal/>
    </border>
    <border>
      <left/>
      <right/>
      <top/>
      <bottom style="medium">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4" fillId="0" borderId="0"/>
    <xf numFmtId="44" fontId="4"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cellStyleXfs>
  <cellXfs count="58">
    <xf numFmtId="0" fontId="0" fillId="0" borderId="0" xfId="0"/>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5" xfId="0" applyFont="1" applyBorder="1" applyAlignment="1">
      <alignment horizontal="center" vertical="center" wrapText="1"/>
    </xf>
    <xf numFmtId="10" fontId="3" fillId="0" borderId="5" xfId="4" applyNumberFormat="1" applyFont="1" applyBorder="1" applyAlignment="1">
      <alignment horizontal="center" vertical="center" wrapText="1"/>
    </xf>
    <xf numFmtId="44" fontId="3" fillId="0" borderId="5" xfId="3" applyFont="1" applyBorder="1" applyAlignment="1">
      <alignment horizontal="right" vertical="center" wrapText="1"/>
    </xf>
    <xf numFmtId="44" fontId="2" fillId="0" borderId="5" xfId="0" applyNumberFormat="1" applyFont="1" applyBorder="1" applyAlignment="1">
      <alignment horizontal="right" vertical="center" wrapText="1"/>
    </xf>
    <xf numFmtId="164" fontId="2" fillId="2" borderId="5" xfId="0" applyNumberFormat="1" applyFont="1" applyFill="1" applyBorder="1" applyAlignment="1">
      <alignment horizontal="right" vertical="center" wrapText="1"/>
    </xf>
    <xf numFmtId="44" fontId="3" fillId="0" borderId="5" xfId="3" applyFont="1" applyBorder="1" applyAlignment="1" applyProtection="1">
      <alignment horizontal="right" vertical="center" wrapText="1"/>
      <protection locked="0"/>
    </xf>
    <xf numFmtId="10" fontId="3" fillId="0" borderId="5" xfId="4" applyNumberFormat="1" applyFont="1" applyBorder="1" applyAlignment="1" applyProtection="1">
      <alignment horizontal="center" vertical="center" wrapText="1"/>
      <protection locked="0"/>
    </xf>
    <xf numFmtId="44" fontId="2" fillId="0" borderId="5" xfId="0" applyNumberFormat="1" applyFont="1" applyBorder="1" applyAlignment="1" applyProtection="1">
      <alignment horizontal="right" vertical="center" wrapText="1"/>
      <protection locked="0"/>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2" borderId="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5" fillId="3" borderId="6"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2" fillId="0" borderId="6" xfId="0" applyFont="1" applyBorder="1" applyAlignment="1">
      <alignment vertical="center" wrapText="1"/>
    </xf>
    <xf numFmtId="0" fontId="2" fillId="0" borderId="10" xfId="0" applyFont="1" applyBorder="1" applyAlignment="1">
      <alignment vertical="center" wrapText="1"/>
    </xf>
    <xf numFmtId="0" fontId="5" fillId="3" borderId="6" xfId="0" applyFont="1" applyFill="1" applyBorder="1" applyAlignment="1">
      <alignment vertical="center" wrapText="1"/>
    </xf>
    <xf numFmtId="0" fontId="5" fillId="3" borderId="10" xfId="0" applyFont="1" applyFill="1" applyBorder="1" applyAlignment="1">
      <alignment vertical="center" wrapText="1"/>
    </xf>
    <xf numFmtId="0" fontId="5" fillId="3" borderId="7" xfId="0" applyFont="1" applyFill="1" applyBorder="1" applyAlignment="1">
      <alignment vertical="center" wrapText="1"/>
    </xf>
    <xf numFmtId="0" fontId="5" fillId="3" borderId="8"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0" borderId="17"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2" fillId="0" borderId="20" xfId="0" applyFont="1" applyBorder="1" applyAlignment="1">
      <alignment horizontal="center" vertical="center" wrapText="1"/>
    </xf>
    <xf numFmtId="0" fontId="7" fillId="0" borderId="2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0" xfId="0" applyFont="1" applyBorder="1" applyAlignment="1">
      <alignment vertical="center" wrapText="1"/>
    </xf>
    <xf numFmtId="0" fontId="2" fillId="4" borderId="20" xfId="0" applyFont="1" applyFill="1" applyBorder="1" applyAlignment="1">
      <alignment horizontal="center" vertical="center" wrapText="1"/>
    </xf>
    <xf numFmtId="0" fontId="2" fillId="0" borderId="20" xfId="0" applyFont="1" applyBorder="1" applyAlignment="1">
      <alignment vertical="center" wrapText="1"/>
    </xf>
    <xf numFmtId="44" fontId="3" fillId="0" borderId="21" xfId="3" applyFont="1" applyBorder="1" applyAlignment="1">
      <alignment horizontal="right" vertical="center" wrapText="1"/>
    </xf>
    <xf numFmtId="44" fontId="3" fillId="0" borderId="22" xfId="3" applyFont="1" applyBorder="1" applyAlignment="1">
      <alignment horizontal="right" vertical="center" wrapText="1"/>
    </xf>
    <xf numFmtId="44" fontId="3" fillId="0" borderId="21" xfId="3" applyFont="1" applyBorder="1" applyAlignment="1">
      <alignment horizontal="right" vertical="center" wrapText="1"/>
    </xf>
    <xf numFmtId="44" fontId="3" fillId="0" borderId="20" xfId="3" applyFont="1" applyBorder="1" applyAlignment="1">
      <alignment horizontal="right" vertical="center" wrapText="1"/>
    </xf>
    <xf numFmtId="9" fontId="2" fillId="0" borderId="20" xfId="4" applyFont="1" applyBorder="1" applyAlignment="1">
      <alignment horizontal="center" vertical="center" wrapText="1"/>
    </xf>
    <xf numFmtId="0" fontId="5" fillId="4" borderId="20" xfId="0" applyFont="1" applyFill="1" applyBorder="1" applyAlignment="1">
      <alignment horizontal="center" vertical="center" wrapText="1"/>
    </xf>
    <xf numFmtId="0" fontId="2" fillId="0" borderId="21" xfId="0" applyFont="1" applyBorder="1" applyAlignment="1">
      <alignment vertical="center" wrapText="1"/>
    </xf>
    <xf numFmtId="0" fontId="11" fillId="0" borderId="13" xfId="0" quotePrefix="1" applyFont="1" applyBorder="1" applyAlignment="1">
      <alignment horizontal="justify" vertical="center" wrapText="1"/>
    </xf>
    <xf numFmtId="0" fontId="10" fillId="0" borderId="0" xfId="0" applyFont="1" applyAlignment="1">
      <alignment vertical="center" wrapText="1"/>
    </xf>
  </cellXfs>
  <cellStyles count="5">
    <cellStyle name="Currency" xfId="3" builtinId="4"/>
    <cellStyle name="Moneda 2" xfId="2" xr:uid="{660A9FDB-41D2-4779-8F00-DD99D6273665}"/>
    <cellStyle name="Normal" xfId="0" builtinId="0"/>
    <cellStyle name="Normal 2" xfId="1" xr:uid="{56D09478-FA58-4AB7-AC1E-378980115155}"/>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259081</xdr:colOff>
      <xdr:row>1</xdr:row>
      <xdr:rowOff>114300</xdr:rowOff>
    </xdr:from>
    <xdr:to>
      <xdr:col>2</xdr:col>
      <xdr:colOff>381001</xdr:colOff>
      <xdr:row>1</xdr:row>
      <xdr:rowOff>523193</xdr:rowOff>
    </xdr:to>
    <xdr:pic>
      <xdr:nvPicPr>
        <xdr:cNvPr id="5" name="Imagen 4" descr="Logotipo&#10;&#10;Descripción generada automáticamente">
          <a:extLst>
            <a:ext uri="{FF2B5EF4-FFF2-40B4-BE49-F238E27FC236}">
              <a16:creationId xmlns:a16="http://schemas.microsoft.com/office/drawing/2014/main" id="{B028CFA4-9FAB-49D3-A745-99C6E2431ACE}"/>
            </a:ext>
          </a:extLst>
        </xdr:cNvPr>
        <xdr:cNvPicPr/>
      </xdr:nvPicPr>
      <xdr:blipFill>
        <a:blip xmlns:r="http://schemas.openxmlformats.org/officeDocument/2006/relationships" r:embed="rId1"/>
        <a:stretch>
          <a:fillRect/>
        </a:stretch>
      </xdr:blipFill>
      <xdr:spPr>
        <a:xfrm>
          <a:off x="1051561" y="304800"/>
          <a:ext cx="1859280" cy="408893"/>
        </a:xfrm>
        <a:prstGeom prst="rect">
          <a:avLst/>
        </a:prstGeom>
        <a:noFill/>
        <a:ln>
          <a:noFill/>
          <a:prstDash/>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243840</xdr:colOff>
      <xdr:row>0</xdr:row>
      <xdr:rowOff>76200</xdr:rowOff>
    </xdr:from>
    <xdr:to>
      <xdr:col>1</xdr:col>
      <xdr:colOff>2103120</xdr:colOff>
      <xdr:row>0</xdr:row>
      <xdr:rowOff>485093</xdr:rowOff>
    </xdr:to>
    <xdr:pic>
      <xdr:nvPicPr>
        <xdr:cNvPr id="3" name="Imagen 4" descr="Logotipo&#10;&#10;Descripción generada automáticamente">
          <a:extLst>
            <a:ext uri="{FF2B5EF4-FFF2-40B4-BE49-F238E27FC236}">
              <a16:creationId xmlns:a16="http://schemas.microsoft.com/office/drawing/2014/main" id="{BA2C88B4-80F8-41B0-BFD4-C50BE06C3C8A}"/>
            </a:ext>
          </a:extLst>
        </xdr:cNvPr>
        <xdr:cNvPicPr/>
      </xdr:nvPicPr>
      <xdr:blipFill>
        <a:blip xmlns:r="http://schemas.openxmlformats.org/officeDocument/2006/relationships" r:embed="rId1"/>
        <a:stretch>
          <a:fillRect/>
        </a:stretch>
      </xdr:blipFill>
      <xdr:spPr>
        <a:xfrm>
          <a:off x="1036320" y="76200"/>
          <a:ext cx="1859280" cy="408893"/>
        </a:xfrm>
        <a:prstGeom prst="rect">
          <a:avLst/>
        </a:prstGeom>
        <a:noFill/>
        <a:ln>
          <a:noFill/>
          <a:prstDash/>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893B8-2AF3-4189-9574-C128F8C42DC7}">
  <dimension ref="B1:I31"/>
  <sheetViews>
    <sheetView tabSelected="1" zoomScaleNormal="100" workbookViewId="0">
      <selection activeCell="D34" sqref="D34"/>
    </sheetView>
  </sheetViews>
  <sheetFormatPr defaultColWidth="11.5546875" defaultRowHeight="14.4" x14ac:dyDescent="0.3"/>
  <cols>
    <col min="2" max="2" width="25.33203125" customWidth="1"/>
    <col min="4" max="4" width="13.109375" customWidth="1"/>
    <col min="7" max="7" width="13.6640625" customWidth="1"/>
    <col min="9" max="9" width="14.109375" customWidth="1"/>
  </cols>
  <sheetData>
    <row r="1" spans="2:9" ht="15" thickBot="1" x14ac:dyDescent="0.35"/>
    <row r="2" spans="2:9" ht="198.6" customHeight="1" thickBot="1" x14ac:dyDescent="0.35">
      <c r="B2" s="20" t="s">
        <v>27</v>
      </c>
      <c r="C2" s="21"/>
      <c r="D2" s="21"/>
      <c r="E2" s="21"/>
      <c r="F2" s="21"/>
      <c r="G2" s="21"/>
      <c r="H2" s="21"/>
      <c r="I2" s="22"/>
    </row>
    <row r="3" spans="2:9" ht="63.6" customHeight="1" thickBot="1" x14ac:dyDescent="0.35">
      <c r="B3" s="31" t="s">
        <v>28</v>
      </c>
      <c r="C3" s="32"/>
      <c r="D3" s="32"/>
      <c r="E3" s="32"/>
      <c r="F3" s="32"/>
      <c r="G3" s="32"/>
      <c r="H3" s="32"/>
      <c r="I3" s="33"/>
    </row>
    <row r="4" spans="2:9" ht="15" thickBot="1" x14ac:dyDescent="0.35">
      <c r="B4" s="1" t="s">
        <v>0</v>
      </c>
      <c r="C4" s="2" t="s">
        <v>1</v>
      </c>
      <c r="D4" s="2" t="s">
        <v>2</v>
      </c>
      <c r="E4" s="2" t="s">
        <v>3</v>
      </c>
      <c r="F4" s="2" t="s">
        <v>4</v>
      </c>
      <c r="G4" s="2" t="s">
        <v>5</v>
      </c>
      <c r="H4" s="2" t="s">
        <v>6</v>
      </c>
      <c r="I4" s="2"/>
    </row>
    <row r="5" spans="2:9" ht="15" thickBot="1" x14ac:dyDescent="0.35">
      <c r="B5" s="12" t="s">
        <v>7</v>
      </c>
      <c r="C5" s="12" t="s">
        <v>8</v>
      </c>
      <c r="D5" s="12" t="s">
        <v>9</v>
      </c>
      <c r="E5" s="12" t="s">
        <v>10</v>
      </c>
      <c r="F5" s="12" t="s">
        <v>11</v>
      </c>
      <c r="G5" s="12" t="s">
        <v>12</v>
      </c>
      <c r="H5" s="12" t="s">
        <v>13</v>
      </c>
      <c r="I5" s="2" t="s">
        <v>14</v>
      </c>
    </row>
    <row r="6" spans="2:9" ht="15" thickBot="1" x14ac:dyDescent="0.35">
      <c r="B6" s="13"/>
      <c r="C6" s="13"/>
      <c r="D6" s="13"/>
      <c r="E6" s="13"/>
      <c r="F6" s="13"/>
      <c r="G6" s="13"/>
      <c r="H6" s="13"/>
      <c r="I6" s="2" t="s">
        <v>15</v>
      </c>
    </row>
    <row r="7" spans="2:9" ht="15" thickBot="1" x14ac:dyDescent="0.35">
      <c r="B7" s="3" t="s">
        <v>26</v>
      </c>
      <c r="C7" s="4">
        <v>1</v>
      </c>
      <c r="D7" s="9"/>
      <c r="E7" s="5">
        <v>0.2</v>
      </c>
      <c r="F7" s="10"/>
      <c r="G7" s="6">
        <f>+ROUND(C7*D7*E7*F7,2)</f>
        <v>0</v>
      </c>
      <c r="H7" s="4">
        <v>9</v>
      </c>
      <c r="I7" s="6">
        <f>+ROUND(G7*H7,2)</f>
        <v>0</v>
      </c>
    </row>
    <row r="8" spans="2:9" ht="30.6" customHeight="1" thickBot="1" x14ac:dyDescent="0.35">
      <c r="B8" s="3" t="s">
        <v>29</v>
      </c>
      <c r="C8" s="4">
        <v>3</v>
      </c>
      <c r="D8" s="9"/>
      <c r="E8" s="5">
        <v>0.5</v>
      </c>
      <c r="F8" s="10"/>
      <c r="G8" s="6">
        <f t="shared" ref="G8:G16" si="0">+ROUND(C8*D8*E8*F8,2)</f>
        <v>0</v>
      </c>
      <c r="H8" s="4">
        <v>9</v>
      </c>
      <c r="I8" s="6">
        <f t="shared" ref="I8:I16" si="1">+ROUND(G8*H8,2)</f>
        <v>0</v>
      </c>
    </row>
    <row r="9" spans="2:9" ht="15" thickBot="1" x14ac:dyDescent="0.35">
      <c r="B9" s="3" t="s">
        <v>18</v>
      </c>
      <c r="C9" s="4">
        <v>1</v>
      </c>
      <c r="D9" s="9"/>
      <c r="E9" s="5">
        <v>0.6</v>
      </c>
      <c r="F9" s="10"/>
      <c r="G9" s="6">
        <f t="shared" si="0"/>
        <v>0</v>
      </c>
      <c r="H9" s="4">
        <v>9</v>
      </c>
      <c r="I9" s="6">
        <f t="shared" si="1"/>
        <v>0</v>
      </c>
    </row>
    <row r="10" spans="2:9" ht="15" thickBot="1" x14ac:dyDescent="0.35">
      <c r="B10" s="3" t="s">
        <v>30</v>
      </c>
      <c r="C10" s="4">
        <v>3</v>
      </c>
      <c r="D10" s="9"/>
      <c r="E10" s="5">
        <v>0.77</v>
      </c>
      <c r="F10" s="10"/>
      <c r="G10" s="6">
        <f t="shared" si="0"/>
        <v>0</v>
      </c>
      <c r="H10" s="4">
        <v>9</v>
      </c>
      <c r="I10" s="6">
        <f t="shared" si="1"/>
        <v>0</v>
      </c>
    </row>
    <row r="11" spans="2:9" ht="15" thickBot="1" x14ac:dyDescent="0.35">
      <c r="B11" s="3" t="s">
        <v>31</v>
      </c>
      <c r="C11" s="4">
        <v>1</v>
      </c>
      <c r="D11" s="9"/>
      <c r="E11" s="5">
        <v>0.5</v>
      </c>
      <c r="F11" s="10"/>
      <c r="G11" s="6">
        <f t="shared" si="0"/>
        <v>0</v>
      </c>
      <c r="H11" s="4">
        <v>9</v>
      </c>
      <c r="I11" s="6">
        <f t="shared" si="1"/>
        <v>0</v>
      </c>
    </row>
    <row r="12" spans="2:9" ht="15" thickBot="1" x14ac:dyDescent="0.35">
      <c r="B12" s="3" t="s">
        <v>32</v>
      </c>
      <c r="C12" s="4">
        <v>2</v>
      </c>
      <c r="D12" s="9"/>
      <c r="E12" s="5">
        <v>0.77</v>
      </c>
      <c r="F12" s="10"/>
      <c r="G12" s="6">
        <f t="shared" si="0"/>
        <v>0</v>
      </c>
      <c r="H12" s="4">
        <v>9</v>
      </c>
      <c r="I12" s="6">
        <f t="shared" si="1"/>
        <v>0</v>
      </c>
    </row>
    <row r="13" spans="2:9" ht="15" thickBot="1" x14ac:dyDescent="0.35">
      <c r="B13" s="3" t="s">
        <v>33</v>
      </c>
      <c r="C13" s="4">
        <v>2</v>
      </c>
      <c r="D13" s="9"/>
      <c r="E13" s="5">
        <v>0.77</v>
      </c>
      <c r="F13" s="10"/>
      <c r="G13" s="6">
        <f t="shared" si="0"/>
        <v>0</v>
      </c>
      <c r="H13" s="4">
        <v>9</v>
      </c>
      <c r="I13" s="6">
        <f t="shared" si="1"/>
        <v>0</v>
      </c>
    </row>
    <row r="14" spans="2:9" ht="15" thickBot="1" x14ac:dyDescent="0.35">
      <c r="B14" s="3" t="s">
        <v>16</v>
      </c>
      <c r="C14" s="4">
        <v>1</v>
      </c>
      <c r="D14" s="9"/>
      <c r="E14" s="5">
        <v>0.1</v>
      </c>
      <c r="F14" s="10"/>
      <c r="G14" s="6">
        <f t="shared" si="0"/>
        <v>0</v>
      </c>
      <c r="H14" s="4">
        <v>9</v>
      </c>
      <c r="I14" s="6">
        <f t="shared" si="1"/>
        <v>0</v>
      </c>
    </row>
    <row r="15" spans="2:9" ht="15" thickBot="1" x14ac:dyDescent="0.35">
      <c r="B15" s="3" t="s">
        <v>17</v>
      </c>
      <c r="C15" s="4">
        <v>1</v>
      </c>
      <c r="D15" s="9"/>
      <c r="E15" s="5">
        <v>0.1</v>
      </c>
      <c r="F15" s="10"/>
      <c r="G15" s="6">
        <f t="shared" si="0"/>
        <v>0</v>
      </c>
      <c r="H15" s="4">
        <v>9</v>
      </c>
      <c r="I15" s="6">
        <f t="shared" si="1"/>
        <v>0</v>
      </c>
    </row>
    <row r="16" spans="2:9" ht="15" thickBot="1" x14ac:dyDescent="0.35">
      <c r="B16" s="3" t="s">
        <v>34</v>
      </c>
      <c r="C16" s="4">
        <v>1</v>
      </c>
      <c r="D16" s="9"/>
      <c r="E16" s="5">
        <v>0.1</v>
      </c>
      <c r="F16" s="10"/>
      <c r="G16" s="6">
        <f t="shared" si="0"/>
        <v>0</v>
      </c>
      <c r="H16" s="4">
        <v>9</v>
      </c>
      <c r="I16" s="6">
        <f t="shared" si="1"/>
        <v>0</v>
      </c>
    </row>
    <row r="17" spans="2:9" ht="15" thickBot="1" x14ac:dyDescent="0.35">
      <c r="B17" s="3" t="s">
        <v>35</v>
      </c>
      <c r="C17" s="4">
        <v>1</v>
      </c>
      <c r="D17" s="9"/>
      <c r="E17" s="5">
        <v>0.1</v>
      </c>
      <c r="F17" s="10"/>
      <c r="G17" s="6">
        <f t="shared" ref="G17:G19" si="2">+ROUND(C17*D17*E17*F17,2)</f>
        <v>0</v>
      </c>
      <c r="H17" s="4">
        <v>9</v>
      </c>
      <c r="I17" s="6">
        <f t="shared" ref="I17:I19" si="3">+ROUND(G17*H17,2)</f>
        <v>0</v>
      </c>
    </row>
    <row r="18" spans="2:9" ht="15" thickBot="1" x14ac:dyDescent="0.35">
      <c r="B18" s="3" t="s">
        <v>36</v>
      </c>
      <c r="C18" s="4">
        <v>1</v>
      </c>
      <c r="D18" s="9"/>
      <c r="E18" s="5">
        <v>0.5</v>
      </c>
      <c r="F18" s="10"/>
      <c r="G18" s="6">
        <f t="shared" si="2"/>
        <v>0</v>
      </c>
      <c r="H18" s="4">
        <v>9</v>
      </c>
      <c r="I18" s="6">
        <f t="shared" si="3"/>
        <v>0</v>
      </c>
    </row>
    <row r="19" spans="2:9" ht="15" thickBot="1" x14ac:dyDescent="0.35">
      <c r="B19" s="3" t="s">
        <v>37</v>
      </c>
      <c r="C19" s="4">
        <v>1</v>
      </c>
      <c r="D19" s="9"/>
      <c r="E19" s="5">
        <v>0.2</v>
      </c>
      <c r="F19" s="10"/>
      <c r="G19" s="6">
        <f t="shared" si="2"/>
        <v>0</v>
      </c>
      <c r="H19" s="4">
        <v>9</v>
      </c>
      <c r="I19" s="6">
        <f t="shared" si="3"/>
        <v>0</v>
      </c>
    </row>
    <row r="20" spans="2:9" ht="15" thickBot="1" x14ac:dyDescent="0.35">
      <c r="B20" s="14" t="s">
        <v>19</v>
      </c>
      <c r="C20" s="15"/>
      <c r="D20" s="15"/>
      <c r="E20" s="15"/>
      <c r="F20" s="15"/>
      <c r="G20" s="15"/>
      <c r="H20" s="16"/>
      <c r="I20" s="7">
        <f>SUM(I7:I16)</f>
        <v>0</v>
      </c>
    </row>
    <row r="21" spans="2:9" ht="15" thickBot="1" x14ac:dyDescent="0.35">
      <c r="B21" s="23" t="s">
        <v>20</v>
      </c>
      <c r="C21" s="24"/>
      <c r="D21" s="24"/>
      <c r="E21" s="24"/>
      <c r="F21" s="24"/>
      <c r="G21" s="24"/>
      <c r="H21" s="24"/>
      <c r="I21" s="25"/>
    </row>
    <row r="22" spans="2:9" ht="15" thickBot="1" x14ac:dyDescent="0.35">
      <c r="B22" s="3" t="s">
        <v>38</v>
      </c>
      <c r="C22" s="4">
        <v>10</v>
      </c>
      <c r="D22" s="9"/>
      <c r="E22" s="5">
        <v>0.5</v>
      </c>
      <c r="F22" s="10"/>
      <c r="G22" s="6">
        <f t="shared" ref="G22" si="4">+ROUND(C22*D22*E22*F22,2)</f>
        <v>0</v>
      </c>
      <c r="H22" s="4">
        <v>9</v>
      </c>
      <c r="I22" s="6">
        <f t="shared" ref="I22" si="5">+ROUND(G22*H22,2)</f>
        <v>0</v>
      </c>
    </row>
    <row r="23" spans="2:9" ht="15" thickBot="1" x14ac:dyDescent="0.35">
      <c r="B23" s="3" t="s">
        <v>39</v>
      </c>
      <c r="C23" s="4">
        <v>2</v>
      </c>
      <c r="D23" s="9"/>
      <c r="E23" s="5">
        <v>0.5</v>
      </c>
      <c r="F23" s="10"/>
      <c r="G23" s="6">
        <f t="shared" ref="G23" si="6">+ROUND(C23*D23*E23*F23,2)</f>
        <v>0</v>
      </c>
      <c r="H23" s="4">
        <v>9</v>
      </c>
      <c r="I23" s="6"/>
    </row>
    <row r="24" spans="2:9" ht="15" thickBot="1" x14ac:dyDescent="0.35">
      <c r="B24" s="14" t="s">
        <v>25</v>
      </c>
      <c r="C24" s="15"/>
      <c r="D24" s="15"/>
      <c r="E24" s="15"/>
      <c r="F24" s="15"/>
      <c r="G24" s="15"/>
      <c r="H24" s="16"/>
      <c r="I24" s="7">
        <f>SUM(I22:I22)</f>
        <v>0</v>
      </c>
    </row>
    <row r="25" spans="2:9" ht="15" thickBot="1" x14ac:dyDescent="0.35">
      <c r="B25" s="26" t="s">
        <v>21</v>
      </c>
      <c r="C25" s="27"/>
      <c r="D25" s="27"/>
      <c r="E25" s="27"/>
      <c r="F25" s="27"/>
      <c r="G25" s="27"/>
      <c r="H25" s="27"/>
      <c r="I25" s="7">
        <f>+I24+I20</f>
        <v>0</v>
      </c>
    </row>
    <row r="26" spans="2:9" ht="15" thickBot="1" x14ac:dyDescent="0.35">
      <c r="B26" s="28" t="s">
        <v>22</v>
      </c>
      <c r="C26" s="29"/>
      <c r="D26" s="29"/>
      <c r="E26" s="29"/>
      <c r="F26" s="29"/>
      <c r="G26" s="29"/>
      <c r="H26" s="30"/>
      <c r="I26" s="11"/>
    </row>
    <row r="27" spans="2:9" ht="15" thickBot="1" x14ac:dyDescent="0.35">
      <c r="B27" s="26" t="s">
        <v>23</v>
      </c>
      <c r="C27" s="27"/>
      <c r="D27" s="27"/>
      <c r="E27" s="27"/>
      <c r="F27" s="27"/>
      <c r="G27" s="27"/>
      <c r="H27" s="27"/>
      <c r="I27" s="7">
        <f>+I26+I25</f>
        <v>0</v>
      </c>
    </row>
    <row r="28" spans="2:9" ht="15" thickBot="1" x14ac:dyDescent="0.35">
      <c r="B28" s="17" t="s">
        <v>24</v>
      </c>
      <c r="C28" s="18"/>
      <c r="D28" s="18"/>
      <c r="E28" s="18"/>
      <c r="F28" s="18"/>
      <c r="G28" s="18"/>
      <c r="H28" s="19"/>
      <c r="I28" s="8">
        <f>+ROUND(I27*0.19,2)</f>
        <v>0</v>
      </c>
    </row>
    <row r="29" spans="2:9" ht="15" thickBot="1" x14ac:dyDescent="0.35">
      <c r="B29" s="17" t="s">
        <v>40</v>
      </c>
      <c r="C29" s="18"/>
      <c r="D29" s="18"/>
      <c r="E29" s="18"/>
      <c r="F29" s="18"/>
      <c r="G29" s="18"/>
      <c r="H29" s="19"/>
      <c r="I29" s="8">
        <f>+I27+I28</f>
        <v>0</v>
      </c>
    </row>
    <row r="31" spans="2:9" ht="160.19999999999999" customHeight="1" x14ac:dyDescent="0.3">
      <c r="B31" s="57" t="s">
        <v>41</v>
      </c>
      <c r="C31" s="57"/>
      <c r="D31" s="57"/>
      <c r="E31" s="57"/>
      <c r="F31" s="57"/>
      <c r="G31" s="57"/>
      <c r="H31" s="57"/>
      <c r="I31" s="57"/>
    </row>
  </sheetData>
  <mergeCells count="18">
    <mergeCell ref="B2:I2"/>
    <mergeCell ref="B20:H20"/>
    <mergeCell ref="B21:I21"/>
    <mergeCell ref="B25:H25"/>
    <mergeCell ref="B26:H26"/>
    <mergeCell ref="B3:I3"/>
    <mergeCell ref="B5:B6"/>
    <mergeCell ref="C5:C6"/>
    <mergeCell ref="D5:D6"/>
    <mergeCell ref="E5:E6"/>
    <mergeCell ref="F5:F6"/>
    <mergeCell ref="B24:H24"/>
    <mergeCell ref="G5:G6"/>
    <mergeCell ref="H5:H6"/>
    <mergeCell ref="B31:I31"/>
    <mergeCell ref="B29:H29"/>
    <mergeCell ref="B27:H27"/>
    <mergeCell ref="B28:H2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A00AC-FF62-45C9-A7F4-FAB8D66F3F54}">
  <dimension ref="B1:D14"/>
  <sheetViews>
    <sheetView workbookViewId="0">
      <selection activeCell="B17" sqref="B17"/>
    </sheetView>
  </sheetViews>
  <sheetFormatPr defaultColWidth="11.5546875" defaultRowHeight="14.4" x14ac:dyDescent="0.3"/>
  <cols>
    <col min="2" max="2" width="35.88671875" customWidth="1"/>
    <col min="3" max="3" width="36.77734375" customWidth="1"/>
    <col min="4" max="4" width="42.21875" customWidth="1"/>
  </cols>
  <sheetData>
    <row r="1" spans="2:4" ht="44.4" customHeight="1" x14ac:dyDescent="0.3">
      <c r="B1" s="34" t="s">
        <v>27</v>
      </c>
      <c r="C1" s="35"/>
      <c r="D1" s="36"/>
    </row>
    <row r="2" spans="2:4" ht="44.4" customHeight="1" x14ac:dyDescent="0.3">
      <c r="B2" s="37"/>
      <c r="C2" s="38"/>
      <c r="D2" s="39"/>
    </row>
    <row r="3" spans="2:4" ht="90" customHeight="1" x14ac:dyDescent="0.3">
      <c r="B3" s="40"/>
      <c r="C3" s="41"/>
      <c r="D3" s="42"/>
    </row>
    <row r="4" spans="2:4" ht="29.4" customHeight="1" x14ac:dyDescent="0.3">
      <c r="B4" s="54" t="s">
        <v>54</v>
      </c>
      <c r="C4" s="47"/>
      <c r="D4" s="47"/>
    </row>
    <row r="5" spans="2:4" x14ac:dyDescent="0.3">
      <c r="B5" s="43" t="s">
        <v>42</v>
      </c>
      <c r="C5" s="43"/>
      <c r="D5" s="44" t="s">
        <v>43</v>
      </c>
    </row>
    <row r="6" spans="2:4" x14ac:dyDescent="0.3">
      <c r="B6" s="45" t="s">
        <v>44</v>
      </c>
      <c r="C6" s="45" t="s">
        <v>45</v>
      </c>
      <c r="D6" s="49"/>
    </row>
    <row r="7" spans="2:4" x14ac:dyDescent="0.3">
      <c r="B7" s="45" t="s">
        <v>46</v>
      </c>
      <c r="C7" s="53"/>
      <c r="D7" s="50"/>
    </row>
    <row r="8" spans="2:4" x14ac:dyDescent="0.3">
      <c r="B8" s="46" t="s">
        <v>47</v>
      </c>
      <c r="C8" s="46"/>
      <c r="D8" s="52">
        <f>+ROUND(D6*19%,2)</f>
        <v>0</v>
      </c>
    </row>
    <row r="9" spans="2:4" x14ac:dyDescent="0.3">
      <c r="B9" s="48" t="s">
        <v>48</v>
      </c>
      <c r="C9" s="48"/>
      <c r="D9" s="52">
        <f>+D8+D6</f>
        <v>0</v>
      </c>
    </row>
    <row r="10" spans="2:4" x14ac:dyDescent="0.3">
      <c r="B10" s="46" t="s">
        <v>49</v>
      </c>
      <c r="C10" s="46"/>
      <c r="D10" s="52"/>
    </row>
    <row r="11" spans="2:4" x14ac:dyDescent="0.3">
      <c r="B11" s="48" t="s">
        <v>52</v>
      </c>
      <c r="C11" s="48"/>
      <c r="D11" s="52"/>
    </row>
    <row r="12" spans="2:4" x14ac:dyDescent="0.3">
      <c r="B12" s="46" t="s">
        <v>50</v>
      </c>
      <c r="C12" s="46"/>
      <c r="D12" s="52"/>
    </row>
    <row r="13" spans="2:4" x14ac:dyDescent="0.3">
      <c r="B13" s="55" t="s">
        <v>53</v>
      </c>
      <c r="C13" s="55"/>
      <c r="D13" s="51"/>
    </row>
    <row r="14" spans="2:4" ht="40.799999999999997" customHeight="1" x14ac:dyDescent="0.3">
      <c r="B14" s="56" t="s">
        <v>51</v>
      </c>
      <c r="C14" s="56"/>
      <c r="D14" s="56"/>
    </row>
  </sheetData>
  <mergeCells count="11">
    <mergeCell ref="B10:C10"/>
    <mergeCell ref="B11:C11"/>
    <mergeCell ref="B12:C12"/>
    <mergeCell ref="B13:C13"/>
    <mergeCell ref="B14:D14"/>
    <mergeCell ref="B1:D3"/>
    <mergeCell ref="B4:D4"/>
    <mergeCell ref="B5:C5"/>
    <mergeCell ref="D6:D7"/>
    <mergeCell ref="B8:C8"/>
    <mergeCell ref="B9:C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OFERTA ECONÓMICA</vt:lpstr>
      <vt:lpstr>RESUMEN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 Fabián Araújo Ramírez</dc:creator>
  <cp:keywords/>
  <dc:description/>
  <cp:lastModifiedBy>Santiago José Estrada Téllez</cp:lastModifiedBy>
  <cp:revision/>
  <dcterms:created xsi:type="dcterms:W3CDTF">2023-05-25T14:44:16Z</dcterms:created>
  <dcterms:modified xsi:type="dcterms:W3CDTF">2024-07-24T20:54:15Z</dcterms:modified>
  <cp:category/>
  <cp:contentStatus/>
</cp:coreProperties>
</file>