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valvarez\Downloads\"/>
    </mc:Choice>
  </mc:AlternateContent>
  <xr:revisionPtr revIDLastSave="0" documentId="13_ncr:1_{9FE3DC9A-9E9D-432A-9B1D-2570BF1FC4B6}" xr6:coauthVersionLast="47" xr6:coauthVersionMax="47" xr10:uidLastSave="{00000000-0000-0000-0000-000000000000}"/>
  <bookViews>
    <workbookView xWindow="-120" yWindow="-120" windowWidth="29040" windowHeight="15840" activeTab="3" xr2:uid="{00000000-000D-0000-FFFF-FFFF00000000}"/>
  </bookViews>
  <sheets>
    <sheet name="PM POR AUDITORÍA" sheetId="1" r:id="rId1"/>
    <sheet name="AVANCE POR PLAN" sheetId="3" r:id="rId2"/>
    <sheet name="AVANCE POR ACCIONES" sheetId="4" r:id="rId3"/>
    <sheet name="RESUMEN" sheetId="2" r:id="rId4"/>
  </sheets>
  <definedNames>
    <definedName name="_xlnm._FilterDatabase" localSheetId="0" hidden="1">'PM POR AUDITORÍA'!$A$1:$AD$748</definedName>
    <definedName name="_xlnm._FilterDatabase" localSheetId="3" hidden="1">RESUMEN!$A$2:$H$42</definedName>
  </definedNames>
  <calcPr calcId="191029"/>
  <pivotCaches>
    <pivotCache cacheId="13"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17" i="1" l="1"/>
  <c r="E36" i="2" l="1"/>
  <c r="F39" i="2"/>
  <c r="E39" i="2"/>
  <c r="R740" i="1"/>
  <c r="R741" i="1"/>
  <c r="R742" i="1"/>
  <c r="R743" i="1"/>
  <c r="R744" i="1"/>
  <c r="R745" i="1"/>
  <c r="R746" i="1"/>
  <c r="R747" i="1"/>
  <c r="R748" i="1"/>
  <c r="R739" i="1"/>
  <c r="AB739" i="1"/>
  <c r="AC739" i="1" s="1"/>
  <c r="AB740" i="1"/>
  <c r="AC740" i="1" s="1"/>
  <c r="AB741" i="1"/>
  <c r="AC741" i="1" s="1"/>
  <c r="AB742" i="1"/>
  <c r="AC742" i="1" s="1"/>
  <c r="AB743" i="1"/>
  <c r="AC743" i="1" s="1"/>
  <c r="AB744" i="1"/>
  <c r="AC744" i="1" s="1"/>
  <c r="AB745" i="1"/>
  <c r="AC745" i="1" s="1"/>
  <c r="AB746" i="1"/>
  <c r="AC746" i="1" s="1"/>
  <c r="AB747" i="1"/>
  <c r="AC747" i="1" s="1"/>
  <c r="AB748" i="1"/>
  <c r="AC748" i="1" s="1"/>
  <c r="E41" i="2"/>
  <c r="D42" i="2"/>
  <c r="F41" i="2"/>
  <c r="C42" i="2"/>
  <c r="B42" i="2"/>
  <c r="AB724" i="1" l="1"/>
  <c r="AC724" i="1" s="1"/>
  <c r="AB725" i="1"/>
  <c r="AC725" i="1" s="1"/>
  <c r="AB726" i="1"/>
  <c r="AC726" i="1" s="1"/>
  <c r="AB727" i="1"/>
  <c r="AC727" i="1" s="1"/>
  <c r="AB728" i="1"/>
  <c r="AC728" i="1" s="1"/>
  <c r="AB729" i="1"/>
  <c r="AC729" i="1" s="1"/>
  <c r="AB730" i="1"/>
  <c r="AC730" i="1" s="1"/>
  <c r="AB731" i="1"/>
  <c r="AC731" i="1" s="1"/>
  <c r="AB732" i="1"/>
  <c r="AC732" i="1" s="1"/>
  <c r="AB733" i="1"/>
  <c r="AC733" i="1" s="1"/>
  <c r="AB734" i="1"/>
  <c r="AC734" i="1" s="1"/>
  <c r="AB735" i="1"/>
  <c r="AC735" i="1" s="1"/>
  <c r="AB736" i="1"/>
  <c r="AC736" i="1" s="1"/>
  <c r="AB737" i="1"/>
  <c r="AC737" i="1" s="1"/>
  <c r="AB738" i="1"/>
  <c r="AC738" i="1" s="1"/>
  <c r="AB714" i="1" l="1"/>
  <c r="F40" i="2" l="1"/>
  <c r="AB720" i="1"/>
  <c r="AC720" i="1" s="1"/>
  <c r="AB721" i="1"/>
  <c r="AC721" i="1" s="1"/>
  <c r="AB722" i="1"/>
  <c r="AC722" i="1" s="1"/>
  <c r="AB723" i="1"/>
  <c r="AC723" i="1" s="1"/>
  <c r="AB708" i="1" l="1"/>
  <c r="F37" i="2"/>
  <c r="AB715" i="1"/>
  <c r="AC715" i="1" s="1"/>
  <c r="R715" i="1"/>
  <c r="AB718" i="1"/>
  <c r="AC718" i="1" s="1"/>
  <c r="AB719" i="1"/>
  <c r="AC719" i="1" s="1"/>
  <c r="AB716" i="1"/>
  <c r="AC716" i="1" s="1"/>
  <c r="F38" i="2"/>
  <c r="F36" i="2" l="1"/>
  <c r="AB706" i="1"/>
  <c r="AB689" i="1"/>
  <c r="AB687" i="1"/>
  <c r="F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F19" i="2"/>
  <c r="F18" i="2"/>
  <c r="E18" i="2"/>
  <c r="F17" i="2"/>
  <c r="F16" i="2"/>
  <c r="F15" i="2"/>
  <c r="F14" i="2"/>
  <c r="F13" i="2"/>
  <c r="F12" i="2"/>
  <c r="F11" i="2"/>
  <c r="F10" i="2"/>
  <c r="F9" i="2"/>
  <c r="F8" i="2"/>
  <c r="F7" i="2"/>
  <c r="F6" i="2"/>
  <c r="F5" i="2"/>
  <c r="F4" i="2"/>
  <c r="F3" i="2"/>
  <c r="E42" i="2" l="1"/>
  <c r="F42" i="2"/>
  <c r="AC697" i="1"/>
  <c r="AB698" i="1"/>
  <c r="AC698" i="1" s="1"/>
  <c r="AB699" i="1"/>
  <c r="AC699" i="1" s="1"/>
  <c r="AB700" i="1"/>
  <c r="AC700" i="1" s="1"/>
  <c r="AC701" i="1"/>
  <c r="AC702" i="1"/>
  <c r="AC703" i="1"/>
  <c r="AB704" i="1"/>
  <c r="AC704" i="1" s="1"/>
  <c r="AB705" i="1"/>
  <c r="AC705" i="1" s="1"/>
  <c r="AC706" i="1"/>
  <c r="AB707" i="1"/>
  <c r="AC707" i="1" s="1"/>
  <c r="AC708" i="1"/>
  <c r="AB709" i="1"/>
  <c r="AC709" i="1" s="1"/>
  <c r="AB710" i="1"/>
  <c r="AC710" i="1" s="1"/>
  <c r="AB711" i="1"/>
  <c r="AC711" i="1" s="1"/>
  <c r="AB712" i="1"/>
  <c r="AC712" i="1" s="1"/>
  <c r="AB713" i="1"/>
  <c r="AC713" i="1" s="1"/>
  <c r="AB650" i="1" l="1"/>
  <c r="AC650" i="1" s="1"/>
  <c r="R650" i="1"/>
  <c r="AB645" i="1"/>
  <c r="AC645" i="1" s="1"/>
  <c r="AB644" i="1"/>
  <c r="AC644" i="1" s="1"/>
  <c r="R645" i="1"/>
  <c r="R644" i="1"/>
  <c r="AB643" i="1"/>
  <c r="AC643" i="1" s="1"/>
  <c r="R643" i="1"/>
  <c r="AB672" i="1" l="1"/>
  <c r="AB671" i="1"/>
  <c r="AB670" i="1"/>
  <c r="AB669" i="1"/>
  <c r="AB668" i="1"/>
  <c r="AC689" i="1" l="1"/>
  <c r="AB688" i="1"/>
  <c r="AC688" i="1" s="1"/>
  <c r="AC687" i="1"/>
  <c r="AB686" i="1"/>
  <c r="AC686" i="1" s="1"/>
  <c r="AB685" i="1"/>
  <c r="AC685" i="1" s="1"/>
  <c r="AB684" i="1"/>
  <c r="AC684" i="1" s="1"/>
  <c r="AB683" i="1"/>
  <c r="AC683" i="1" s="1"/>
  <c r="R690" i="1" l="1"/>
  <c r="R691" i="1"/>
  <c r="R692" i="1"/>
  <c r="R693" i="1"/>
  <c r="R694" i="1"/>
  <c r="R695" i="1"/>
  <c r="R696" i="1"/>
  <c r="AB690" i="1"/>
  <c r="AC690" i="1" s="1"/>
  <c r="AB691" i="1"/>
  <c r="AC691" i="1" s="1"/>
  <c r="AB692" i="1"/>
  <c r="AC692" i="1" s="1"/>
  <c r="AB693" i="1"/>
  <c r="AC693" i="1" s="1"/>
  <c r="AB694" i="1"/>
  <c r="AC694" i="1" s="1"/>
  <c r="AB695" i="1"/>
  <c r="AC695" i="1" s="1"/>
  <c r="AB696" i="1"/>
  <c r="AC696" i="1" s="1"/>
  <c r="AB637" i="1"/>
  <c r="AC637" i="1" s="1"/>
  <c r="R689" i="1" l="1"/>
  <c r="R688" i="1"/>
  <c r="R687" i="1"/>
  <c r="AB666" i="1"/>
  <c r="AC666" i="1" s="1"/>
  <c r="R666" i="1"/>
  <c r="AB665" i="1"/>
  <c r="AC665" i="1" s="1"/>
  <c r="R665" i="1"/>
  <c r="AC668" i="1"/>
  <c r="R668" i="1"/>
  <c r="AC667" i="1"/>
  <c r="R667" i="1"/>
  <c r="AC670" i="1"/>
  <c r="R670" i="1"/>
  <c r="AC669" i="1"/>
  <c r="R669" i="1"/>
  <c r="AC671" i="1"/>
  <c r="R671" i="1"/>
  <c r="AC672" i="1"/>
  <c r="R672" i="1"/>
  <c r="AB664" i="1"/>
  <c r="AC664" i="1" s="1"/>
  <c r="R664" i="1"/>
  <c r="AB625" i="1"/>
  <c r="AB663" i="1"/>
  <c r="AC663" i="1" s="1"/>
  <c r="AB673" i="1"/>
  <c r="AC673" i="1" s="1"/>
  <c r="AB674" i="1"/>
  <c r="AC674" i="1" s="1"/>
  <c r="AB675" i="1"/>
  <c r="AC675" i="1" s="1"/>
  <c r="AB676" i="1"/>
  <c r="AC676" i="1" s="1"/>
  <c r="AB677" i="1"/>
  <c r="AC677" i="1" s="1"/>
  <c r="AB678" i="1"/>
  <c r="AC678" i="1" s="1"/>
  <c r="AB679" i="1"/>
  <c r="AC679" i="1" s="1"/>
  <c r="AB680" i="1"/>
  <c r="AC680" i="1" s="1"/>
  <c r="AB681" i="1"/>
  <c r="AC681" i="1" s="1"/>
  <c r="AB682" i="1"/>
  <c r="AC682" i="1" s="1"/>
  <c r="R686" i="1"/>
  <c r="R663" i="1"/>
  <c r="R673" i="1"/>
  <c r="R674" i="1"/>
  <c r="R675" i="1"/>
  <c r="R676" i="1"/>
  <c r="R677" i="1"/>
  <c r="R678" i="1"/>
  <c r="R679" i="1"/>
  <c r="R680" i="1"/>
  <c r="R681" i="1"/>
  <c r="R682" i="1"/>
  <c r="R683" i="1"/>
  <c r="R684" i="1"/>
  <c r="R685" i="1"/>
  <c r="R636" i="1"/>
  <c r="AB635" i="1"/>
  <c r="AC635" i="1" s="1"/>
  <c r="R635" i="1"/>
  <c r="AB634" i="1"/>
  <c r="AC634" i="1" s="1"/>
  <c r="R634" i="1"/>
  <c r="AB641" i="1" l="1"/>
  <c r="AC641" i="1" s="1"/>
  <c r="AB642" i="1"/>
  <c r="AC642" i="1" s="1"/>
  <c r="AB649" i="1"/>
  <c r="AC649" i="1" s="1"/>
  <c r="AB646" i="1"/>
  <c r="AC646" i="1" s="1"/>
  <c r="AB647" i="1"/>
  <c r="AC647" i="1" s="1"/>
  <c r="AB648" i="1"/>
  <c r="AC648" i="1" s="1"/>
  <c r="R641" i="1"/>
  <c r="R642" i="1"/>
  <c r="R649" i="1"/>
  <c r="R646" i="1"/>
  <c r="R647" i="1"/>
  <c r="R648" i="1"/>
  <c r="AB656" i="1"/>
  <c r="AC656" i="1" s="1"/>
  <c r="AB655" i="1"/>
  <c r="AC655" i="1" s="1"/>
  <c r="AB658" i="1"/>
  <c r="AC658" i="1" s="1"/>
  <c r="AB657" i="1"/>
  <c r="AC657" i="1" s="1"/>
  <c r="AB654" i="1"/>
  <c r="AC654" i="1" s="1"/>
  <c r="R638" i="1"/>
  <c r="R639" i="1"/>
  <c r="R640" i="1"/>
  <c r="R659" i="1"/>
  <c r="R660" i="1"/>
  <c r="R661" i="1"/>
  <c r="R662" i="1"/>
  <c r="AB640" i="1"/>
  <c r="AC640" i="1" s="1"/>
  <c r="AB651" i="1"/>
  <c r="AC651" i="1" s="1"/>
  <c r="AB652" i="1"/>
  <c r="AC652" i="1" s="1"/>
  <c r="AB653" i="1"/>
  <c r="AC653" i="1" s="1"/>
  <c r="AB659" i="1"/>
  <c r="AC659" i="1" s="1"/>
  <c r="AB660" i="1"/>
  <c r="AC660" i="1" s="1"/>
  <c r="AB661" i="1"/>
  <c r="AC661" i="1" s="1"/>
  <c r="AB662" i="1"/>
  <c r="AC662" i="1" s="1"/>
  <c r="AB622" i="1"/>
  <c r="AC622" i="1" s="1"/>
  <c r="AB623" i="1"/>
  <c r="AC623" i="1" s="1"/>
  <c r="AC624" i="1"/>
  <c r="AB626" i="1"/>
  <c r="AB627" i="1"/>
  <c r="AB628" i="1"/>
  <c r="AB629" i="1"/>
  <c r="AB630" i="1"/>
  <c r="AB631" i="1"/>
  <c r="AB632" i="1"/>
  <c r="AB633" i="1"/>
  <c r="AB636" i="1"/>
  <c r="AC636" i="1" s="1"/>
  <c r="AB638" i="1"/>
  <c r="AC638" i="1" s="1"/>
  <c r="AB639" i="1"/>
  <c r="AC639" i="1" s="1"/>
  <c r="R637" i="1" l="1"/>
  <c r="AB617" i="1" l="1"/>
  <c r="R617" i="1"/>
  <c r="O617" i="1"/>
  <c r="AB616" i="1"/>
  <c r="R616" i="1"/>
  <c r="O616" i="1"/>
  <c r="AB615" i="1"/>
  <c r="R615" i="1"/>
  <c r="O615" i="1"/>
  <c r="AB614" i="1"/>
  <c r="R614" i="1"/>
  <c r="O614" i="1"/>
  <c r="AB613" i="1"/>
  <c r="R613" i="1"/>
  <c r="O613" i="1"/>
  <c r="AB612" i="1"/>
  <c r="R612" i="1"/>
  <c r="O612" i="1"/>
  <c r="AB611" i="1"/>
  <c r="R611" i="1"/>
  <c r="O611" i="1"/>
  <c r="AB610" i="1"/>
  <c r="R610" i="1"/>
  <c r="O610" i="1"/>
  <c r="AB609" i="1"/>
  <c r="R609" i="1"/>
  <c r="O609" i="1"/>
  <c r="AB608" i="1"/>
  <c r="R608" i="1"/>
  <c r="O608" i="1"/>
  <c r="AB607" i="1"/>
  <c r="R607" i="1"/>
  <c r="O607" i="1"/>
  <c r="AB606" i="1"/>
  <c r="R606" i="1"/>
  <c r="O606" i="1"/>
  <c r="AB605" i="1"/>
  <c r="R605" i="1"/>
  <c r="O605" i="1"/>
  <c r="AC608" i="1" l="1"/>
  <c r="AC611" i="1"/>
  <c r="AC612" i="1"/>
  <c r="AC615" i="1"/>
  <c r="AC607" i="1"/>
  <c r="AC616" i="1"/>
  <c r="AC606" i="1"/>
  <c r="AC610" i="1"/>
  <c r="AC614" i="1"/>
  <c r="AC605" i="1"/>
  <c r="AC609" i="1"/>
  <c r="AC613" i="1"/>
  <c r="AC617" i="1"/>
  <c r="R626" i="1" l="1"/>
  <c r="R627" i="1"/>
  <c r="R628" i="1"/>
  <c r="R629" i="1"/>
  <c r="R630" i="1"/>
  <c r="R631" i="1"/>
  <c r="R632" i="1"/>
  <c r="R633" i="1"/>
  <c r="R625" i="1"/>
  <c r="O633" i="1"/>
  <c r="AC633" i="1" s="1"/>
  <c r="O632" i="1"/>
  <c r="AC632" i="1" s="1"/>
  <c r="O631" i="1"/>
  <c r="AC631" i="1" s="1"/>
  <c r="O630" i="1"/>
  <c r="AC630" i="1" s="1"/>
  <c r="O629" i="1"/>
  <c r="AC629" i="1" s="1"/>
  <c r="O628" i="1"/>
  <c r="AC628" i="1" s="1"/>
  <c r="O627" i="1"/>
  <c r="AC627" i="1" s="1"/>
  <c r="O626" i="1"/>
  <c r="AC626" i="1" s="1"/>
  <c r="O625" i="1"/>
  <c r="AC625" i="1" s="1"/>
  <c r="T632" i="1"/>
  <c r="T628" i="1"/>
  <c r="T627" i="1"/>
  <c r="T626" i="1"/>
  <c r="T625" i="1"/>
  <c r="AB621" i="1"/>
  <c r="AC621" i="1" s="1"/>
  <c r="AB601" i="1" l="1"/>
  <c r="AB602" i="1" l="1"/>
  <c r="AB603" i="1"/>
  <c r="AB620" i="1"/>
  <c r="AC620" i="1" s="1"/>
  <c r="AB619" i="1"/>
  <c r="AC619" i="1" s="1"/>
  <c r="AB618" i="1"/>
  <c r="AC618" i="1" s="1"/>
  <c r="AB576" i="1" l="1"/>
  <c r="AC576" i="1" s="1"/>
  <c r="AB575" i="1"/>
  <c r="AC575" i="1" s="1"/>
  <c r="AB574" i="1"/>
  <c r="AC574" i="1" s="1"/>
  <c r="AB573" i="1"/>
  <c r="AC573" i="1" s="1"/>
  <c r="AB572" i="1"/>
  <c r="AC572" i="1" s="1"/>
  <c r="AB600" i="1" l="1"/>
  <c r="AC600" i="1" s="1"/>
  <c r="AC601" i="1"/>
  <c r="AC602" i="1"/>
  <c r="AB604" i="1"/>
  <c r="AC604" i="1" s="1"/>
  <c r="AC603" i="1"/>
  <c r="AB595" i="1" l="1"/>
  <c r="AC595" i="1" s="1"/>
  <c r="AB596" i="1"/>
  <c r="AC596" i="1" s="1"/>
  <c r="AB598" i="1"/>
  <c r="AC598" i="1" s="1"/>
  <c r="AB597" i="1"/>
  <c r="AC597" i="1" s="1"/>
  <c r="AB599" i="1"/>
  <c r="AC599" i="1" s="1"/>
  <c r="AB591" i="1" l="1"/>
  <c r="AC591" i="1" s="1"/>
  <c r="AB592" i="1"/>
  <c r="AC592" i="1" s="1"/>
  <c r="AB593" i="1"/>
  <c r="AC593" i="1" s="1"/>
  <c r="AB594" i="1"/>
  <c r="AC594" i="1" s="1"/>
  <c r="AB590" i="1"/>
  <c r="AC590" i="1" s="1"/>
  <c r="AB589" i="1"/>
  <c r="AC589" i="1" s="1"/>
  <c r="AB569" i="1"/>
  <c r="AC569" i="1" s="1"/>
  <c r="AB559" i="1"/>
  <c r="AC559" i="1" s="1"/>
  <c r="AB560" i="1"/>
  <c r="AC560" i="1" s="1"/>
  <c r="AB561" i="1"/>
  <c r="AC561" i="1" s="1"/>
  <c r="AB562" i="1"/>
  <c r="AC562" i="1" s="1"/>
  <c r="AB563" i="1"/>
  <c r="AC563" i="1" s="1"/>
  <c r="AB564" i="1"/>
  <c r="AC564" i="1" s="1"/>
  <c r="AB565" i="1"/>
  <c r="AC565" i="1" s="1"/>
  <c r="AB566" i="1"/>
  <c r="AC566" i="1" s="1"/>
  <c r="AB567" i="1"/>
  <c r="AC567" i="1" s="1"/>
  <c r="AB568" i="1"/>
  <c r="AC568" i="1" s="1"/>
  <c r="AB580" i="1"/>
  <c r="AC580" i="1" s="1"/>
  <c r="AB581" i="1"/>
  <c r="AC581" i="1" s="1"/>
  <c r="AB582" i="1"/>
  <c r="AC582" i="1" s="1"/>
  <c r="AB583" i="1"/>
  <c r="AC583" i="1" s="1"/>
  <c r="AB584" i="1"/>
  <c r="AC584" i="1" s="1"/>
  <c r="AB585" i="1"/>
  <c r="AC585" i="1" s="1"/>
  <c r="AB586" i="1"/>
  <c r="AC586" i="1" s="1"/>
  <c r="AB587" i="1"/>
  <c r="AC587" i="1" s="1"/>
  <c r="AB588" i="1"/>
  <c r="AC588" i="1" s="1"/>
  <c r="AB577" i="1"/>
  <c r="AC577" i="1" s="1"/>
  <c r="AB578" i="1"/>
  <c r="AC578" i="1" s="1"/>
  <c r="AB579" i="1"/>
  <c r="AC579" i="1" s="1"/>
  <c r="AB3" i="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C62" i="1" s="1"/>
  <c r="AB63" i="1"/>
  <c r="AC63" i="1" s="1"/>
  <c r="AB64" i="1"/>
  <c r="AC64" i="1" s="1"/>
  <c r="AB65" i="1"/>
  <c r="AC65" i="1" s="1"/>
  <c r="AB66" i="1"/>
  <c r="AC66" i="1" s="1"/>
  <c r="AB67" i="1"/>
  <c r="AC67" i="1" s="1"/>
  <c r="AB68" i="1"/>
  <c r="AC68" i="1" s="1"/>
  <c r="AB69" i="1"/>
  <c r="AC69" i="1" s="1"/>
  <c r="AB70" i="1"/>
  <c r="AC70" i="1" s="1"/>
  <c r="AB71" i="1"/>
  <c r="AC71" i="1" s="1"/>
  <c r="AB72" i="1"/>
  <c r="AC72" i="1" s="1"/>
  <c r="AB73" i="1"/>
  <c r="AC73" i="1" s="1"/>
  <c r="AB74" i="1"/>
  <c r="AC74" i="1" s="1"/>
  <c r="AB75" i="1"/>
  <c r="AC75" i="1" s="1"/>
  <c r="AB76" i="1"/>
  <c r="AC76" i="1" s="1"/>
  <c r="AB77" i="1"/>
  <c r="AC77"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6" i="1"/>
  <c r="AC166" i="1" s="1"/>
  <c r="AB167" i="1"/>
  <c r="AC167" i="1" s="1"/>
  <c r="AB168" i="1"/>
  <c r="AC168" i="1" s="1"/>
  <c r="AB169" i="1"/>
  <c r="AC169" i="1" s="1"/>
  <c r="AB170" i="1"/>
  <c r="AC170" i="1" s="1"/>
  <c r="AB171" i="1"/>
  <c r="AC171" i="1" s="1"/>
  <c r="AB172" i="1"/>
  <c r="AC172" i="1" s="1"/>
  <c r="AB173" i="1"/>
  <c r="AC173" i="1" s="1"/>
  <c r="AB174" i="1"/>
  <c r="AC174" i="1" s="1"/>
  <c r="AB175" i="1"/>
  <c r="AC175"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AB199" i="1"/>
  <c r="AC199" i="1" s="1"/>
  <c r="AB200" i="1"/>
  <c r="AC200" i="1" s="1"/>
  <c r="AB201" i="1"/>
  <c r="AC201" i="1" s="1"/>
  <c r="AB202" i="1"/>
  <c r="AC202" i="1" s="1"/>
  <c r="AB203" i="1"/>
  <c r="AC203" i="1" s="1"/>
  <c r="AB204" i="1"/>
  <c r="AC204" i="1" s="1"/>
  <c r="AB205" i="1"/>
  <c r="AC205" i="1" s="1"/>
  <c r="AB206" i="1"/>
  <c r="AC206" i="1" s="1"/>
  <c r="AB207" i="1"/>
  <c r="AC207" i="1" s="1"/>
  <c r="AB208" i="1"/>
  <c r="AC208" i="1" s="1"/>
  <c r="AB209" i="1"/>
  <c r="AC209" i="1" s="1"/>
  <c r="AB210" i="1"/>
  <c r="AC210" i="1" s="1"/>
  <c r="AB211" i="1"/>
  <c r="AC211" i="1" s="1"/>
  <c r="AB212" i="1"/>
  <c r="AC212" i="1" s="1"/>
  <c r="AB213" i="1"/>
  <c r="AC213" i="1" s="1"/>
  <c r="AB214" i="1"/>
  <c r="AC214" i="1" s="1"/>
  <c r="AB215" i="1"/>
  <c r="AC215" i="1" s="1"/>
  <c r="AB216" i="1"/>
  <c r="AC216" i="1" s="1"/>
  <c r="AB217" i="1"/>
  <c r="AC217" i="1" s="1"/>
  <c r="AB218" i="1"/>
  <c r="AC218" i="1" s="1"/>
  <c r="AB219" i="1"/>
  <c r="AC219" i="1" s="1"/>
  <c r="AB220" i="1"/>
  <c r="AC220" i="1" s="1"/>
  <c r="AB221" i="1"/>
  <c r="AC221" i="1" s="1"/>
  <c r="AB222" i="1"/>
  <c r="AC222" i="1" s="1"/>
  <c r="AB223" i="1"/>
  <c r="AC223" i="1" s="1"/>
  <c r="AB224" i="1"/>
  <c r="AC224" i="1" s="1"/>
  <c r="AB225" i="1"/>
  <c r="AC225" i="1" s="1"/>
  <c r="AB226" i="1"/>
  <c r="AC226" i="1" s="1"/>
  <c r="AB227" i="1"/>
  <c r="AC227" i="1" s="1"/>
  <c r="AB228" i="1"/>
  <c r="AC228" i="1" s="1"/>
  <c r="AB229" i="1"/>
  <c r="AC229" i="1" s="1"/>
  <c r="AB230" i="1"/>
  <c r="AC230" i="1" s="1"/>
  <c r="AB231" i="1"/>
  <c r="AC231" i="1" s="1"/>
  <c r="AB232" i="1"/>
  <c r="AC232" i="1" s="1"/>
  <c r="AB233" i="1"/>
  <c r="AC233" i="1" s="1"/>
  <c r="AB234" i="1"/>
  <c r="AC234" i="1" s="1"/>
  <c r="AB235" i="1"/>
  <c r="AC235" i="1" s="1"/>
  <c r="AB236" i="1"/>
  <c r="AC236" i="1" s="1"/>
  <c r="AB237" i="1"/>
  <c r="AC237" i="1" s="1"/>
  <c r="AB238" i="1"/>
  <c r="AC238" i="1" s="1"/>
  <c r="AB239" i="1"/>
  <c r="AC239" i="1" s="1"/>
  <c r="AB240" i="1"/>
  <c r="AC240" i="1" s="1"/>
  <c r="AB241" i="1"/>
  <c r="AC241" i="1" s="1"/>
  <c r="AB242" i="1"/>
  <c r="AC242" i="1" s="1"/>
  <c r="AB243" i="1"/>
  <c r="AC243" i="1" s="1"/>
  <c r="AB244" i="1"/>
  <c r="AC244" i="1" s="1"/>
  <c r="AB245" i="1"/>
  <c r="AC245" i="1" s="1"/>
  <c r="AB246" i="1"/>
  <c r="AC246" i="1" s="1"/>
  <c r="AB247" i="1"/>
  <c r="AC247" i="1" s="1"/>
  <c r="AB248" i="1"/>
  <c r="AC248" i="1" s="1"/>
  <c r="AB249" i="1"/>
  <c r="AC249" i="1" s="1"/>
  <c r="AB250" i="1"/>
  <c r="AC250" i="1" s="1"/>
  <c r="AB251" i="1"/>
  <c r="AC251" i="1" s="1"/>
  <c r="AB252" i="1"/>
  <c r="AC252" i="1" s="1"/>
  <c r="AB253" i="1"/>
  <c r="AC253" i="1" s="1"/>
  <c r="AB254" i="1"/>
  <c r="AC254" i="1" s="1"/>
  <c r="AB255" i="1"/>
  <c r="AC255" i="1" s="1"/>
  <c r="AB256" i="1"/>
  <c r="AC256" i="1" s="1"/>
  <c r="AB257" i="1"/>
  <c r="AC257" i="1" s="1"/>
  <c r="AB258" i="1"/>
  <c r="AC258" i="1" s="1"/>
  <c r="AB259" i="1"/>
  <c r="AC259"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AB273" i="1"/>
  <c r="AC273" i="1" s="1"/>
  <c r="AB274" i="1"/>
  <c r="AC274" i="1" s="1"/>
  <c r="AB275" i="1"/>
  <c r="AC275" i="1" s="1"/>
  <c r="AB276" i="1"/>
  <c r="AC276" i="1" s="1"/>
  <c r="AB277" i="1"/>
  <c r="AC277" i="1" s="1"/>
  <c r="AB278" i="1"/>
  <c r="AC278" i="1" s="1"/>
  <c r="AB279" i="1"/>
  <c r="AC279" i="1" s="1"/>
  <c r="AB280" i="1"/>
  <c r="AC280" i="1" s="1"/>
  <c r="AB281" i="1"/>
  <c r="AC281" i="1" s="1"/>
  <c r="AB282" i="1"/>
  <c r="AC282" i="1" s="1"/>
  <c r="AB283" i="1"/>
  <c r="AC283" i="1" s="1"/>
  <c r="AB284" i="1"/>
  <c r="AC284" i="1" s="1"/>
  <c r="AB285" i="1"/>
  <c r="AC285" i="1" s="1"/>
  <c r="AB286" i="1"/>
  <c r="AC286" i="1" s="1"/>
  <c r="AB287" i="1"/>
  <c r="AC287" i="1" s="1"/>
  <c r="AB288" i="1"/>
  <c r="AC288" i="1" s="1"/>
  <c r="AB289" i="1"/>
  <c r="AC289" i="1" s="1"/>
  <c r="AB290" i="1"/>
  <c r="AC290" i="1" s="1"/>
  <c r="AB291" i="1"/>
  <c r="AC291" i="1" s="1"/>
  <c r="AB292" i="1"/>
  <c r="AC292" i="1" s="1"/>
  <c r="AB293" i="1"/>
  <c r="AC293" i="1" s="1"/>
  <c r="AB294" i="1"/>
  <c r="AC294" i="1" s="1"/>
  <c r="AB295" i="1"/>
  <c r="AC295" i="1" s="1"/>
  <c r="AB296" i="1"/>
  <c r="AC296" i="1" s="1"/>
  <c r="AB297" i="1"/>
  <c r="AC297" i="1" s="1"/>
  <c r="AB298" i="1"/>
  <c r="AC298" i="1" s="1"/>
  <c r="AB299" i="1"/>
  <c r="AC299" i="1" s="1"/>
  <c r="AB300" i="1"/>
  <c r="AC300" i="1" s="1"/>
  <c r="AB301" i="1"/>
  <c r="AC301" i="1" s="1"/>
  <c r="AB302" i="1"/>
  <c r="AC302" i="1" s="1"/>
  <c r="AB303" i="1"/>
  <c r="AC303" i="1" s="1"/>
  <c r="AB304" i="1"/>
  <c r="AC304" i="1" s="1"/>
  <c r="AB305" i="1"/>
  <c r="AC305" i="1" s="1"/>
  <c r="AB306" i="1"/>
  <c r="AC306" i="1" s="1"/>
  <c r="AB307" i="1"/>
  <c r="AC307" i="1" s="1"/>
  <c r="AB308" i="1"/>
  <c r="AC308" i="1" s="1"/>
  <c r="AB309" i="1"/>
  <c r="AC309" i="1" s="1"/>
  <c r="AB310" i="1"/>
  <c r="AC310" i="1" s="1"/>
  <c r="AB311" i="1"/>
  <c r="AC311" i="1" s="1"/>
  <c r="AB312" i="1"/>
  <c r="AC312" i="1" s="1"/>
  <c r="AB313" i="1"/>
  <c r="AC313" i="1" s="1"/>
  <c r="AB314" i="1"/>
  <c r="AC314" i="1" s="1"/>
  <c r="AB315" i="1"/>
  <c r="AC315" i="1" s="1"/>
  <c r="AB316" i="1"/>
  <c r="AC316" i="1" s="1"/>
  <c r="AB317" i="1"/>
  <c r="AC317" i="1" s="1"/>
  <c r="AB318" i="1"/>
  <c r="AC318" i="1" s="1"/>
  <c r="AB319" i="1"/>
  <c r="AC319" i="1" s="1"/>
  <c r="AB320" i="1"/>
  <c r="AC320" i="1" s="1"/>
  <c r="AB321" i="1"/>
  <c r="AC321" i="1" s="1"/>
  <c r="AB322" i="1"/>
  <c r="AC322" i="1" s="1"/>
  <c r="AB323" i="1"/>
  <c r="AC323" i="1" s="1"/>
  <c r="AB324" i="1"/>
  <c r="AC324" i="1" s="1"/>
  <c r="AB325" i="1"/>
  <c r="AC325" i="1" s="1"/>
  <c r="AB326" i="1"/>
  <c r="AC326" i="1" s="1"/>
  <c r="AB327" i="1"/>
  <c r="AC327" i="1" s="1"/>
  <c r="AB328" i="1"/>
  <c r="AC328" i="1" s="1"/>
  <c r="AB329" i="1"/>
  <c r="AC329" i="1" s="1"/>
  <c r="AB330" i="1"/>
  <c r="AC330" i="1" s="1"/>
  <c r="AB331" i="1"/>
  <c r="AC331" i="1" s="1"/>
  <c r="AB332" i="1"/>
  <c r="AC332" i="1" s="1"/>
  <c r="AB333" i="1"/>
  <c r="AC333" i="1" s="1"/>
  <c r="AB334" i="1"/>
  <c r="AC334" i="1" s="1"/>
  <c r="AB335" i="1"/>
  <c r="AC335" i="1" s="1"/>
  <c r="AB336" i="1"/>
  <c r="AC336" i="1" s="1"/>
  <c r="AB337" i="1"/>
  <c r="AC337" i="1" s="1"/>
  <c r="AB338" i="1"/>
  <c r="AC338" i="1" s="1"/>
  <c r="AB339" i="1"/>
  <c r="AC339" i="1" s="1"/>
  <c r="AB340" i="1"/>
  <c r="AC340" i="1" s="1"/>
  <c r="AB341" i="1"/>
  <c r="AC341" i="1" s="1"/>
  <c r="AB342" i="1"/>
  <c r="AC342" i="1" s="1"/>
  <c r="AB343" i="1"/>
  <c r="AC343" i="1" s="1"/>
  <c r="AB344" i="1"/>
  <c r="AC344" i="1" s="1"/>
  <c r="AB345" i="1"/>
  <c r="AC345" i="1" s="1"/>
  <c r="AB346" i="1"/>
  <c r="AC346" i="1" s="1"/>
  <c r="AB347" i="1"/>
  <c r="AC347" i="1" s="1"/>
  <c r="AB348" i="1"/>
  <c r="AC348" i="1" s="1"/>
  <c r="AB349" i="1"/>
  <c r="AC349" i="1" s="1"/>
  <c r="AB350" i="1"/>
  <c r="AC350" i="1" s="1"/>
  <c r="AB351" i="1"/>
  <c r="AC351" i="1" s="1"/>
  <c r="AB352" i="1"/>
  <c r="AC352" i="1" s="1"/>
  <c r="AB353" i="1"/>
  <c r="AC353" i="1" s="1"/>
  <c r="AB354" i="1"/>
  <c r="AC354" i="1" s="1"/>
  <c r="AB355" i="1"/>
  <c r="AC355" i="1" s="1"/>
  <c r="AB356" i="1"/>
  <c r="AC356" i="1" s="1"/>
  <c r="AB357" i="1"/>
  <c r="AC357" i="1" s="1"/>
  <c r="AB358" i="1"/>
  <c r="AC358" i="1" s="1"/>
  <c r="AB359" i="1"/>
  <c r="AC359" i="1" s="1"/>
  <c r="AB360" i="1"/>
  <c r="AC360" i="1" s="1"/>
  <c r="AB361" i="1"/>
  <c r="AC361" i="1" s="1"/>
  <c r="AB362" i="1"/>
  <c r="AC362" i="1" s="1"/>
  <c r="AB363" i="1"/>
  <c r="AC363" i="1" s="1"/>
  <c r="AB364" i="1"/>
  <c r="AC364" i="1" s="1"/>
  <c r="AB365" i="1"/>
  <c r="AC365" i="1" s="1"/>
  <c r="AB366" i="1"/>
  <c r="AC366" i="1" s="1"/>
  <c r="AB367" i="1"/>
  <c r="AC367" i="1" s="1"/>
  <c r="AB368" i="1"/>
  <c r="AC368" i="1" s="1"/>
  <c r="AB369" i="1"/>
  <c r="AC369" i="1" s="1"/>
  <c r="AB370" i="1"/>
  <c r="AC370" i="1" s="1"/>
  <c r="AB371" i="1"/>
  <c r="AC371" i="1" s="1"/>
  <c r="AB372" i="1"/>
  <c r="AC372" i="1" s="1"/>
  <c r="AB373" i="1"/>
  <c r="AC373" i="1" s="1"/>
  <c r="AB374" i="1"/>
  <c r="AC374" i="1" s="1"/>
  <c r="AB375" i="1"/>
  <c r="AC375" i="1" s="1"/>
  <c r="AB376" i="1"/>
  <c r="AC376" i="1" s="1"/>
  <c r="AB377" i="1"/>
  <c r="AC377" i="1" s="1"/>
  <c r="AB378" i="1"/>
  <c r="AC378" i="1" s="1"/>
  <c r="AB379" i="1"/>
  <c r="AC379" i="1" s="1"/>
  <c r="AB380" i="1"/>
  <c r="AC380" i="1" s="1"/>
  <c r="AB381" i="1"/>
  <c r="AC381" i="1" s="1"/>
  <c r="AB382" i="1"/>
  <c r="AC382" i="1" s="1"/>
  <c r="AB383" i="1"/>
  <c r="AC383" i="1" s="1"/>
  <c r="AB384" i="1"/>
  <c r="AC384" i="1" s="1"/>
  <c r="AB385" i="1"/>
  <c r="AC385" i="1" s="1"/>
  <c r="AB386" i="1"/>
  <c r="AC386" i="1" s="1"/>
  <c r="AB387" i="1"/>
  <c r="AC387" i="1" s="1"/>
  <c r="AB388" i="1"/>
  <c r="AC388" i="1" s="1"/>
  <c r="AB389" i="1"/>
  <c r="AC389" i="1" s="1"/>
  <c r="AB390" i="1"/>
  <c r="AC390" i="1" s="1"/>
  <c r="AB391" i="1"/>
  <c r="AC391" i="1" s="1"/>
  <c r="AB392" i="1"/>
  <c r="AC392" i="1" s="1"/>
  <c r="AB393" i="1"/>
  <c r="AC393" i="1" s="1"/>
  <c r="AB394" i="1"/>
  <c r="AC394" i="1" s="1"/>
  <c r="AB395" i="1"/>
  <c r="AC395" i="1" s="1"/>
  <c r="AB396" i="1"/>
  <c r="AC396" i="1" s="1"/>
  <c r="AB397" i="1"/>
  <c r="AC397" i="1" s="1"/>
  <c r="AB398" i="1"/>
  <c r="AC398" i="1" s="1"/>
  <c r="AB399" i="1"/>
  <c r="AC399" i="1" s="1"/>
  <c r="AB400" i="1"/>
  <c r="AC400" i="1" s="1"/>
  <c r="AB401" i="1"/>
  <c r="AC401" i="1" s="1"/>
  <c r="AB402" i="1"/>
  <c r="AC402" i="1" s="1"/>
  <c r="AB403" i="1"/>
  <c r="AC403" i="1" s="1"/>
  <c r="AB404" i="1"/>
  <c r="AC404" i="1" s="1"/>
  <c r="AB405" i="1"/>
  <c r="AC405" i="1" s="1"/>
  <c r="AB406" i="1"/>
  <c r="AC406" i="1" s="1"/>
  <c r="AB407" i="1"/>
  <c r="AC407" i="1" s="1"/>
  <c r="AB408" i="1"/>
  <c r="AC408" i="1" s="1"/>
  <c r="AB409" i="1"/>
  <c r="AC409" i="1" s="1"/>
  <c r="AB410" i="1"/>
  <c r="AC410" i="1" s="1"/>
  <c r="AB411" i="1"/>
  <c r="AC411" i="1" s="1"/>
  <c r="AB412" i="1"/>
  <c r="AC412" i="1" s="1"/>
  <c r="AB413" i="1"/>
  <c r="AC413" i="1" s="1"/>
  <c r="AB414" i="1"/>
  <c r="AC414" i="1" s="1"/>
  <c r="AB415" i="1"/>
  <c r="AC415" i="1" s="1"/>
  <c r="AB416" i="1"/>
  <c r="AC416" i="1" s="1"/>
  <c r="AB417" i="1"/>
  <c r="AC417" i="1" s="1"/>
  <c r="AB418" i="1"/>
  <c r="AC418" i="1" s="1"/>
  <c r="AB419" i="1"/>
  <c r="AC419" i="1" s="1"/>
  <c r="AB420" i="1"/>
  <c r="AC420" i="1" s="1"/>
  <c r="AB421" i="1"/>
  <c r="AC421" i="1" s="1"/>
  <c r="AB422" i="1"/>
  <c r="AC422" i="1" s="1"/>
  <c r="AB423" i="1"/>
  <c r="AC423" i="1" s="1"/>
  <c r="AB424" i="1"/>
  <c r="AC424" i="1" s="1"/>
  <c r="AB425" i="1"/>
  <c r="AC425" i="1" s="1"/>
  <c r="AB426" i="1"/>
  <c r="AC426" i="1" s="1"/>
  <c r="AB427" i="1"/>
  <c r="AC427" i="1" s="1"/>
  <c r="AB428" i="1"/>
  <c r="AC428" i="1" s="1"/>
  <c r="AB429" i="1"/>
  <c r="AC429" i="1" s="1"/>
  <c r="AB430" i="1"/>
  <c r="AC430" i="1" s="1"/>
  <c r="AB431" i="1"/>
  <c r="AC431" i="1" s="1"/>
  <c r="AB432" i="1"/>
  <c r="AC432" i="1" s="1"/>
  <c r="AB433" i="1"/>
  <c r="AC433" i="1" s="1"/>
  <c r="AB434" i="1"/>
  <c r="AC434" i="1" s="1"/>
  <c r="AB435" i="1"/>
  <c r="AC435" i="1" s="1"/>
  <c r="AB436" i="1"/>
  <c r="AC436" i="1" s="1"/>
  <c r="AB437" i="1"/>
  <c r="AC437" i="1" s="1"/>
  <c r="AB438" i="1"/>
  <c r="AC438" i="1" s="1"/>
  <c r="AB439" i="1"/>
  <c r="AC439" i="1" s="1"/>
  <c r="AB440" i="1"/>
  <c r="AC440" i="1" s="1"/>
  <c r="AB441" i="1"/>
  <c r="AC441" i="1" s="1"/>
  <c r="AB442" i="1"/>
  <c r="AC442" i="1" s="1"/>
  <c r="AB443" i="1"/>
  <c r="AC443" i="1" s="1"/>
  <c r="AB444" i="1"/>
  <c r="AC444" i="1" s="1"/>
  <c r="AB445" i="1"/>
  <c r="AC445" i="1" s="1"/>
  <c r="AB446" i="1"/>
  <c r="AC446" i="1" s="1"/>
  <c r="AB447" i="1"/>
  <c r="AC447" i="1" s="1"/>
  <c r="AB448" i="1"/>
  <c r="AC448" i="1" s="1"/>
  <c r="AB449" i="1"/>
  <c r="AC449" i="1" s="1"/>
  <c r="AB450" i="1"/>
  <c r="AC450" i="1" s="1"/>
  <c r="AB451" i="1"/>
  <c r="AC451" i="1" s="1"/>
  <c r="AB452" i="1"/>
  <c r="AC452" i="1" s="1"/>
  <c r="AB453" i="1"/>
  <c r="AC453" i="1" s="1"/>
  <c r="AB454" i="1"/>
  <c r="AC454" i="1" s="1"/>
  <c r="AB455" i="1"/>
  <c r="AC455" i="1" s="1"/>
  <c r="AB456" i="1"/>
  <c r="AC456" i="1" s="1"/>
  <c r="AB457" i="1"/>
  <c r="AC457" i="1" s="1"/>
  <c r="AB458" i="1"/>
  <c r="AC458" i="1" s="1"/>
  <c r="AB459" i="1"/>
  <c r="AC459" i="1" s="1"/>
  <c r="AB460" i="1"/>
  <c r="AC460" i="1" s="1"/>
  <c r="AB461" i="1"/>
  <c r="AC461" i="1" s="1"/>
  <c r="AB462" i="1"/>
  <c r="AC462" i="1" s="1"/>
  <c r="AB463" i="1"/>
  <c r="AC463" i="1" s="1"/>
  <c r="AB464" i="1"/>
  <c r="AC464" i="1" s="1"/>
  <c r="AB465" i="1"/>
  <c r="AC465" i="1" s="1"/>
  <c r="AB466" i="1"/>
  <c r="AC466" i="1" s="1"/>
  <c r="AB467" i="1"/>
  <c r="AC467" i="1" s="1"/>
  <c r="AB468" i="1"/>
  <c r="AC468" i="1" s="1"/>
  <c r="AB469" i="1"/>
  <c r="AC469" i="1" s="1"/>
  <c r="AB470" i="1"/>
  <c r="AC470" i="1" s="1"/>
  <c r="AB471" i="1"/>
  <c r="AC471" i="1" s="1"/>
  <c r="AB472" i="1"/>
  <c r="AC472" i="1" s="1"/>
  <c r="AB473" i="1"/>
  <c r="AC473" i="1" s="1"/>
  <c r="AB474" i="1"/>
  <c r="AC474" i="1" s="1"/>
  <c r="AB475" i="1"/>
  <c r="AC475" i="1" s="1"/>
  <c r="AB476" i="1"/>
  <c r="AC476" i="1" s="1"/>
  <c r="AB477" i="1"/>
  <c r="AC477" i="1" s="1"/>
  <c r="AB478" i="1"/>
  <c r="AC478" i="1" s="1"/>
  <c r="AB479" i="1"/>
  <c r="AC479" i="1" s="1"/>
  <c r="AB480" i="1"/>
  <c r="AC480" i="1" s="1"/>
  <c r="AB481" i="1"/>
  <c r="AC481" i="1" s="1"/>
  <c r="AB482" i="1"/>
  <c r="AC482" i="1" s="1"/>
  <c r="AB483" i="1"/>
  <c r="AC483" i="1" s="1"/>
  <c r="AB484" i="1"/>
  <c r="AC484" i="1" s="1"/>
  <c r="AB485" i="1"/>
  <c r="AC485" i="1" s="1"/>
  <c r="AB486" i="1"/>
  <c r="AC486" i="1" s="1"/>
  <c r="AB487" i="1"/>
  <c r="AC487" i="1" s="1"/>
  <c r="AB488" i="1"/>
  <c r="AC488" i="1" s="1"/>
  <c r="AB489" i="1"/>
  <c r="AC489" i="1" s="1"/>
  <c r="AB490" i="1"/>
  <c r="AC490" i="1" s="1"/>
  <c r="AB491" i="1"/>
  <c r="AC491" i="1" s="1"/>
  <c r="AB492" i="1"/>
  <c r="AC492" i="1" s="1"/>
  <c r="AB493" i="1"/>
  <c r="AC493" i="1" s="1"/>
  <c r="AB494" i="1"/>
  <c r="AC494" i="1" s="1"/>
  <c r="AB495" i="1"/>
  <c r="AC495" i="1" s="1"/>
  <c r="AB496" i="1"/>
  <c r="AC496" i="1" s="1"/>
  <c r="AB497" i="1"/>
  <c r="AC497" i="1" s="1"/>
  <c r="AB498" i="1"/>
  <c r="AC498" i="1" s="1"/>
  <c r="AB499" i="1"/>
  <c r="AC499" i="1" s="1"/>
  <c r="AB500" i="1"/>
  <c r="AC500" i="1" s="1"/>
  <c r="AB501" i="1"/>
  <c r="AC501" i="1" s="1"/>
  <c r="AB502" i="1"/>
  <c r="AC502" i="1" s="1"/>
  <c r="AB503" i="1"/>
  <c r="AC503" i="1" s="1"/>
  <c r="AB504" i="1"/>
  <c r="AC504" i="1" s="1"/>
  <c r="AB505" i="1"/>
  <c r="AC505" i="1" s="1"/>
  <c r="AB506" i="1"/>
  <c r="AC506" i="1" s="1"/>
  <c r="AB507" i="1"/>
  <c r="AC507" i="1" s="1"/>
  <c r="AB508" i="1"/>
  <c r="AC508" i="1" s="1"/>
  <c r="AB509" i="1"/>
  <c r="AC509" i="1" s="1"/>
  <c r="AB510" i="1"/>
  <c r="AC510" i="1" s="1"/>
  <c r="AB511" i="1"/>
  <c r="AC511" i="1" s="1"/>
  <c r="AB512" i="1"/>
  <c r="AC512" i="1" s="1"/>
  <c r="AB513" i="1"/>
  <c r="AC513" i="1" s="1"/>
  <c r="AB514" i="1"/>
  <c r="AC514" i="1" s="1"/>
  <c r="AB515" i="1"/>
  <c r="AC515" i="1" s="1"/>
  <c r="AB516" i="1"/>
  <c r="AC516" i="1" s="1"/>
  <c r="AB517" i="1"/>
  <c r="AC517" i="1" s="1"/>
  <c r="AB518" i="1"/>
  <c r="AC518" i="1" s="1"/>
  <c r="AB519" i="1"/>
  <c r="AC519" i="1" s="1"/>
  <c r="AB520" i="1"/>
  <c r="AC520" i="1" s="1"/>
  <c r="AB521" i="1"/>
  <c r="AC521" i="1" s="1"/>
  <c r="AB522" i="1"/>
  <c r="AC522" i="1" s="1"/>
  <c r="AB523" i="1"/>
  <c r="AC523" i="1" s="1"/>
  <c r="AB524" i="1"/>
  <c r="AC524" i="1" s="1"/>
  <c r="AB525" i="1"/>
  <c r="AC525" i="1" s="1"/>
  <c r="AB526" i="1"/>
  <c r="AC526" i="1" s="1"/>
  <c r="AB527" i="1"/>
  <c r="AC527" i="1" s="1"/>
  <c r="AB528" i="1"/>
  <c r="AC528" i="1" s="1"/>
  <c r="AB529" i="1"/>
  <c r="AC529" i="1" s="1"/>
  <c r="AB530" i="1"/>
  <c r="AC530" i="1" s="1"/>
  <c r="AB531" i="1"/>
  <c r="AC531" i="1" s="1"/>
  <c r="AB532" i="1"/>
  <c r="AC532" i="1" s="1"/>
  <c r="AB533" i="1"/>
  <c r="AC533" i="1" s="1"/>
  <c r="AB534" i="1"/>
  <c r="AC534" i="1" s="1"/>
  <c r="AB535" i="1"/>
  <c r="AC535" i="1" s="1"/>
  <c r="AB536" i="1"/>
  <c r="AC536" i="1" s="1"/>
  <c r="AB537" i="1"/>
  <c r="AC537" i="1" s="1"/>
  <c r="AB538" i="1"/>
  <c r="AC538" i="1" s="1"/>
  <c r="AB539" i="1"/>
  <c r="AC539" i="1" s="1"/>
  <c r="AB540" i="1"/>
  <c r="AC540" i="1" s="1"/>
  <c r="AB541" i="1"/>
  <c r="AC541" i="1" s="1"/>
  <c r="AB542" i="1"/>
  <c r="AC542" i="1" s="1"/>
  <c r="AB543" i="1"/>
  <c r="AC543" i="1" s="1"/>
  <c r="AB544" i="1"/>
  <c r="AB545" i="1"/>
  <c r="AB546" i="1"/>
  <c r="AB547" i="1"/>
  <c r="AC547" i="1" s="1"/>
  <c r="AB548" i="1"/>
  <c r="AC548" i="1" s="1"/>
  <c r="AB549" i="1"/>
  <c r="AC549" i="1" s="1"/>
  <c r="AB550" i="1"/>
  <c r="AC550" i="1" s="1"/>
  <c r="AB551" i="1"/>
  <c r="AC551" i="1" s="1"/>
  <c r="AB552" i="1"/>
  <c r="AC552" i="1" s="1"/>
  <c r="AB553" i="1"/>
  <c r="AC553" i="1" s="1"/>
  <c r="AB554" i="1"/>
  <c r="AC554" i="1" s="1"/>
  <c r="AB555" i="1"/>
  <c r="AC555" i="1" s="1"/>
  <c r="AB556" i="1"/>
  <c r="AC556" i="1" s="1"/>
  <c r="AB557" i="1"/>
  <c r="AC557" i="1" s="1"/>
  <c r="AB558" i="1"/>
  <c r="AC558" i="1" s="1"/>
  <c r="AB570" i="1"/>
  <c r="AC570" i="1" s="1"/>
  <c r="AB571" i="1"/>
  <c r="AC571" i="1" s="1"/>
  <c r="O546" i="1"/>
  <c r="O545" i="1"/>
  <c r="O544" i="1"/>
  <c r="AB2" i="1"/>
  <c r="AC2" i="1" s="1"/>
  <c r="AC545" i="1" l="1"/>
  <c r="AC544" i="1"/>
  <c r="AC5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author>
    <author>DELL</author>
  </authors>
  <commentList>
    <comment ref="AB607" authorId="0" shapeId="0" xr:uid="{C3F22DDF-DDC6-4D80-9763-486C660448F0}">
      <text>
        <r>
          <rPr>
            <b/>
            <sz val="9"/>
            <color indexed="81"/>
            <rFont val="Tahoma"/>
            <family val="2"/>
          </rPr>
          <t>PERSONAL:</t>
        </r>
        <r>
          <rPr>
            <sz val="9"/>
            <color indexed="81"/>
            <rFont val="Tahoma"/>
            <family val="2"/>
          </rPr>
          <t xml:space="preserve">
validar desp de seman santa con carlos la entrega de 3 actas de comité semanal</t>
        </r>
      </text>
    </comment>
    <comment ref="Z1128" authorId="1" shapeId="0" xr:uid="{00000000-0006-0000-0000-000002000000}">
      <text>
        <r>
          <rPr>
            <sz val="9"/>
            <color rgb="FF000000"/>
            <rFont val="Tahoma"/>
            <family val="2"/>
          </rPr>
          <t xml:space="preserve">se cambia a cero, porque fue devuelta
</t>
        </r>
      </text>
    </comment>
  </commentList>
</comments>
</file>

<file path=xl/sharedStrings.xml><?xml version="1.0" encoding="utf-8"?>
<sst xmlns="http://schemas.openxmlformats.org/spreadsheetml/2006/main" count="11164" uniqueCount="3177">
  <si>
    <t>Número acción</t>
  </si>
  <si>
    <t>Fuente</t>
  </si>
  <si>
    <t>Plan</t>
  </si>
  <si>
    <t>Descripción</t>
  </si>
  <si>
    <t>Fecha reporte</t>
  </si>
  <si>
    <t>Proceso</t>
  </si>
  <si>
    <t>Tipificación</t>
  </si>
  <si>
    <t>Tipo acción</t>
  </si>
  <si>
    <t>Verificador</t>
  </si>
  <si>
    <t>Responsable formular acción</t>
  </si>
  <si>
    <t>Causas</t>
  </si>
  <si>
    <t>Actividad</t>
  </si>
  <si>
    <t>Unidad de medida</t>
  </si>
  <si>
    <t>Meta</t>
  </si>
  <si>
    <t>Peso</t>
  </si>
  <si>
    <t>Fecha inicio</t>
  </si>
  <si>
    <t>Fecha fin</t>
  </si>
  <si>
    <t>Plazo en semanas</t>
  </si>
  <si>
    <t>Responsable</t>
  </si>
  <si>
    <t>Correción</t>
  </si>
  <si>
    <t>Corrección propuesta</t>
  </si>
  <si>
    <t>Responsable de la corrección</t>
  </si>
  <si>
    <t>descripcion_avance</t>
  </si>
  <si>
    <t>avance</t>
  </si>
  <si>
    <t>Auditorias Internas ACI</t>
  </si>
  <si>
    <t>A50 SISBEN IV</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</si>
  <si>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</si>
  <si>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GERENCIA Y GESTIÓN DE PROYECTOS</t>
  </si>
  <si>
    <t>Observación</t>
  </si>
  <si>
    <t>Acción preventiva</t>
  </si>
  <si>
    <t>dtorres2</t>
  </si>
  <si>
    <t>wvela</t>
  </si>
  <si>
    <t>Falta de personal en FONADE para el tramite de los pagos y analisis de la informacion.</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</si>
  <si>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</si>
  <si>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</si>
  <si>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acardozo</t>
  </si>
  <si>
    <t>NO</t>
  </si>
  <si>
    <t>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</si>
  <si>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</si>
  <si>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Informes trimestrales de la gestión realizada con los municipios para realizar el desembolso</t>
  </si>
  <si>
    <t>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t>
  </si>
  <si>
    <t>Observación N. 2. Demoras en la presentación o generación de los informes de gestión del convenio 216220. Se han presentado demoras entre 22 y 71 días hábiles en la radicación de los informes trimestrales de gestión al cliente correspondientes al año 2018.</t>
  </si>
  <si>
    <t>Demora por parte del cliente para revision y aprobacion del informe trimestral</t>
  </si>
  <si>
    <t>Acompañamiento por parte de los supervisores para la recepcion de la infromacion técnica por parte de los municipios y nuestro cliente DNP.</t>
  </si>
  <si>
    <t>Informes trimestrales radicados dentro del mes siguiente al vencimiento del trimestre de acuerdo con lo pactado con nuestro cliente DNP</t>
  </si>
  <si>
    <t>Acción correctiva</t>
  </si>
  <si>
    <t>Acordar con el cliente DNP la revisión preliminar del Informe de Gestión para evitar reprocesos y se acordó radicarlo previo su visto bueno.</t>
  </si>
  <si>
    <t>Acta de reunion para validacion y ajuste de informe trimestral de gestion</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</si>
  <si>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</si>
  <si>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</si>
  <si>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No uso de los formatos establecidos por el sistema de Gestión de Fonade para el registro de la información de la contratación derivada de los convenios</t>
  </si>
  <si>
    <t>Verificar el registro de la informacion de contracion derivada en el formato actual utilizado en el convenio con el objetivo que cumpla todos los temas relevanes de la informacion solictada en los formatos de Enterritorio.</t>
  </si>
  <si>
    <t>formato de la contratacion derivada</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</si>
  <si>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</si>
  <si>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</si>
  <si>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Falta de recursos y compromiso por parte de los municipios para dar cumplimiento del objeto contractual por parte de los mismos.</t>
  </si>
  <si>
    <t>Orientar en la fase precontractual a los municipios para los nuevos convenios sobre el impacto en el recursos que tiene el no cumplimiento de la meta.</t>
  </si>
  <si>
    <t>Actas de asistencia de las socialicaciones con los muinicipios por departamento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</si>
  <si>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</si>
  <si>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Existe un vacío procedimental en la Clausula Quinta párrafo tercero cuando el porcentaje de ejecución es inferior al 75 porciento</t>
  </si>
  <si>
    <t>Reforzar las actividades de seguimiento por parte de la supervisión hacia los municipios.</t>
  </si>
  <si>
    <t>informe de las actividades de seguimiento. Correos de aviso y alerta respecto al porcentaje parcial de avance.</t>
  </si>
  <si>
    <t>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</si>
  <si>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</si>
  <si>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Falta de clausulas en las minutas de los contratos que obliguen a cumplir el objeto del contrato.</t>
  </si>
  <si>
    <t>Reforzar por parte de los supervisores las actividades de apoyo hacia el municipio para la elaboración de dichos informes.</t>
  </si>
  <si>
    <t>Informes trimestrales con la relacion de las solicitudes realizadas</t>
  </si>
  <si>
    <t>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t>
  </si>
  <si>
    <t>Falta de seguimiento por parte del Gerente y Supervisores del Convenio y la toma de acciones correspondiente en los tiempos establecidos</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</si>
  <si>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</si>
  <si>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</si>
  <si>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</si>
  <si>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t>
  </si>
  <si>
    <t>Observación N. 6. Identificación de riesgos emergentes y evaluación de la efectividad de implementación de los controles. Producto de la auditoría se estableció una efectividad promedio de 51.6 por ciento en la implementación para los 5 controles evaluados.</t>
  </si>
  <si>
    <t>GESTIÓN DEL RIESGO</t>
  </si>
  <si>
    <t>Todas las identificadas en la auditoría.</t>
  </si>
  <si>
    <t>Planeación y gestión de riesgos</t>
  </si>
  <si>
    <t>Perfil de riesgos actualizado 2019</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</si>
  <si>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</si>
  <si>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A51 TIQUETES</t>
  </si>
  <si>
    <t>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t>
  </si>
  <si>
    <t>csanchez2</t>
  </si>
  <si>
    <t>aalvarez2</t>
  </si>
  <si>
    <t>Todas las identificadas en la auditoria</t>
  </si>
  <si>
    <t>Actualizar perfil de riesgo 2019</t>
  </si>
  <si>
    <t>Perfil de Riesgo 2019 actualizado</t>
  </si>
  <si>
    <t>Se culminó la actualización del perfil de riesgo operativo y corrupción de todos los procesos documentados en la Entidad de acuerdo a los Decretos 495 y 496 de 2019.</t>
  </si>
  <si>
    <t>Realizar el reporte de los Eventos de Riesgos por cada observación en el marco de la auditoría.</t>
  </si>
  <si>
    <t>"FAP806 Registro de eventos de riesgo operativo"</t>
  </si>
  <si>
    <t>Se anexa FAP806 Registro de eventos de riesgo operativo</t>
  </si>
  <si>
    <t>A46 29 FAB</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</si>
  <si>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</si>
  <si>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Todos los identificados en la auditoría</t>
  </si>
  <si>
    <t>Actualizar el mapa de riesgos institucional incorporando los riesgos emergentes y definiendo los controles asociados</t>
  </si>
  <si>
    <t>Perfil de riesgos actualizado</t>
  </si>
  <si>
    <t>Envia mediante correo electrónico el preliminar del formato de actualización de perfil del mapa de riesgos. Formato de actualización del perfil del mapa de riesgos.</t>
  </si>
  <si>
    <t>A41 217009 Coldeportes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</si>
  <si>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</si>
  <si>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GESTIÓN DE PROVEEDORES</t>
  </si>
  <si>
    <t>msuarez</t>
  </si>
  <si>
    <t>oalfonso</t>
  </si>
  <si>
    <t>Inoportunidad de la actualización del estado de los tiquetes por parte de los viajeros y seguimiento por parte del supervisor inmediato</t>
  </si>
  <si>
    <t>Revisar y generar acta de liquidación del convenio 217009</t>
  </si>
  <si>
    <t>Proyecto de acta de Liquidacion entregada a Gerencia de Convenio</t>
  </si>
  <si>
    <t>Se observa documento acta de liquidación firmada por gerencia del convenio y Gerente de unidad para firma del cliente carpeta de soportes ACI Coldeportes</t>
  </si>
  <si>
    <t>Falta de la depuración por parte de supervisor de contrato de tiquetes ajustes reintegros para generar los balances economicos definitivos o actualizados</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</si>
  <si>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</si>
  <si>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valvarez</t>
  </si>
  <si>
    <t>amarin</t>
  </si>
  <si>
    <t>Inexperencia o falta de competencias de la mano de obra contratada.</t>
  </si>
  <si>
    <t>Gestionar solicitud de incumplimiento por parte de Gerencia de Fábricas del contrato de interventoría</t>
  </si>
  <si>
    <t>Radicado de solicitud</t>
  </si>
  <si>
    <t>Se adjunta Ofico de salida bajo radicado 20182700334721 en el cual se hace la solicitud al DPS acerca de posibles incumplimientos para los proyectos 879 de la fabrica Union Temporal de Café Memorando 20192700031111 del 13 de febrero de 2019</t>
  </si>
  <si>
    <t>Falta de seguimiento por parte del interventor a los procesos constructivos</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</si>
  <si>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</si>
  <si>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Procesos contractuales ejecutados sin el estado de maduración requerido</t>
  </si>
  <si>
    <t>Solicitar al DPS el requerimiento de incumplimiento del contrato de interventoría INFRAESTRUCTURA 2013 N 2131906</t>
  </si>
  <si>
    <t>Se adjunta Ofico de salida bajo radicado 20182700348691 en el cual se hace la solicitud al DPS acerca de posibles incumplimientos para los proyectos C 495 y C 506 de la fabrica Infraestructura 2013.</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</si>
  <si>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</si>
  <si>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Falta de seguimiento de la Gerencia de fábricas a la realización de los pagos autorizados y fondeados por el Contratista</t>
  </si>
  <si>
    <t>Revisar la procedencia de iniciar un trámite de conciliación por parte de FONADE</t>
  </si>
  <si>
    <t>Ficha de conciliación</t>
  </si>
  <si>
    <t>Se adjunta Ficha Técnica Cociliacion GC.CA Jul.2018 la cual el dia de realizacion de la audicencia de conciliacion no fue aceptada por tanto se declaro fallida por lo cual estamos en espera de la demanda contenciosa donde FONADE se pronunciara al respecto</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</si>
  <si>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</si>
  <si>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jmelo</t>
  </si>
  <si>
    <t>Error humano por actividades manuales sin controles efectuados por el área</t>
  </si>
  <si>
    <t>Descontar de la liquidación del contrato de obra  el valor del saldo por pagar para compensar el valor de 23 milllones</t>
  </si>
  <si>
    <t>Anexo del acta de liquidación</t>
  </si>
  <si>
    <t>aalvarez</t>
  </si>
  <si>
    <t>Gestionar la conciliación por el valor de diferencia entre el valor que se adeuda y el recuperable por saldo de cuentas por pagar</t>
  </si>
  <si>
    <t>Ficha de conciliación presentada en comité</t>
  </si>
  <si>
    <t>Se adjunta la ficha de conciliación.</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</si>
  <si>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</si>
  <si>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Ausencia de puntos de control de aspectos financieros en el desarrollo de los contratos.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</si>
  <si>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</si>
  <si>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Documento soporte de Conciliación</t>
  </si>
  <si>
    <t>Conciliación de contratos Corte 3 Conciliación de fábricas consorcios 213906 213908 2131909 2150546 2150608 2150617 2150831 2151386 2151400 2152104</t>
  </si>
  <si>
    <t>Formato de Conciliación contratos 2160398 2151381 2160406 2161534 2161570 2161614 2161690 2170772 y 2170769</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</si>
  <si>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</si>
  <si>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mibanez</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</si>
  <si>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</si>
  <si>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Memorando radicado</t>
  </si>
  <si>
    <t>jreyes3</t>
  </si>
  <si>
    <t>No reporta actividad de avance No reporta actividad de avance Memorando radicado 20192700089403 de 30 04 2019</t>
  </si>
  <si>
    <t>szarate</t>
  </si>
  <si>
    <t>El Grupo de presupuesto hará el ajuste presupuestal de acuerdo con las solicitud de la Subgerencia Técnica</t>
  </si>
  <si>
    <t>Soporte de ajustes</t>
  </si>
  <si>
    <t>scadena1</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</si>
  <si>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</si>
  <si>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t>
  </si>
  <si>
    <t>aruiz1</t>
  </si>
  <si>
    <t>Rotación de personal de la gerencia de fábricas y/o de convenios</t>
  </si>
  <si>
    <t>Determinar qué contratos de fábricas se pueden liquidar de los 27 terminados y tipificar las causales de no liquidación.</t>
  </si>
  <si>
    <t>Balance de liquidaciones</t>
  </si>
  <si>
    <t>1.Se adjunta Acta de reunion con Ger de Liquidaciones. 2. Archivo excel con fechas prevista de liquidacion.</t>
  </si>
  <si>
    <t>Los Gerentes de Convenio y Supervisores no han firmado los Balances Financieros Resumidos requisito indispensable para la liquidación de contratos</t>
  </si>
  <si>
    <t>Determinar qué contratos de fábricas de los 27 terminados han presentado conciliación y con que pretensiones</t>
  </si>
  <si>
    <t>Balance de estados de conciliaciones</t>
  </si>
  <si>
    <t>Consolidación a fecha de Noviembre del estado actual de las fabricas que han solicitado conciliaciones determinado el valor de la pretensión el valor conciliado y el estado actual de cada conciliación.</t>
  </si>
  <si>
    <t>Observación No.8. Mayor valor pagado en 5 actas de servicio en el contrato 2151397. En 5 actas de servicio de un contrato de fábricas se pagó un mayor valor por 41.026.718 pesos.</t>
  </si>
  <si>
    <t>Carencia de puntos de control presupuestal durante la ejecución contractual en la Gerencia de fábricas</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</si>
  <si>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</si>
  <si>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</si>
  <si>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</si>
  <si>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</si>
  <si>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GESTIÓN FINANCIERA</t>
  </si>
  <si>
    <t>Falta de monitoreo por parte de la Subgerencia Técnica.</t>
  </si>
  <si>
    <t>Ajuste en el cuadro de control de presupuesto de la gerencia</t>
  </si>
  <si>
    <t>Cuadro ajustado</t>
  </si>
  <si>
    <t>Se adjunta Archivo excel con informacion base de toda la fabrica</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</si>
  <si>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</si>
  <si>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Rotación de personal y carencia de informes de entrega con información consolidada</t>
  </si>
  <si>
    <t>Construir un balance general de seguimiento de la fábrica</t>
  </si>
  <si>
    <t>Balance general de la fábrica</t>
  </si>
  <si>
    <t>Se adjunta Archivo excel con informacion base de toda la fábrica que incluye las 5 actas pendientes el detalle de los pagos se adjuntará con la conciliación de la fábrica el 30.09.2019</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</si>
  <si>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</si>
  <si>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Falta de Conciliación de las cifras aportadas por la Gerencia de Fábricas la Gerencia del Convenio y el Fondo de Ejecución</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</si>
  <si>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</si>
  <si>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Conciliación por cada contrato de fábrica</t>
  </si>
  <si>
    <t>Rotación de personal y carencia de informes de entrega con información consolidada.</t>
  </si>
  <si>
    <t>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t>
  </si>
  <si>
    <t>Generar respuesta de las 46 solicitudes pendientes de respuesta</t>
  </si>
  <si>
    <t>Anexo de radicados con respuestas asociadas</t>
  </si>
  <si>
    <t>Se relacionan los Radicados de respuesta a 37 comunicaciones 4 no corresponden a Gerencia de fábricas 4 no requirieron respuesta 1 no se encontro en el ORFEO</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</si>
  <si>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</si>
  <si>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Requerir al contratista de obra para corregir las deficiencias en la calidad de la obra.</t>
  </si>
  <si>
    <t>Radicado del requerimiento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</si>
  <si>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</si>
  <si>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</si>
  <si>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Dar alcance del incumplimiento gestionado dependeindo la respuesta del contratista en los temas de calidad de la obra</t>
  </si>
  <si>
    <t>Radicado en la subgerencia de contratación Alcance incumplimiento</t>
  </si>
  <si>
    <t>Radicado en la subgerencia de contratación Alcance incumplimiento 20182700212683</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</si>
  <si>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</si>
  <si>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 Inexperencia o falta de competencias de la mano de obra contratada.</t>
  </si>
  <si>
    <t>Actualizar el perfil de riesgos y establecer controles para minimizar la probabilidad de ocurrencia y el impacto de la omisión de normas técnicas y de diseño aplicables en los contratos de obra e interventoría.</t>
  </si>
  <si>
    <t>Control documentado</t>
  </si>
  <si>
    <t>Acta de Gerencia firmada y el perfil actualizado que ya se encuentra publicado en el catalogo documental</t>
  </si>
  <si>
    <t>Dar alcance a la solicitud de incumplimiento al contratista de obra del contrato N 2160563</t>
  </si>
  <si>
    <t>Oficio radicado con el alcance</t>
  </si>
  <si>
    <t>Alcance incumplimiento 20182700212683 19 noviembre de 2018</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</si>
  <si>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</si>
  <si>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Deficiencias por parte de la supervisión en la revisión de integralidad de la información entregada por el interventor.</t>
  </si>
  <si>
    <t>No se han terminado al 100 porciento las actividades o compromisos contractuales por parte del contratista de obra.</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</si>
  <si>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</si>
  <si>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</si>
  <si>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</si>
  <si>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</si>
  <si>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La operación de los equipos de bombeo EBAR que impulsan las aguas residuales a la laguna de oxidación no se garantiza por parte de su operador Aguas del Sinú S.A. ESP.</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</si>
  <si>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</si>
  <si>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Radicado de gestión de incumplimiento</t>
  </si>
  <si>
    <t>Gestionar los estudios previos para la contratación de la nueva interventoria</t>
  </si>
  <si>
    <t>Radicado de estudios previos</t>
  </si>
  <si>
    <t>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t>
  </si>
  <si>
    <t>Pérdida de la información y su trazabilidad por la alta rotación de los supervisores.</t>
  </si>
  <si>
    <t>Gestionar la conciliación contrato de interventoría infraestructura 2013 .</t>
  </si>
  <si>
    <t>Se adjunta Acta de conciliación en procudaduria para la Fábrica Infraestructura 2013</t>
  </si>
  <si>
    <t>Debilidades en el control de los fondos de cada Registro Presupuestal correspondiente a los convenios.</t>
  </si>
  <si>
    <t>Conciliar cifras con los 6 casos de los interventores para establecer de manera exacta los valores pendientes de pago por servicios ejecutados y así evitar reclamos y procesos por valores que no correspondan.</t>
  </si>
  <si>
    <t>Balance para los seis contratos de fábricas</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</si>
  <si>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</si>
  <si>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A48 197060 MEN</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</si>
  <si>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</si>
  <si>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ariano</t>
  </si>
  <si>
    <t>fariza</t>
  </si>
  <si>
    <t>Falta de precisión en los estudios previos y/o reglas de participación en lo relacionado con la descripción de trámites licencias y permisos</t>
  </si>
  <si>
    <t>Realizar reporte de evento de riesgo de la observación No.4</t>
  </si>
  <si>
    <t>FAP806 Registro de evento de riesgo operativo</t>
  </si>
  <si>
    <t>hceron</t>
  </si>
  <si>
    <t>FAP806 Registro de evento de riesgo operativo ID 2019201900080</t>
  </si>
  <si>
    <t>No tramitar los Análisis de precios unitarios de ítems no previstos</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</si>
  <si>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</si>
  <si>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Falta de precisión en el alcance de las obligaciones de los entes territoriales</t>
  </si>
  <si>
    <t>Realizar reporte de evento de riesgo de la observación No.5</t>
  </si>
  <si>
    <t>FAP806 Registro de evento de riesgo operativo ID 2019201900091</t>
  </si>
  <si>
    <t>A59 ANH 216140</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</si>
  <si>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</si>
  <si>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dossa</t>
  </si>
  <si>
    <t>acastro3</t>
  </si>
  <si>
    <t>Falta de diligenciamiento del FMI054 Cuadro de control y trazabilidad de acciones del proyecto</t>
  </si>
  <si>
    <t>Iniciar con el tramite de la solicitud del posible incumplimiento ante la subgerencia de operaciones.</t>
  </si>
  <si>
    <t>Radicado del trámite de incumplimiento.</t>
  </si>
  <si>
    <t>mospina</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</si>
  <si>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</si>
  <si>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Desconocimiento de la normatividad aplicable por parte del supervisor</t>
  </si>
  <si>
    <t>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t>
  </si>
  <si>
    <t>fmorales2</t>
  </si>
  <si>
    <t>Ausencia de lineamientos e instancias para analizar el objeto el alcance la forma de pago los riesgo identificados y como se van a mitigar</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</si>
  <si>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</si>
  <si>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Comunicación solicitud de concepto</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</si>
  <si>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</si>
  <si>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A57 CONTRATACIÓN DIRECTA</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</si>
  <si>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</si>
  <si>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No disponibilidad de un plan de contingencia que garantice la publicidad de los documentos precontractuales</t>
  </si>
  <si>
    <t>Validar y formalizar los documentos que se deben publicar junto con el contrato en los procesos que se adelantan bajo la modalidad de contratación directa y conforme a la plataforma vigente dispuesta por colombia Compra Eficinete</t>
  </si>
  <si>
    <t>Manual de contratacion formalizado en el catalogo documental</t>
  </si>
  <si>
    <t>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t>
  </si>
  <si>
    <t>Observación No. 2 Incumplimiento en el plazo de expedición de las garantías En 14 de los 30 contratos adjudicados se evidencian desviaciones entre 1 y 28 días hábiles en la expedición de las garantías por parte del contratista</t>
  </si>
  <si>
    <t>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</si>
  <si>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</si>
  <si>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Documento suscrito por el contratista en el que se comprometa a la entrega oportuna de las garantias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</si>
  <si>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</si>
  <si>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</si>
  <si>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No existe un procedimiento para la solicitud y aprobación de los plazos de radicación de las ofertas</t>
  </si>
  <si>
    <t>Establecer la adenda como unico documento para otorgar plazo al oferente para radicar la oferta en los procesos que se adelanten mediante la modalidad de Contratación Directa</t>
  </si>
  <si>
    <t>Adenda al proceso</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</si>
  <si>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</si>
  <si>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</si>
  <si>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</si>
  <si>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Realizar un analisis de las modificaciones que se requieran e incluirlas en la estandarización de los documentos - Términos y condiciones</t>
  </si>
  <si>
    <t>Proyecto de Estandarización de documuentos Terminos y condiciones</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</si>
  <si>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</si>
  <si>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A52 INCUMPLIMIENTOS</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</si>
  <si>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</si>
  <si>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aocampo</t>
  </si>
  <si>
    <t>bavila</t>
  </si>
  <si>
    <t>Desactualización de la base de datos de los procesos de incumplimiento</t>
  </si>
  <si>
    <t>Creación de un nuevo Grupo de Trabajo denominado Gestión Contractual con el fin de fortalecer el equipo de trabajo de incumplimientos.</t>
  </si>
  <si>
    <t>Resolución restructuración grupos de trabajo</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</si>
  <si>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</si>
  <si>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Deficiente priorización de la Entidad de estos trámites con efectos legales y económicos</t>
  </si>
  <si>
    <t>Determinar la viabilidad de ajustar los ANS en tramite de incumplimientos</t>
  </si>
  <si>
    <t>Acta de reunión</t>
  </si>
  <si>
    <t>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</si>
  <si>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</si>
  <si>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Realizar taller dirigido a la distintas Subgerencias de la entidad para la correcta estimación de perjuicios</t>
  </si>
  <si>
    <t>Control de Asistencia y Presentación</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</si>
  <si>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</si>
  <si>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Realizar mesa de trabajo con las distintas gerencias de convenio con el fin de revisar la problemática objeto de presunto incumplimiento y validar la priorización realizada.</t>
  </si>
  <si>
    <t>Control de Asistencia</t>
  </si>
  <si>
    <t>Se realizaron mesas de trabajo con las gerencias de los convenios con la finalidad de priorizar los procesos y realizar un acompañamiento en los mismos. Soporte Listas de asistencia</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</si>
  <si>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</si>
  <si>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Omisión en la aplicación del control para incorporar los resultados de la evaluación de proveedores en la selección de contratistas</t>
  </si>
  <si>
    <t>Establecer metodologia para realizar la evaluación de proveedores en la modalidad de contratos de Prestación de servicios.</t>
  </si>
  <si>
    <t>Informe Metodologia</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</si>
  <si>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</si>
  <si>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Implementar la evaluación de Provedores en la modalidad de Contratos de Prestación de Servicios.</t>
  </si>
  <si>
    <t>Evaluaciones realizadas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</si>
  <si>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</si>
  <si>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</si>
  <si>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Desconocimiento del procedimiento y guía para hacer reclamaciones ante aseguradora</t>
  </si>
  <si>
    <t>Realizar taller dirigido a la distintas Subgerencias de la entidad para la correcta solicitud de tramites de incumplimientos</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</si>
  <si>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</si>
  <si>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t>
  </si>
  <si>
    <t>lcardena</t>
  </si>
  <si>
    <t>Omisión no justificada del resultado de los indicadores requeridos en el análisis del sector para la elaboración de los estudios previos y las reglas de participación.</t>
  </si>
  <si>
    <t>Adoptar en el marco del Sistema Integral de Gestión el documento LISTA DE CHEQUEO REVISION DOCUMENTO ESTUDIOS PREVIOS integrando el componente de validación de indicadores producto del análisis del sector.</t>
  </si>
  <si>
    <t>LISTA DE CHEQUEO REVISION DOCUMENTO ESTUDIOS PREVIOS formalizada en el sistema de gestión de calidad</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</si>
  <si>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</si>
  <si>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</si>
  <si>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Presentar el formato LISTA DE CHEQUEO REVISION DOCUMENTO ESTUDIOS PREVIOS . al grupo de profesionales mediante correo electrónico o mesa de trabajo.</t>
  </si>
  <si>
    <t>Correo electrónico o FAP 601 Control de asistencia . socialización del documento</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</si>
  <si>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</si>
  <si>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Observación No.5 Error en el número de contrato 20171072 En 5 documentos contractuales se evidenció un error de transcripción en el número del contrato. registrando 2017072 y 2017107</t>
  </si>
  <si>
    <t>Falta verificación de las áreas responsables por premuras en la solicitud de los trámites requeridos.</t>
  </si>
  <si>
    <t>Crear y adoptar en el sistema Integral de Gestión de calidad el documento lista de chequeo novedades contractuales</t>
  </si>
  <si>
    <t>Documento Lista de chequeo de Novedades publicado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</si>
  <si>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</si>
  <si>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Falta de planeación y errores de digitación por parte del área solicitante de las novedades del contrato</t>
  </si>
  <si>
    <t>Realizar una mesa de trabajo con los profesionales de la Subgerencia de operaciones para dar a conocer las situaciones presentadas y las recomendaciones generadas. con el fin de mitigar la probabilidad que se repitan los errores evidenciados.</t>
  </si>
  <si>
    <t>FAP 601 CONTROL DE ASISTENCIA</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</si>
  <si>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</si>
  <si>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</si>
  <si>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Debilidades en el seguimiento y control por parte del supervisor frente a requisitos tales como licencias y permisos especiales según objeto del contrato</t>
  </si>
  <si>
    <t>Crear e implementar documento lista de chequeo novedades contractuales. incluyendo el ítem de revisión de la normatividad. licencias y permisos especiales según aplique.</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</si>
  <si>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</si>
  <si>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Falta de controles y verificación de requisitos de forma previa a la suscripción de las novedades</t>
  </si>
  <si>
    <t>Presentar el formato lista de chequeo novedades contractuales. al grupo de profesionales de la Subgerencia de Operaciones mediante correo electrónico o mesa de trabajo.</t>
  </si>
  <si>
    <t>Correo electrónico o FAP 601 Control de asistencia. socialización del documento</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</si>
  <si>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</si>
  <si>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</si>
  <si>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No hay un procedimiento para la cesión de contratos con responsables. productos y tiempos de entrega</t>
  </si>
  <si>
    <t>Actualizar el PDI722 Elaboración. firma y legalización del contrato y sus novedades incluyendo un capitulo y o actividades para cesión de contratos en concordancia con la Circular interna No. 2 de 2018</t>
  </si>
  <si>
    <t>Cesion de Derechos económicos y posición contractual. ajustado y publicado</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</si>
  <si>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</si>
  <si>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</si>
  <si>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Falta de definición requisitos específicos asociados a la cláusula de pagos al contratista</t>
  </si>
  <si>
    <t>Gestionar el incumplimiento al contratista CALITOUR para la entrega de los informes</t>
  </si>
  <si>
    <t>Memorando de solicitud de incumplimiento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</si>
  <si>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</si>
  <si>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Falta de aplicación periódica de controles asociados a las obligaciones de las partes.</t>
  </si>
  <si>
    <t>A49 216169 PVGII</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</si>
  <si>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</si>
  <si>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Deficiencias de validación en el proceso precontractual</t>
  </si>
  <si>
    <t>Implementar control de validación de la coherencia del estudio previo frente a lo solicitado por la Gerencia del convenio o Gerencia de contrato.</t>
  </si>
  <si>
    <t>Formato FDI642 LISTA DE CHEQUEO REVISION DOCUMENTO ESTUDIOS PREVIOS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</si>
  <si>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</si>
  <si>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Envia mediante correo electrónico el preliminar del formato de actualización de perfil del mapa de riesgos.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</si>
  <si>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</si>
  <si>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GESTIÓN ADMINISTRATIVA</t>
  </si>
  <si>
    <t>arojas3</t>
  </si>
  <si>
    <t>Omisión de las alertas del aplicativo ORFEO por parte de la Gerencia de convenio y Gerente de grupo de trabajo.</t>
  </si>
  <si>
    <t>Envío de correos electronicos a los usuarios que presenten PQRD próximas a vencer o que hayan incumplido los términos.</t>
  </si>
  <si>
    <t>Reporte de correos electrónicos enviados</t>
  </si>
  <si>
    <t>clopez4</t>
  </si>
  <si>
    <t>Se remite archivo con 22 correos electronicos enviados a los usuarios que presentaron PQRD próximas a vencer durante los meses de diciembre 2019 y enero a marzo 2020.</t>
  </si>
  <si>
    <t>Deficiencias en la aplicación del control CTRGADM169</t>
  </si>
  <si>
    <t>Socializar a los responsables los cambios realizados.</t>
  </si>
  <si>
    <t>Soporte de pieza de comunicación y Control de asistencia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</si>
  <si>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</si>
  <si>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Modificar el PAP301 Trámite de peticiones quejas reclamos y denuncias en Colocar punto de control de asiganción para revisión de todas las PQRD asignada al administrador.</t>
  </si>
  <si>
    <t>Procedimiento publicado en el catalogo documental.</t>
  </si>
  <si>
    <t>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</si>
  <si>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A55 ICBF Y FND</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</si>
  <si>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</si>
  <si>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Falta de gestión de la interventoría de los contratos</t>
  </si>
  <si>
    <t>Adicionar el contrato No. 2018882 suscrito con QTECH S.A.S con el fin de adquirir nuevos equipos de escaner que pemitan atender las necesidades de unidad de correspondencia.</t>
  </si>
  <si>
    <t>Minuta de prorroga y adición del contrato suscrito con QTECH S.A.S.</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</si>
  <si>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</si>
  <si>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Falta de trazabilidad de la información</t>
  </si>
  <si>
    <t>Retrasos en la digitalización de las transferencias documentales</t>
  </si>
  <si>
    <t>A56 CONTINGENCIAS</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</si>
  <si>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</si>
  <si>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seguimiento a los planes de recuperación por parte de los Gerentes de Unidad y de Convenio</t>
  </si>
  <si>
    <t>Presentar a la junta directiva la solicitud de castigo</t>
  </si>
  <si>
    <t>Acta de la Junta Directiva y presentación</t>
  </si>
  <si>
    <t>csalazar2</t>
  </si>
  <si>
    <t>se tienen identificados esos 10 casos: 196028, 212011, 192005 195041 195073 191145 196021 197040 193017 100810 a presentar y los cuales se están en proceso de diligenciamiento de ficha de castigo,</t>
  </si>
  <si>
    <t>Falta de gestión y seguimiento por parte del comité de seguimiento y castigo de activos</t>
  </si>
  <si>
    <t>Evaluación y definición en el comité de seguimiento y castigo de activos del castigo de cartera para ser presentada y aprobada por la Junta Directiva</t>
  </si>
  <si>
    <t>Acta de comité</t>
  </si>
  <si>
    <t>e tienen identificados esos 10 casos: 196028, 212011, 192005 195041 195073 191145 196021 197040 193017 100810 a presentar y los cuales se están en proceso de diligenciamiento de ficha de castigo, los cuales se van a presentar a comité de seguimiento y castigo de activos</t>
  </si>
  <si>
    <t>Observación 3. Funciones no realizadas del Comité de Seguimiento y Castigo de Activos Durante el periodo julio de 2017 a septiembre de 2019 el comité de Seguimiento y Castigo de Activos ha dejado de reunirse con periodicidad trimestral durante 8 sesiones</t>
  </si>
  <si>
    <t>Cambios estructurales en las áreas o grupos de trabajo de la entidad que no garantizan la continuidad de las actividades asociadas al proceso</t>
  </si>
  <si>
    <t>Convocar y reactivar las sesiones periódicas del comité de seguimiento y castigo de activos</t>
  </si>
  <si>
    <t>Actas de comité de seguimiento y castigo de activos</t>
  </si>
  <si>
    <t>Se presenta la solicitud de activiacion del comité por correo electrónico y memorand 2020200055903 del 31 de marzo de 2020. acta de comité de castigo de activos numero 17 y 18 del 8 de mayo de 2020 y del 01 de junio de 2020. Acta 19 de 2 julio de 2020</t>
  </si>
  <si>
    <t>Falta de claridad en el alcance de las funciones roles y forma de operación del comité</t>
  </si>
  <si>
    <t>Observación No. 11 Evaluación de la efectividad de implementación de los controles. Producto de la auditoría se evaluaron 8 riesgos y 8 controles para los cuales se estableció una efectividad promedio de 522 por ciento en su implementación.</t>
  </si>
  <si>
    <t>Todas los identificadas en la auditoría</t>
  </si>
  <si>
    <t>El grupo de planeación y gestión de riesgos remitió el memorando número 20191300060743 del programa de trabajo para la actualizacón de perfil de riesgos operativos del 2019</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</si>
  <si>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</si>
  <si>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cgonzal1</t>
  </si>
  <si>
    <t>Diseñar e implementar nuevos controles para el riesgo RGFIN104 Impacto económico para la Entidad debido a que no se cuente con información financiera completa . solo cuenta con un control.</t>
  </si>
  <si>
    <t>FAP601 control de asistencia a mesas de trabajo</t>
  </si>
  <si>
    <t>Acta de REUNIÓN INTERNA con radicado N.20191300003236. En el perfil riesgo 2019 el RGFIN104 se unificó con el RGFIN105 este último quedo asociado a dos controles el CTRGFIN209 y el CTRGFIN205 y se actualizaron las causas.</t>
  </si>
  <si>
    <t>Perfil de riesgo actualizado</t>
  </si>
  <si>
    <t>Por correo electrónico del 29 de enero de 2020 se allegó el perfil de riesgo actualizado por parte del grupo de Planeación y gestión de Riesgos.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</si>
  <si>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</si>
  <si>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Falta de verificación de la veracidad y autenticidad de los documentos habilitantes.</t>
  </si>
  <si>
    <t>Implentar un control de verificación y evaluación de documentos para los procesos de selección en los casos que haya una posible de falsedad remitir el documento a la oficina Asesora jurídica.</t>
  </si>
  <si>
    <t>Aplicación del control en los procesos realizados</t>
  </si>
  <si>
    <t>dcaicedo</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</si>
  <si>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</si>
  <si>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</si>
  <si>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Estudios previos</t>
  </si>
  <si>
    <t>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t>
  </si>
  <si>
    <t>Respuesta por parte del área de Planeación Contractual a la Subgerencia de Desarrollo de Proyectos donde se acoge la solicitud realizada</t>
  </si>
  <si>
    <t>Memorando de respuesta a la Subgerencia de Desarrollo de Proyectos</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</si>
  <si>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</si>
  <si>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</si>
  <si>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Inobservancia de la trazabilidad del estado contractual</t>
  </si>
  <si>
    <t>Realizar por parte del abogado encargado de revisar las novedades contractuales consulta al profesional de incumplimientos sobre incumplimientos del contrato antes de legalizar la novedad</t>
  </si>
  <si>
    <t>Correos eléctronicos por parte del abogado y respuesta del profesional de incumplimientos</t>
  </si>
  <si>
    <t>Se evidencian 12 correos electrónicos por parte del profesional de gestión contractual y respuesta del profesional de incumplimientos donde se solicita informar si los contratistas presentan procesos de incumplimiento</t>
  </si>
  <si>
    <t>Desconocimiento u omisión de normatividad aplicable referente a novedades contractuales</t>
  </si>
  <si>
    <t>Realizar reporte de evento de riesgo de la observación No.6</t>
  </si>
  <si>
    <t>Se realizó el reporte del evento de riesgo de la observación No. 6 en formato de registro de eventos de riesgo opertivo FAP 806 el 16 oct 2019</t>
  </si>
  <si>
    <t>A40 USPEC</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</si>
  <si>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</si>
  <si>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Elaboración de reglas de participación sin considerar referentes clave de procesos anteriores.</t>
  </si>
  <si>
    <t>Generar un documento formal con los ANS establecidos según conclusiones de las mesas de trabajo</t>
  </si>
  <si>
    <t>Documento suscrito por las partes aprobado con ANS</t>
  </si>
  <si>
    <t>El dia 28 de mayo de 2019 la Subgerencia de Operaciones generó la circular interna No. 5 con el asunto ANS Subgerencia de Operaciones dirigida a la Gerencia General Subgetrencias Gerencias de grupo y Oficinas Asesoras.</t>
  </si>
  <si>
    <t>Toma de decisiones en los procesos contractuales sin fundamento en la especialidad técnica</t>
  </si>
  <si>
    <t>Realizar mesas de trabajo con la subgerencia tecnica para la revisión de la necesidad y de los insumos que requiere el grupo de planeacion contractual para la elaboracion del documento correspondiente.</t>
  </si>
  <si>
    <t>FAP601 control de asistencia</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</si>
  <si>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</si>
  <si>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</si>
  <si>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Falta de identificación y aplicación de controles en el proceso</t>
  </si>
  <si>
    <t>Crear un formato o lista de chequeo donde se permita verificar que los resultados de los análisis de los indices financieros presentados como anexos correspondan con los indicados en el documento de Estudio Previo. Planeacion Contractual</t>
  </si>
  <si>
    <t>Formato de revision con visto Bueno del Profesional que realiza la revision</t>
  </si>
  <si>
    <t>Aporta el area de planeacion contractual 7 formatos denominados Formato de revisión del estudio previo</t>
  </si>
  <si>
    <t>A35 13 Fábricas</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</si>
  <si>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</si>
  <si>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Omisión de gestiones administrativas para el cumplimiento de las directrices internas adoptadas en Junta Directiva.</t>
  </si>
  <si>
    <t>Incorporar en el manual de contratación la posiblidad de liquidación parcial de contratos de fábricas con el fin de liberar recursos para la devolución a FONADE o pagos pendientes a contratistas sujeto a lista de chequeo de la Subgerencia de Contratación</t>
  </si>
  <si>
    <t>Manual de Contratación actualizado</t>
  </si>
  <si>
    <t>MDI720 Manual de contratación v.10. ARTÍCULO 29 TIPOS DE LIQUIDACIÓN</t>
  </si>
  <si>
    <t>Falta de seguimiento y control a la ejecución financiera de los contratos de fábricas y de los convenios</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</si>
  <si>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</si>
  <si>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Carencia de puntos de control durante la ejecución contractual en lo correspondiente a pagos</t>
  </si>
  <si>
    <t>Incorporar en el manual de contratación la posiblidad de liquidación parcial de contratos de fábricas con el fin de liberar recursos para la devolución a FONADE o pagos pendientes a contratistas</t>
  </si>
  <si>
    <t>MDI720 Manual de contratación v.10 ARTÍCULO 29 TIPOS DE LIQUIDACIÓN</t>
  </si>
  <si>
    <t>Debilidades en el control de los fondos de cada Registro Presupuestal correspondiente a los convenios</t>
  </si>
  <si>
    <t>A54 DPS3</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</si>
  <si>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</si>
  <si>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La normativa técnica descrita en el estudio previo fue con base en los estudios y diseños disponibles desactualizados</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</si>
  <si>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</si>
  <si>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Estudios previos con texto incluido referente a normativa</t>
  </si>
  <si>
    <t>dgamboa</t>
  </si>
  <si>
    <t>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t>
  </si>
  <si>
    <t>Omisión de revisión y verificación técnica de los estudios previos por el área solicitante y planeación contractual</t>
  </si>
  <si>
    <t>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t>
  </si>
  <si>
    <t>consolidado mesas de trabajo</t>
  </si>
  <si>
    <t>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</si>
  <si>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</si>
  <si>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Correo de citación a la mesa de trabajo</t>
  </si>
  <si>
    <t>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t>
  </si>
  <si>
    <t>Reportar el evento de riesgo de la observación No. 5</t>
  </si>
  <si>
    <t>FAP 806 Reporte de evento de riesgo operativo</t>
  </si>
  <si>
    <t>FAP 806 Reporte del evento de riesgo de la observación No. 5 el 15 de octubre de 2019 Id evento 201900152</t>
  </si>
  <si>
    <t>A22 N-H-C</t>
  </si>
  <si>
    <t>dgonzal2</t>
  </si>
  <si>
    <t>Falta de revisión del coordinador del comite de acoso laboral del procedimiento aplicado a cada caso de acoso laboral para evidenciar las normas que ya estan derogadas y que ya no corresponde hacer uso de las mismas.</t>
  </si>
  <si>
    <t>Revisar y ajustar el Procedimiento Solicitud y trámite de vacaciones PAP603 incluyendo la revisión y aprobación por parte de la Gerente del Área de Organización y Métodos.</t>
  </si>
  <si>
    <t>Procedimiento actualizado</t>
  </si>
  <si>
    <t>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</si>
  <si>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Falta de actualización normativa de los funcionarios que ejecutan el procedimiento para trámite de quejas por acoso laboral</t>
  </si>
  <si>
    <t>A20 AL</t>
  </si>
  <si>
    <t>2. Realizar el ajuste y revisión del porcedimiento hasta la aprobación por parte del Gerente de Organización y Métodos.</t>
  </si>
  <si>
    <t>Versión final del Procedimiento PAP623 Trámite de Queja por Acoso Laboral.</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</si>
  <si>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</si>
  <si>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1.Realizar la solicitud de modificación al Procedimiento PAP 623 Trámite de Queja por Acoso Laboral.</t>
  </si>
  <si>
    <t>Solicitud de modificación en el CIC del Procedimiento PAP623 trámite de Queja por Acoso Laboral.</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</si>
  <si>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</si>
  <si>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Estudiar la pertinencia de establecer un nuevo Reglamento para el CCL o por el contrario de continuar con el actual adoptándolo dentro del PAP 623 Trámite de Queja por Acoso Laboral.</t>
  </si>
  <si>
    <t>Acta de CCL con decisión adoptada por sus miembros.</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</si>
  <si>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</si>
  <si>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Falta de actualización normativa del Reglamento de Trabajo de Fonade</t>
  </si>
  <si>
    <t>2. Aprobar por parte de la Alta Gerencia.</t>
  </si>
  <si>
    <t>Reglamento de Trabajo de FONADE aprobado</t>
  </si>
  <si>
    <t>Se adjunta reglamento interno de trabajo publicado y aprobado el 21 de diciembre de 2020</t>
  </si>
  <si>
    <t>2. Incluir en el Procedimiento PAP 623 Trámite de Queja por Acoso Laboral controles para garantizar la integridad de los documentos relacionados con el CCL cargados en el ORFEO.</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</si>
  <si>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</si>
  <si>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Incluir en el procedimiento PAP 623 Trámite de Queja por Acoso Laboral controles para propender por la oportunidad para realizar las reuniones ordinarias y las extraordinarias.</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</si>
  <si>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</si>
  <si>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2. Incluir en el Procedimiento PAP 623 Trámite de Queja por Acoso Laboral controles para que se presenten los informes anuales de la gestión del Comité de Convivencia Laboral a la alta dirección.</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</si>
  <si>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</si>
  <si>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</si>
  <si>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dleon</t>
  </si>
  <si>
    <t>Todas los identificadas en la auditoría.</t>
  </si>
  <si>
    <t>Reportar eventos de riesgo por cada observacion en formato establecido a Planeación y gestión de riesgos</t>
  </si>
  <si>
    <t>FAP806 Eventos de riesgo operativo</t>
  </si>
  <si>
    <t>Se observa el formato FAP806 Con el reporte del evento de riesgo</t>
  </si>
  <si>
    <t>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t>
  </si>
  <si>
    <t>GESTIÓN DE LAS TECNOLOGÍAS DE LA INFORMACIÓN</t>
  </si>
  <si>
    <t>jamaya</t>
  </si>
  <si>
    <t>No se identifica un lineamiento para la entrega de la información al supervisor inmediato una vez terminado los contratos de prestación de servicios en función convenio</t>
  </si>
  <si>
    <t>Generar y enviar a los usuarios piezas comunicacionales referentes al backup de usuario final</t>
  </si>
  <si>
    <t>Piezas comunicacionales enviadas</t>
  </si>
  <si>
    <t>dpineros</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</si>
  <si>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</si>
  <si>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No existe una herramienta tecnológica para consolidar la información de los convenios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</si>
  <si>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</si>
  <si>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Memorando proyectado y enviado</t>
  </si>
  <si>
    <t>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t>
  </si>
  <si>
    <t>A58 DEPURACIÓN CGR</t>
  </si>
  <si>
    <t>H17 Liquidación Contratos- informe de CGR 2016. pag 199</t>
  </si>
  <si>
    <t>Falta de continuidad en la ejecución de las acciones establecidas</t>
  </si>
  <si>
    <t>Solicituar mediante memorando a la subgerencia de operaciones incluir en las metas de liquidaciones de 2020 los convenios 194065 195078 195089 196012 196028 197012 197038 y 193074</t>
  </si>
  <si>
    <t>Memorando radicado a la subgerencia de operaciones</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</si>
  <si>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</si>
  <si>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Definición de acciones genéricas sin impacto específico sobre el hallazgo o sin productos funcionales</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</si>
  <si>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</si>
  <si>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Omisión en las reuniones posteriores respecto a la creación del fondo.</t>
  </si>
  <si>
    <t>Presentar en Junta Directiva los recursos dispuestos por FONADE no recuperados en el marco de la ejecución de los contratos de fábricas.</t>
  </si>
  <si>
    <t>Acta de Junta Directiva</t>
  </si>
  <si>
    <t>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</si>
  <si>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</si>
  <si>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No hay información confiable ni trazabilidad de la misma que evidencie el estado real de ejecución y pago de todas las actas de servicio costos fijos y variables para cada Contrato.</t>
  </si>
  <si>
    <t>Definir las actas de servicio ejecutadas así no estén firmadas que cuentan con los soportes de ejecución sin CDP y RP para gestionar el pago vía comité de conciliación 3 contratos - origen FONADE</t>
  </si>
  <si>
    <t>Fichas de casos en comité de conciliación</t>
  </si>
  <si>
    <t>Se presentaron 4 Fichas de Conciliación VIP BOMA GC CA y PEYCO</t>
  </si>
  <si>
    <t>Deficiencias en el seguimiento y control por parte de la Subgerencia Técnica Gerencia de Fábricas y la Gerencia de convenio según aplica de las obligaciones contractuales de los contratistas de fábricas Interventoría a obra a diseños y fábricas de diseños</t>
  </si>
  <si>
    <t>Iniciar acciones de incumplimiento a los contratista de fábricas afectando póliza de cumplimiento o calidad según aplique 11 contratos</t>
  </si>
  <si>
    <t>Soporte trámite incumplimiento</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</si>
  <si>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</si>
  <si>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Definir las actas de servicio ejecutadas así no estén firmadas que cuentan con los soportes de ejecución CDP y RP para gestionar el pago a los contratistas 13 contratos</t>
  </si>
  <si>
    <t>soporte trámite de pagos</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</si>
  <si>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</si>
  <si>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</si>
  <si>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Alta rotación de personal responsable de la gestión de estos contratos Vacíos procedimentales y contractuales para el manejo de recursos en el esquema de contratación de Fábricas y en el manual de presupuesto</t>
  </si>
  <si>
    <t>Gestionar con cada cliente cuyo convenio está vigente la devolución de los recursos 17 convenios para 10 contratos de fábricas</t>
  </si>
  <si>
    <t>Desembolsos</t>
  </si>
  <si>
    <t>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t>
  </si>
  <si>
    <t>Conciliar las cifras entre el Fondo de Ejecución de Proyectos y Gerencia de Fábricas a partir del insumo de la auditoría hoja OBSV 4 Y 5 para establecer la cifra objeto de devolución por cada contrato de fábrica</t>
  </si>
  <si>
    <t>Archivo de conciliación</t>
  </si>
  <si>
    <t>Se realizó la conciliación con corte a Junio 30 2018conciliacion de cifras presupuesto vrs fabricas.xls. Saldos por convenios.xls. Archivo excel informe ejecución de fabricas audit CI junio 30 2018- recibido por correo el 10 oct 2018 del usuario szarate. FAP601 LISTAS DE ASISTENCIA</t>
  </si>
  <si>
    <t>Determinar la vigencia de los convenios y tipificarlos para establecer de cuáles se pueden recuperar recursos y qué valores</t>
  </si>
  <si>
    <t>Archivo clasificación convenios</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</si>
  <si>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</si>
  <si>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Prorratear el valor de los costos fijos y otros que no están asociados a convenios entre los convenios beneficiarios por cada contrato de fábrica 3 contratos</t>
  </si>
  <si>
    <t>Cuadro soporte de distribución por contrato</t>
  </si>
  <si>
    <t>Escenarios costos fijos MSD.xls. Escenarios costos fijos VIP.xls. Escenarios costos fijos Fonade2013. Presentaciones ppt para el comité de conciliación del 15 agosto 2018</t>
  </si>
  <si>
    <t>Gestionar con cada cliente cuyo convenio está vigente la devolución de los recursos 31 convenios para 3 contratos de fábricas</t>
  </si>
  <si>
    <t>Total reintegrado 1.072 millones de pesos. En la vigencia 2020 se generan los dos desembolsos pendientes Rad. 20202900140262 del Ctto 2132125 VIP por 25.218.054 del 29 abr 2020. Rad. 20202900140272 del Ctto 2132127 MSD por 16.716.342 del 29 abr 2020.</t>
  </si>
  <si>
    <t>Realizar la liquidación o cierre parcial de los contratos de fábricas que lo requieran con el fin de liberar recursos para la devolución a FONADE o pagos pendientes a contratistas 13 contratos</t>
  </si>
  <si>
    <t>Documento soporte del tramite de conciliación liquidación o demanda</t>
  </si>
  <si>
    <t>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t>
  </si>
  <si>
    <t>Reintegrar recursos de convenios vigentes con CDP a FONADE con sustento en la ejecución de las actas de servicio Manual de Presupuesto</t>
  </si>
  <si>
    <t>Comprobante de transacciones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</si>
  <si>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</si>
  <si>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Presentar para aprobación del Comité de Conciliación el esquema de distribución de costos fijos y otros entre Convenios vigentes</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</si>
  <si>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</si>
  <si>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</si>
  <si>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Gestionar con cada gerencia de convenio la devolución de los recursos para estos 3 contratos</t>
  </si>
  <si>
    <t>CDP por convenio y contrato para reintegro de recursos</t>
  </si>
  <si>
    <t>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t>
  </si>
  <si>
    <t>Determinar la vigencia de los convenios y tipificarlos para establecer de cuáles se pueden recuperar recursos y qué valores de estos 3 convenios</t>
  </si>
  <si>
    <t>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t>
  </si>
  <si>
    <t>Realizar la liquidación o cierre parcial de los contratos de fábricas que lo requieran con el fin de liberar recursos para la devolución a FONADE o pagos pendientes a contratistas 3 contratos</t>
  </si>
  <si>
    <t>Documento del tramite de conciliación o demanda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</si>
  <si>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</si>
  <si>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</si>
  <si>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Ausencia de un lineamiento que fije los tiempos de radicación de novedades contractuales frente al término de vencimiento del contrato.</t>
  </si>
  <si>
    <t>Realizar modificación de aclaración de la fecha para el contrato 2160764</t>
  </si>
  <si>
    <t>Modificación</t>
  </si>
  <si>
    <t>Prorroga No.4 al contrato de interventoria 2160764- consideración No.7 se referencia lo la novedad inmediatamente anterior A3 PR4 Y M2 suscrita el 31 julio 2018 . Memorando No.20182700179343 de Gerencia de fabricas a la subgerencia de contratación.</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</si>
  <si>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</si>
  <si>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Falta de trazabilidad de las novedades asociadas a cada proyecto en cuanto a valor y plazo.</t>
  </si>
  <si>
    <t>Actualizar esta realidad de la ejecución en la liquidación de los 2 contratos</t>
  </si>
  <si>
    <t>Documento soporte del tramite de conciliación o liquidación</t>
  </si>
  <si>
    <t>Se observa el proyecto de Ficha técnica de Solicitud de Conciliación Judicial del Cto 2131063 - PROES de sept 29 de 2019 y el acta de liquidacion contrato 2130952 suscrita por Enterritorio y el contratista Suscrita el 09-Sep-2019</t>
  </si>
  <si>
    <t>Carencia de puntos de control durante la ejecución contractual</t>
  </si>
  <si>
    <t>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t>
  </si>
  <si>
    <t>Actualizar esta realidad de la ejecución en la liquidación del contrato</t>
  </si>
  <si>
    <t>Documento soporte del tramite de conciliación</t>
  </si>
  <si>
    <t>Se observa la Ficha técnica de Solicitud de Conciliación Judicial del Cto 2131063 - PROES del 29 de septiembre de 2019</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</si>
  <si>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</si>
  <si>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Pérdida de la información y su trazabilidad por la alta rotación de los supervisores</t>
  </si>
  <si>
    <t>Iniciar acciones de incumplimiento a los contratista de fábricas afectando póliza de cumplimiento o calidad según aplique 4 contratos</t>
  </si>
  <si>
    <t>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</si>
  <si>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</si>
  <si>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trazabilidad del estado de respuestas de la supervisión</t>
  </si>
  <si>
    <t>Elaborar respuesta de fondo a las solicitudes agregadas de los 7 contratistas</t>
  </si>
  <si>
    <t>archivo con oficios de respuesta integral</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</si>
  <si>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</si>
  <si>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t>
  </si>
  <si>
    <t>Falta de monitoreo por parte de la Subgerencia Técnica</t>
  </si>
  <si>
    <t>Definir y adoptar mecanismo de control financiero por convenio vigente mensual</t>
  </si>
  <si>
    <t>Esquema de seguimiento financiero implementado</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</si>
  <si>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</si>
  <si>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t>
  </si>
  <si>
    <t>Inoportunidad en las consultas previas con los interesados Quien viabilizada con la comunidad con las entidades intervinientes como las oficinas de registro de instrumentos públicos las empresas prestadoras de servicios entre otros</t>
  </si>
  <si>
    <t>Iniciar acciones de incumplimiento a los contratista de fábricas afectando póliza de cumplimiento o calidad según aplique contrato N.2152105</t>
  </si>
  <si>
    <t>soporte tramite de subsanación con electrificadora</t>
  </si>
  <si>
    <t>La gestión frente a la empresa electrificadora se pudo terminar. Por parte de la supervisión se allega como soporte la escritura del lote incorparada la gestión de desenglobe del mismo</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</si>
  <si>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</si>
  <si>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Falta de control en las cantidades reportadas a favor del contratista en la cuenta de cobro presentada</t>
  </si>
  <si>
    <t>Iniciar acciones de incumplimiento a los contratista de fábricas afectando póliza de cumplimiento o calidad según aplique contrato N.2132125</t>
  </si>
  <si>
    <t>Aclaración de cantidades de obra</t>
  </si>
  <si>
    <t>Esta observacion se aclara ya que un modulo corresponde a dos puestos de venta lo que se puede validar en los formatos FMI026 y 027 allegados y en las actas de recibo parcial de obra.</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</si>
  <si>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</si>
  <si>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Gestionar con cada cliente cuyo convenio está vigente la devolución de los recursos 4 convenios para 4 contratos de fábricas</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</si>
  <si>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</si>
  <si>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</si>
  <si>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Falta de seguimiento y legalización de las novedades asociadas a las actas de servicio</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</si>
  <si>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</si>
  <si>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</si>
  <si>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</si>
  <si>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</si>
  <si>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</si>
  <si>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Ficha Técnica Cociliacion MSD_V3 de Jul.2019.pdf</t>
  </si>
  <si>
    <t>Realizar mesas de trabajo mensuales con la Gerencia de Unidad con el fin de revisar temas que deban ser atendidas con prioridad con la participación de la gerencia de Fabricas en la cual se analizará el estado general de los contratos de Fabricas.</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</si>
  <si>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</si>
  <si>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</si>
  <si>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Solicitar al Grupo de Servicios Administrativos sensibilización en transferencia documental y ORFEO</t>
  </si>
  <si>
    <t>Solicitud de capacitación y control de asistencia</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</si>
  <si>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</si>
  <si>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</si>
  <si>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Ausencia de lineamientos sobre el alcance de las líneas de negocio</t>
  </si>
  <si>
    <t>Reunión de socialización de los gerentes de convenio y supervisores en relación con el manejo de anticipo.</t>
  </si>
  <si>
    <t>Control de asistencia presentación evaluación de los asistentes</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</si>
  <si>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</si>
  <si>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t>
  </si>
  <si>
    <t>roviedo</t>
  </si>
  <si>
    <t>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</si>
  <si>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</si>
  <si>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Control de asistencia</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</si>
  <si>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</si>
  <si>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</si>
  <si>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Deficiencias en el seguimiento al cumplimiento de las obligaciones contractuales por parte de la Gerencia de convenio</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</si>
  <si>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</si>
  <si>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</si>
  <si>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</si>
  <si>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</si>
  <si>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</si>
  <si>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</si>
  <si>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</si>
  <si>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t>
  </si>
  <si>
    <t>Omisión en la aplicación del control CTRGPPE003</t>
  </si>
  <si>
    <t>Solicitar a las interventorias el ajuste de los perfiles para su estricto cumplimiento de acuerdo a los establecido en la minuta del contrato 216169.</t>
  </si>
  <si>
    <t>Actas de aprobación de personal</t>
  </si>
  <si>
    <t>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</si>
  <si>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</si>
  <si>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</si>
  <si>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</si>
  <si>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</si>
  <si>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</si>
  <si>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Reporte de eventos de riesgo materializados al Grupo de Trabajo de Planeación y Gestión de Riesgos.</t>
  </si>
  <si>
    <t>Se adjunta FAP806 Eventos de riesgo operativo</t>
  </si>
  <si>
    <t>Incluir en los insumos tecnicos que soportan las novedades contractuales las controversias contractuales existentes e incumplimientos</t>
  </si>
  <si>
    <t>Ficha Solicitud de novedades contractuales de contratación derivada</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</si>
  <si>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</si>
  <si>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</si>
  <si>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No disponibilidad de herramientas tecnológicas que permitan visualizar los diseños y estudios técnicos .programas de diseño. y programación de obra.</t>
  </si>
  <si>
    <t>Diseñar el formato de CONTROL DE DISPOSICIÓN FINAL DE ESCOMBROS Y SOBRANTES DE EXCAVACIONES</t>
  </si>
  <si>
    <t>Formato diseñado de CONTROL DE DISPOSICIÓN FINAL DE ESCOMBROS Y SOBRANTES DE EXCAVACIONES</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</si>
  <si>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</si>
  <si>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Debilidades en la revisión y verificación de la información entregada por el contratista como soporte para el pago por parte de la interventoría</t>
  </si>
  <si>
    <t>Incluir al sistema de gestion de calidad Catalogo documental del formato diseñado para el seguimiento y control de los movimientos de tierra. El formato debe ser utilizado cada vez que se realice una excavacion sin tener en cuenta el tamaño del araea a intervenir.</t>
  </si>
  <si>
    <t>Formato publicado en el catálogo documental</t>
  </si>
  <si>
    <t>formato FMI088 Planilla de gestión integral de residuos de construcción y demolición RCD v.1 del 19 nov 2019</t>
  </si>
  <si>
    <t>Reconstruir la información del convenio relacionada con planes operativos cuentas de cobro soportes de desembolsos realizados por el cliente y solicitud de liquidación bilateral de 7 convenios interadministrativos</t>
  </si>
  <si>
    <t>Documentacion digitalizada en el expediente virtual</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</si>
  <si>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</si>
  <si>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</si>
  <si>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jarevalo</t>
  </si>
  <si>
    <t>No entrega de información por parte del contratista CALITOUR. necesaria para la construcción de las bases de datos por convenio.</t>
  </si>
  <si>
    <t>Conciliar mensualmente a partir de julio de 2019 la información entregada por el Grupo de Presupuesto del 10 al 12 de cada mes y la información disponible del grupo de Tiquetes aclarando diferencias.</t>
  </si>
  <si>
    <t>Informe de conciliación mensual por convenio y centro de costo y retroalimentación de las diferencias identificadas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</si>
  <si>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</si>
  <si>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Falta de metodología para realizar la conciliación entre las áreas y grupos de trabajo</t>
  </si>
  <si>
    <t>Elaborar la conciliación acumulada por convenio del contrato para el periodo de agosto 2017 a junio 2019 de acuerdo con la información entregada por Presupuesto.</t>
  </si>
  <si>
    <t>Informe de conciliación del contrato de tiquetes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</si>
  <si>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</si>
  <si>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</si>
  <si>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No uso de las herramientas disponibles para el control presupuestal de los convenios Discoverer y aplicativo de tiquetes</t>
  </si>
  <si>
    <t>Realizar mesa de trabajo con el grupo de presupuesto y la Gerencia del Convenio 215050 y 216146 para la conciliación de la ejecución presupuestal respecto de las diferencias evidenciadas por la auditoría.</t>
  </si>
  <si>
    <t>Informes de conciliación convenio 215050 y 216146</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</si>
  <si>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</si>
  <si>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</si>
  <si>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</si>
  <si>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</si>
  <si>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</si>
  <si>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Validar y gestionar las inconsistencias detectadas según informe trimestral. ante servicios administrativos yo presupuesto</t>
  </si>
  <si>
    <t>Memorando de solicitud de ajustes yo aclaraciones por parte de la gerencia de convenio Gerencias de unidad</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</si>
  <si>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</si>
  <si>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t>
  </si>
  <si>
    <t>No marcación del estado de los tiquetes en el aplicativo por parte de los viajeros</t>
  </si>
  <si>
    <t>Presentar el informe de los recursos ejecutados no recuperados al cliente y a la gerencia general de ENTerritorio. definiendo acciones a seguir.</t>
  </si>
  <si>
    <t>Memorando al cliente con informe de recursos no recuperados y a la gerencia de ENTerritorio</t>
  </si>
  <si>
    <t>Se adjunta memorando No. 20194300221413 del 9 de dic 2019. en donde se informa a la GG los recursos recuperados de tiquetes no volados del contrato 20171072.</t>
  </si>
  <si>
    <t>Elaborar el informe de los recursos ejecutados no recuperados. identificando el valor real y los responsables.</t>
  </si>
  <si>
    <t>Informe de los recursos ejecutados no recuperados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</si>
  <si>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</si>
  <si>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</si>
  <si>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Procedimiento PAP 333 Tiquetes aéreos actualizado.</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</si>
  <si>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</si>
  <si>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Realizar seguimiento a la entrega oportuna de informes del contratista de tiquetes. según obligaciones contractuales.</t>
  </si>
  <si>
    <t>Reunión de seguimiento</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</si>
  <si>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</si>
  <si>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</si>
  <si>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lmejia1</t>
  </si>
  <si>
    <t>Falta de verificación por parte del supervisor de los tiempos establecidos para la emisión de tiquetes por parte de la agencia de viajes.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</si>
  <si>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</si>
  <si>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</si>
  <si>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arodriguez</t>
  </si>
  <si>
    <t>Sensibilizar y dar lineamientos a los supervisores en las obligaciones y manuales de la entidad relacionadas con el procedimiento a seguir ante un posible incumplimiento.</t>
  </si>
  <si>
    <t>jbermude</t>
  </si>
  <si>
    <t>Se adjuntó memorando de invitación 20192000208863 18-11-2019 a toda la Subgerencia de Desarrollo de Proyectos asi como listas de asistencia a la semana de la supervisión en las que se trató el tema.</t>
  </si>
  <si>
    <t>Sluna</t>
  </si>
  <si>
    <t>Radicar la solicitud de posible incumplimiento ante la Subgerencia de Operaciones.</t>
  </si>
  <si>
    <t>Memorando de solicitud</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</si>
  <si>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</si>
  <si>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Actualizar el estado de los contratos del convenio en FOCUS.</t>
  </si>
  <si>
    <t>Reporte del aplicativo focus convenio actualizado.</t>
  </si>
  <si>
    <t>Entrega en excel avance Matriz Fto Matriz contractual</t>
  </si>
  <si>
    <t>Control de asistencia a capacitaciones</t>
  </si>
  <si>
    <t>Se adjuntan los listados de asistencia a la semana de la supervisión desarrollada entre el 26-11-2019 y el 29-11-2019 en la que sensibilizaron todos los temas incluyendo incumplimientos.</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</si>
  <si>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</si>
  <si>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Sondeo de mercado para proyecto del pozo estratigráfico por encima del Presupuesto Oficial Estimado POE.</t>
  </si>
  <si>
    <t>Actualizar el formato FMI007 plan operativo en concordancia con la novedad contractual que aplique.</t>
  </si>
  <si>
    <t>Plan Operativo modificado</t>
  </si>
  <si>
    <t>El 28 de febrero de 2020 ANH remite el plan operativo aprobado y firmado con cronograma concordante con la novedad contractual. Radicado nro. 20204300086492 en Enterritorio el 3 de marzo de 2020</t>
  </si>
  <si>
    <t>Observación No. 4. Sesiones no realizadas del comité operativo Durante los meses de junio y julio de 2019 el Comité Operativo no realizó las sesiones ordinarias mensuales pactadas contratctualmente por las partes.</t>
  </si>
  <si>
    <t>Falta de seguimiento a las obligaciones contractuales por parte de la ANH y Enterritorio.</t>
  </si>
  <si>
    <t>Designación para representación al Comité Operativo a la Gerente de Convenio.</t>
  </si>
  <si>
    <t>Acta de designaciòn</t>
  </si>
  <si>
    <t>Se encuentra el radicado 20192400276291 en los soportes de seguimiento de diciembre 2019 con el acta de designación adjunta</t>
  </si>
  <si>
    <t>Mesa de trabajo con los grupos de trabajo Gestión Contractual la Gerencia del convenio y Oficina Asesora Jurídica para determinar la viabilidad de las pretenciones de la interventoría e implementar las decisiones.</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</si>
  <si>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</si>
  <si>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</si>
  <si>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El 26 de marzo de 2020 se remitió correo a Eventos Riesgo Operativo eventos RO@enterritorio.gov.co con el formato FAP806 Reporte de eventos de Riesgo Operativo</t>
  </si>
  <si>
    <t>Radicar ante el cliente el acta de liquidación para firmas</t>
  </si>
  <si>
    <t>Documento soporte de entrega ante el cliente o acta de liquidación firmada por el cliente</t>
  </si>
  <si>
    <t>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</si>
  <si>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</si>
  <si>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</si>
  <si>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</si>
  <si>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cmayorga</t>
  </si>
  <si>
    <t>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</si>
  <si>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Acuerdo de Niveles de Servicio</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</si>
  <si>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</si>
  <si>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t>
  </si>
  <si>
    <t>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</si>
  <si>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</si>
  <si>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Comunicado a la Gerencia General</t>
  </si>
  <si>
    <t>mhincapi</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</si>
  <si>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</si>
  <si>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</si>
  <si>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Debilidades en la proyección de los ingresos mensuales de FONADE</t>
  </si>
  <si>
    <t>Gestionar por parte de la Gerencia General ante el Consorcio la pertinencia y cumplimiento contractual de realizar los pagos pendientes radicados ante el Consorcio Alianza Colpatria.</t>
  </si>
  <si>
    <t>Comunicado de la Gerencia</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</si>
  <si>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</si>
  <si>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</si>
  <si>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Falta de oportunidad en la gestión del cliente Consorcio Alianza Colpatria- Ministerio</t>
  </si>
  <si>
    <t>Enviar comunicación al consorcio reiterando los incumplimientos. Dar trámite a las solicitudes de presunto incumplimiento enviadas por la interventoria al contratante.</t>
  </si>
  <si>
    <t>Comunicado al Consorcio Alianza Colpatria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</si>
  <si>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</si>
  <si>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</si>
  <si>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Incumplimiento de requisitos a cargo de la gestión del Ente Territorial.</t>
  </si>
  <si>
    <t>Enviar los comunicados de tasación de los incumplimientos y terminación anticipada al consorcio Alianza Colpatria.</t>
  </si>
  <si>
    <t>Comunicados al contratista Alianza Colpatria</t>
  </si>
  <si>
    <t>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t>
  </si>
  <si>
    <t>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t>
  </si>
  <si>
    <t>Demora en la aprobación del modelo del acta de liquidación por parte del comité de supervisión del contrato.</t>
  </si>
  <si>
    <t>Reiterar al Comité de supervisión la aprobacion del modelo del acta de liquidacion y del informe final de interventoría de cada proyecto.</t>
  </si>
  <si>
    <t>Acta de comité de seguimiento de contrato.</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</si>
  <si>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</si>
  <si>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t>
  </si>
  <si>
    <t>Falta de oportunidad en la entrega de la modificación a la póliza por parte del contratista.</t>
  </si>
  <si>
    <t>Comunicado mediante correo electrónico sobre la legalización de la novedad contractual al interventor.</t>
  </si>
  <si>
    <t>Correo electrónico</t>
  </si>
  <si>
    <t>Comunicado mediante correo electrónico sobre la legalización de la novedad contractual al interventor. No se han generado novedades contractuales</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</si>
  <si>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</si>
  <si>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Dar respuesta a radicado No. 201900187443 10 oct 2019 de la oficina asesora jurídica respecto a solicitud de inicio de acciones judiciales</t>
  </si>
  <si>
    <t>Memorando de respuesta a la Oficina asesora Juridica</t>
  </si>
  <si>
    <t>Memorando No. 20202700048663 12 marzo 2020 como respuesta al radicado 20191100187443 inicio acción judicial contrato 2130593- chipaque</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</si>
  <si>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</si>
  <si>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Demoras en la apertura de los procesos de contratación por parte de la entidad terrritorial</t>
  </si>
  <si>
    <t>Generar memorando al grupo que corresponda sobre estado del tramite del inicio de acción judicial FAP900 Estudio fáctico para el inicio de acción judicial</t>
  </si>
  <si>
    <t>Memorando enviado al area correspondiente</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</si>
  <si>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</si>
  <si>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Dar alcance al FAP900 Estudio fáctico para el inicio de acción judicial radicado el 14 de marzo de 2019 al grupo de Gestión Postcontractual precisando la situación presentada sobre el concepto de viabilidad tecnica emitida por el ministerio de vivienda</t>
  </si>
  <si>
    <t>memorando de alcance al FAP900 Estudio fáctico</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</si>
  <si>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</si>
  <si>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Generar propuesta de modificación del FMI015 Acta de inicio y FMI016 Acta de iniciación de proyecto donde se mencione los requisitos propios para el inicio de cada contrato y los soportes verificados por las partes que lo suscriben.</t>
  </si>
  <si>
    <t>Propuesta de formatos FMI015 Acta de inicio y FMI016 Acta de iniciación de proyecto</t>
  </si>
  <si>
    <t>Mediante correo electrónico el grupo de desarrollo territorial aporta los editables de los formatos FMI015 y FMI016 los cuales estan en proceso de ajuste Se cierra la actividad y se valida la actualización y publicación con la siguiente actividad</t>
  </si>
  <si>
    <t>Gestionar la aprobación y publicación de los formatos FMI015 Acta de inicio y FMI016 Acta de iniciación de proyecto</t>
  </si>
  <si>
    <t>Publicación de formatos actualizados FMI015 y FMI016</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</si>
  <si>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</si>
  <si>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</si>
  <si>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Falta de trazabilidad de información de los proyectos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</si>
  <si>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</si>
  <si>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</si>
  <si>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radicado No20192700383117 transferencia al expediente de contrato de interventoría CONSORCIO FABRICAS MMC030 No 2150609 ACTA DE SERVICIO 1155</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</si>
  <si>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</si>
  <si>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Transferir la información recopilada en la auditoria al expediente del acta de servicio del contrato de interventoria.</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</si>
  <si>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</si>
  <si>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</si>
  <si>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</si>
  <si>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Actas de Reunión Interna</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</si>
  <si>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</si>
  <si>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A53 DPS1</t>
  </si>
  <si>
    <t>Reprocesos y represamiento por las correcciones realizadas al desembolso en las diferentes áreas que anteceden al área de pagaduria por el incumplimiento de los requisitos minimos.</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</si>
  <si>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</si>
  <si>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</si>
  <si>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Informes correos electrónicos</t>
  </si>
  <si>
    <t>Se adjuntan los correos electrónicos remitidos por el profesional de la Subgerencia con el resultado del indicador de flujo de caja mensual. Cuatro Correos del 15 Noviembre de 2019 a los Gerentes de Unidad de Grupos</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</si>
  <si>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</si>
  <si>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Demoras en el envío por parte del área de contabilidad del insumo base para proyectar el informe financiero por parte de la gerencia del convenio.</t>
  </si>
  <si>
    <t>Verificar el cumplimiento de los compromisos adquiridos contra la radicación real de los informes financieros al cliente.</t>
  </si>
  <si>
    <t>Informes radicados</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</si>
  <si>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</si>
  <si>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t>
  </si>
  <si>
    <t>Demora por parte del contratista de obra a cargo del municipio en la entrega de documentos requeridos para el inicio de cada etapa</t>
  </si>
  <si>
    <t>Falta de seguimiento del supervisor del contrato de interventoría al cumplimiento de los plazos establecidos para la entrega de los informes semanales.</t>
  </si>
  <si>
    <t>Comunicaciones</t>
  </si>
  <si>
    <t>Se observa oficio con las firma de recibido de los supervisores de proyectos con Rdicado 201292700287001. Se adjuntan comunicaciones remitidas a los supervisiores donde se reiteran las obligaciones establecidas en el Manual de Supervisión e Interventoria.</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</si>
  <si>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</si>
  <si>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</si>
  <si>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</si>
  <si>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</si>
  <si>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</si>
  <si>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</si>
  <si>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</si>
  <si>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Falta de control por parte del supervisor e interventor a la inversión del anticipo.</t>
  </si>
  <si>
    <t>Memorando Solicitud de estado proceso</t>
  </si>
  <si>
    <t>Se adjunta memorando donde se amortizó la totalidad del anticipo Desembolso No Radicado20194300546172</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</si>
  <si>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</si>
  <si>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</si>
  <si>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</si>
  <si>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Comunicación</t>
  </si>
  <si>
    <t>Se adjunta acta del perfil de riesgos del proceso actualizado para el año 2019 con el perfil absoluto y residual y remiten reporte de asociason de controles por proceso</t>
  </si>
  <si>
    <t>Observación No. 7. Evaluación de la efectividad de implementación de los controles y riesgos emergentes.</t>
  </si>
  <si>
    <t>Todo lo observado en la auditoria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</si>
  <si>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</si>
  <si>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</si>
  <si>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Solicitar a la Subgerencia de Desarrollo de Proyectos la priorizacion de los contratos que se encuentran en trámite de incumplimiento así como la información respecto la eventual superación de los hechos materia de incumplimiento.</t>
  </si>
  <si>
    <t>Base de datos con la relacion de tramites de incumplimiento priorizados</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</si>
  <si>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</si>
  <si>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</si>
  <si>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Omisión de la normatividad técnica que aplica al contrato de interventoría</t>
  </si>
  <si>
    <t>Realizar evaluaciones bimensuales a los supervisores sobre el manejo y la aplicación del Manual de Supervisión e Interventoría y sus formatos asociados.</t>
  </si>
  <si>
    <t>Informe de evaluaciones</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</si>
  <si>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</si>
  <si>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t>
  </si>
  <si>
    <t>jtalero</t>
  </si>
  <si>
    <t>Cambio en los requerimientos técnicos destinación de recursos y/o cambios de alcance una vez iniciado el proceso de estudios previos</t>
  </si>
  <si>
    <t>Definir en el memorando de solicitud de estudios previos el tiempo máximo entre la finalización de una etapa y el inicio de la siguiente en los proyectos que cuentan con diferentes etapas para su desarrollo</t>
  </si>
  <si>
    <t>Memorando de solicitud de estudios previos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</si>
  <si>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</si>
  <si>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Establecer y-o complementar la herramienta de seguimiento que permita generar las alertas en las etapas precontractual ejecución y liquidación.</t>
  </si>
  <si>
    <t>Matriz de seguimiento</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</si>
  <si>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</si>
  <si>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Incorporar en el memorando de solicitud de estudios previos requisitos cómo experiencia que debe tener el proponente frente a la logistica y costos asociados para la ejecución de proyectos en centros penitenciarios o la tipologia que corresponda.</t>
  </si>
  <si>
    <t>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t>
  </si>
  <si>
    <t>eceron</t>
  </si>
  <si>
    <t>Socializar los ANS establecidos con la subgerencia de contratación con los grupos de trabajo adscritos</t>
  </si>
  <si>
    <t>Memorando interno a los resposables de los grupos adscritos a la subgerencia tecnica</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</si>
  <si>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</si>
  <si>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</si>
  <si>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Falta de revisión y definición de la variedad de rubros estándar aplicables al manejo del anticipo en obras civiles</t>
  </si>
  <si>
    <t>Establecer y modificar el FMI013 Plan de inversión del anticipo con los item aplicables para la ejecución de proyectos de construcción de obra.</t>
  </si>
  <si>
    <t>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</si>
  <si>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</si>
  <si>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</si>
  <si>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</si>
  <si>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</si>
  <si>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</si>
  <si>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Desconocimiento por parte interventor y del supervisor de los requisitos particulares requeridos para el pago a los contratistas</t>
  </si>
  <si>
    <t>Establecer como control al interior del convenio una lista de chequeo por cada contrato con los requisitos para pago citados en la cláusula correspondiente.</t>
  </si>
  <si>
    <t>Lista de chequeo por desembolso</t>
  </si>
  <si>
    <t>Se observa lista de chequeo con los requisitos verificados para el contrato N2180873 según lo establecido en la cláusula forma de pago. Para el contrato 2172011 se observan descritas las clausulas que hacen referencia a la forma de pago.</t>
  </si>
  <si>
    <t>Incluir en los expedientes Orfeo de pago del anticipo de los contratos 2172026 2172010 y 2172351 los documentos faltantes Aprobación por parte de la interventoría del cronograma de obra</t>
  </si>
  <si>
    <t>Radicados en orfeo de los pagos de anticipos</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</si>
  <si>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</si>
  <si>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</si>
  <si>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Falta de monitoreo y capacitación durante la ejecución de los proyectos en el Manual de Supervisión e Interventoría</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</si>
  <si>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</si>
  <si>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</si>
  <si>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</si>
  <si>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</si>
  <si>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</si>
  <si>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 7 Producto de la auditoría se identificaron 4 riesgos emergentes no caracterizados en el mapa de riesgos operativos y se estableció un promedio de 55 porciento en la efectividad de la operación de los 6 controles evaluados para los 6 riesgos.</t>
  </si>
  <si>
    <t>Realizar revisión de los riesgos y controles asociados al convenio y al proceso de Gerencia de Proyectos con el fin de incluir y ajustar los perfiles de riesgo en cada caso.</t>
  </si>
  <si>
    <t>Perfiles de Riesgo del proceso y convenio actualizados</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</si>
  <si>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</si>
  <si>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</si>
  <si>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Errores en la parametrización de la plataforma Gauss Profit o sistemas de información de apoyo</t>
  </si>
  <si>
    <t>Realizar reporte de evento de riesgo de la observación No.3</t>
  </si>
  <si>
    <t>mlopez1</t>
  </si>
  <si>
    <t>Archivo accion 5-REPORTE REGISTRO RIESGOS.pdf id evento 201900078</t>
  </si>
  <si>
    <t>Ejecutar plan de trabajo generado según caso CIC registrado</t>
  </si>
  <si>
    <t>Estado de resultados del convenio 197060 corregido</t>
  </si>
  <si>
    <t>Archivo acción 4- estado resultados.xlsx se registra el rubro Multas y Sanciones Litigios por 6.077.612.466 pesos</t>
  </si>
  <si>
    <t>Registrar un CIC en la herramienta de gestión Aranda para gestionar con el área de TI el ajuste en el sistema Gauss-costos- periodo 2017 del rubro de multas sanciones y litigios</t>
  </si>
  <si>
    <t>No. CIC registrado</t>
  </si>
  <si>
    <t>Caso RF-51084-1-4913 AJUSTE A CUENTAS DE MULTAS SANCIONES Y SERVICIOS AÑO 2017. Archivo acción 3 -PlanTrabajo.xlsx</t>
  </si>
  <si>
    <t>A31 Comunicaciones</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</si>
  <si>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</si>
  <si>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GESTIÓN DE LAS COMUNICACIONES</t>
  </si>
  <si>
    <t>muscateg</t>
  </si>
  <si>
    <t>No se reflejan en la resolución 411 de 2017 como área de trabajo</t>
  </si>
  <si>
    <t>Actualizar el Manual de Crisis manual de imagen corporativa y manual de comunicaciones.</t>
  </si>
  <si>
    <t>Manual actualizado</t>
  </si>
  <si>
    <t>mmendoza1</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</si>
  <si>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</si>
  <si>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Elaborar propuesta borrador sobre las funciones del Equipo de Comunicaciones de ENTerritorio para ser incluido en el acto administrativo como Grupo de Trabajo</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</si>
  <si>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</si>
  <si>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Elaborar el protocolo para la validación y publicación de información a través de Comunicados y Redes Sociales que cumplan los estándares técnicos mitigando así posibles impactos en la reputación por publicación de información imprecisa.</t>
  </si>
  <si>
    <t>Propuesta de creación del equipo como área</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</si>
  <si>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</si>
  <si>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Ejecutar 10 talleres o capacitaciones a Directivos sobre habilidades de comunicación y protocolo de Comunicaciones</t>
  </si>
  <si>
    <t>Talleres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</si>
  <si>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</si>
  <si>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</si>
  <si>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No existe aprobación de la estrategia o plan de comunicaciones por parte de la Gerencia General</t>
  </si>
  <si>
    <t>Presentación de la propuesta a la Gerencia para su aprobación</t>
  </si>
  <si>
    <t>Plan de Comunicaciones aprobado</t>
  </si>
  <si>
    <t>Se presentó en reunión con Gerencia en la fecha establecida. Se adjunta copia de listdo de asistencia y estrategia</t>
  </si>
  <si>
    <t>Ajustar la propuesta teniendo en cuenta lo solicitado por la Gerencia General.</t>
  </si>
  <si>
    <t>Se presentó en reunión con Gerencia en la fecha establecida. Se adjunta copia de listado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</si>
  <si>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</si>
  <si>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Falta de unificación en los criteriors que rigen la Política de Comunicaciones de la Entidad</t>
  </si>
  <si>
    <t>Publicar el Manual de Comunicaciones</t>
  </si>
  <si>
    <t>Manual de Comunicaciones Publicado</t>
  </si>
  <si>
    <t>Se publicó en el catálogo documental el Manual de Comunicaciones MDI010 Versión 7. httpwww.fonade.gov.co-CatalogoDocumental-procesos-subversion-SGC-Documentos-7_Manuales-MDI010V7.pdf</t>
  </si>
  <si>
    <t>Ajustar y aprobar la documentación del Manual de Comunicaciones</t>
  </si>
  <si>
    <t>Se ajustó el manual de Comunicaciones y el Manual de Manejo de Redes Sociales. Se solicitó al área de organización y métodos su publicación.Caso RF-31063-2-332. publicado CHG-31631-1-229</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</si>
  <si>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</si>
  <si>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GESTIÓN JURÍDICA</t>
  </si>
  <si>
    <t>amontene</t>
  </si>
  <si>
    <t>"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</si>
  <si>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</si>
  <si>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mpatino</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</si>
  <si>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</si>
  <si>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</si>
  <si>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Desconocimiento del trámite y los términos para resolver las solicitudes de acción judicial por parte del responsable de la gestión documental en la Oficina Asesora jurídica</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</si>
  <si>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</si>
  <si>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Oficio de requerimiento de reconstrucción de la información</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</si>
  <si>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</si>
  <si>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</si>
  <si>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</si>
  <si>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</si>
  <si>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OBSERVACIÓN No 3 Acciones judiciales sin asignación de abogado para trámite de estudio. En el perido comprendido entre 11-05-2018 y 18-02-2019 se identificaron 10 procesos sin asignación de abogado interno o externo para estudio y formulación de demanda.</t>
  </si>
  <si>
    <t>Falta de control y seguimiento de las solicitudes realizadas por las áreas técnicas</t>
  </si>
  <si>
    <t>Reconstruir la información de inicio de acción judicial presentada en los contratos de la muestra.</t>
  </si>
  <si>
    <t>Expediente de procesos reconstruido</t>
  </si>
  <si>
    <t>Se verificó el cumplimiento frente a las demandas instauradas ante las instancias competentes de los contratos 2161440 2162855 2017624 2162856 2162858 2162859 2162857 2152146.</t>
  </si>
  <si>
    <t>Elaborar y adoptar un proceso de asignación de procesos judiciales que incluya el inicio de acciones de incumplimiento.</t>
  </si>
  <si>
    <t>Documento procedimental de asignación de procesos</t>
  </si>
  <si>
    <t>Se evidenció el emvío de acciones judiciales diarias mediante correo electrónico en el mes de noviembre. 16 archivos Matriz CONTROL CORREO DE NOTIFICACIONES JUDICIALES. Xlsx.</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</si>
  <si>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</si>
  <si>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Desconocimiento del procedimiento PDI761 Procedimiento para solicitar acciones contractuales por presunto incumplimiento</t>
  </si>
  <si>
    <t>Formalización de los formatos en el Sistema de Gestión de Calidad.</t>
  </si>
  <si>
    <t>Formatos publicados</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</si>
  <si>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</si>
  <si>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Determinar la viabilidad de simplificar la información contenida en los formatos Fap 900 y 901.</t>
  </si>
  <si>
    <t>Propuesta modificación formatos</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</si>
  <si>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</si>
  <si>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</si>
  <si>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Falta de depuración y rectificación de la información de Ekogui</t>
  </si>
  <si>
    <t>Aplicar el protocolo yo procedimiento señalado por la Agencia Nacional de Defensa Jurídica del Estado ANDJE para ajustar corregir y depurar información del sistema.</t>
  </si>
  <si>
    <t>Base de datos depurada y conciliada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</si>
  <si>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</si>
  <si>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</si>
  <si>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Falta de gestión del responsable de entrega de información con las dependencias/aplicativos/archivo fuente o insumo de la misma</t>
  </si>
  <si>
    <t>Consolidar la información de los procesos judiciales con el detalle actualizado</t>
  </si>
  <si>
    <t>Informe consolidado de procesos</t>
  </si>
  <si>
    <t>Se adjuntó el consolidado de la información actualizada de los procesos judiciales. Soportes base de datos en excel Base datos de procesos judiciales. Demandado y demandante.</t>
  </si>
  <si>
    <t>Demoras en la consolidación de la información para realizar el estudio factico .fap900.</t>
  </si>
  <si>
    <t>Socializar la aplicación del PAP902 SOLICITUD E INICIO DE ACCIONES JUDICIALES con los Gerentes de convenio supervisores y personal de apoyo de la subgerencia tecnica</t>
  </si>
  <si>
    <t>FAP 601 Control de asistencia</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</si>
  <si>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</si>
  <si>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Definir y socializar tiempos de respuesta de la Asesoría Jurídica ante las solicitudes de los grupos de trabajo .inicio de acciones judiciales conceptos otros.</t>
  </si>
  <si>
    <t>Acuerdos de niveles de servicio .ANS.</t>
  </si>
  <si>
    <t>PAP902 SOLICITUD E INICIO DE ACCIONES JUDICIALES v.6 16 abril 2020 numeral 5.3 y actividad 5. Socializado a todos los colaboradores de la entidad por correo electrónico por parte de desarrollo organizacional el 16 de abril 2020</t>
  </si>
  <si>
    <t>Omisión en las reuniones posteriores respecto a la creación del fondo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</si>
  <si>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</si>
  <si>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Lista de Chequeo</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</si>
  <si>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</si>
  <si>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</si>
  <si>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dherrera</t>
  </si>
  <si>
    <t>Desconocimiento de la regulación aplicable a los convenios de asociación.</t>
  </si>
  <si>
    <t>Realizar un diagnostico evaluar de conocimiento a los profesionales del área de planeación contractual</t>
  </si>
  <si>
    <t>Documento diagnostico con temas priorizados a capacitar</t>
  </si>
  <si>
    <t>Adjuntaron el diagnostico con los temas priorizados en el Seguimiento a junio de 2019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</si>
  <si>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</si>
  <si>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Capacitar trimestralmente a los profesionales de planeación contractual según temas priorizados</t>
  </si>
  <si>
    <t>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</si>
  <si>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</si>
  <si>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Evaluar cada semestre a los profesionales del área planeación contractual</t>
  </si>
  <si>
    <t>consolidado de evaluaciones realizadas anexos</t>
  </si>
  <si>
    <t>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</si>
  <si>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t>
  </si>
  <si>
    <t>Desconocimiento de las obligaciones de la Gerencia del convenio</t>
  </si>
  <si>
    <t>Generar la ultima semana de cada mes un correo electrónico de alerta para los gerentes de convenio que reporte la programación del flujo de caja ingresos para el mes siguiente</t>
  </si>
  <si>
    <t>Reporte de correos electróncos enviados a los Gerentes de convenio y sus anexos</t>
  </si>
  <si>
    <t>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</si>
  <si>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</si>
  <si>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Posibles sugerencias o recomendaciones del cliente para contratar con entidades privadas en el marco de los convenios de asociación las cuales fueron acogidas por Fonade</t>
  </si>
  <si>
    <t>Remiten el documento de diagnostico con temas priorizados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</si>
  <si>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</si>
  <si>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Se observa el consolidado de las evaluaciones así 4 profesionales del 25 de julio periodo evaluado 1 enero al 17 julio de 2019.</t>
  </si>
  <si>
    <t>Se observó Acta de asistencia de capacitación 13 y 14 de agosto de 2019 y envian los temas priorizados a estudio</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</si>
  <si>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</si>
  <si>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Realizar mesa de trabajo con el Grupo de Planeación y Gestión de riesgos y las areas de la entidad.</t>
  </si>
  <si>
    <t>Perfil de Riesgo actualizado</t>
  </si>
  <si>
    <t>Para la vigencia 2018 se actualizó el perfil de riegos del proceso de gerencia de proyectos se adjunta perfil actualizado</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</si>
  <si>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</si>
  <si>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Manejo segmentado de la información por grupos de trabajo</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</si>
  <si>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</si>
  <si>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Documentos actualizados y formalizados</t>
  </si>
  <si>
    <t>nobando</t>
  </si>
  <si>
    <t>Verificar el estado de las contingencias radicadas en trámite de presunto incumplimiento o en reclamación por vía judicial FAP900 y FAP901</t>
  </si>
  <si>
    <t>Base de datos con registro actualizado.</t>
  </si>
  <si>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</si>
  <si>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</si>
  <si>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Base de datos</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</si>
  <si>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</si>
  <si>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</si>
  <si>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</si>
  <si>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Carpeta Compartida con la información de cada convenio</t>
  </si>
  <si>
    <t>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t>
  </si>
  <si>
    <t>Resultado de la base de datos consolidada presentar un resumen con el estado actual de las contingencias para que se pueda definir el castigo de cartera.</t>
  </si>
  <si>
    <t>Base de datos consolidada</t>
  </si>
  <si>
    <t>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t>
  </si>
  <si>
    <t>Revisar modificar y formalizar el procedimiento PMI017 AFECTACIÓN Y GESTION PARA LA RECUPERACIÓN DE RECURSOS DE CONTINGENCIAS acorde con la estructura actual de la Entidad y definir responsables y plazos de ejecución de las actividades.</t>
  </si>
  <si>
    <t>Procedimiento adoptado en el catálogo documental</t>
  </si>
  <si>
    <t>Procedimiento PMI017 se publicó yadoptó en el catalogodocumental</t>
  </si>
  <si>
    <t>Presentar a los miembros del comité Integral de Riesgos la propuesta de unificar en uno solo el Comité de seguimiento y castigo de Activos y el Comité Integral de Riesgos.</t>
  </si>
  <si>
    <t>Acta de comité integral de Riesgos</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</si>
  <si>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</si>
  <si>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</si>
  <si>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Deficiencias en la efectividad de los comités operativos y visitas de obra así como el se seguimiento a los problemas evidenciados en la ejecución de los proyectos en estas instancias</t>
  </si>
  <si>
    <t>Revisar los perfiles de los Gerentes y.o Supervisores de los convenios y contratos con el fin de garantizar que cumplan con los requisitos mínimos requeridos para el desarrollo de su actividad.</t>
  </si>
  <si>
    <t>Documento de validación de los Perfiles de Gerentes de Convenio y Supervisores</t>
  </si>
  <si>
    <t>Se observan 6 perfiles de Gerentes de convenio y supervisores con el analisis de los requisitos del cargo alineado con las obligaciones delegadas No presenta avance</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</si>
  <si>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</si>
  <si>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</si>
  <si>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Se presenta refromulacion en plazo de la actividad Ubicación carpeta compartida Mireya lópez Chaparro - Asesoría CI . PM ACI . SOPORTES AÑO 2020 . Soportes marzo 2020 . A56 CONTINGENCIAS</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</si>
  <si>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</si>
  <si>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Matrices de riesgos por proyecto y.o por convenio nuevo suscrito</t>
  </si>
  <si>
    <t>Se allegaron las matrices de riesgo de los convenios a cargo de los grupos de Desarrollo de proyectos 1 2 3 y 4.</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</si>
  <si>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</si>
  <si>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Se remite como avance la versión final del Manual de Supervisión, la Guía se encuentra en modificación de acuerdo con la reingeniería institucional, se solicitará ampliación en la fecha de cumplimiento.</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</si>
  <si>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</si>
  <si>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cumana</t>
  </si>
  <si>
    <t>Actualizar el perfil de riesgo</t>
  </si>
  <si>
    <t>Actualizacion perfil de riesgo</t>
  </si>
  <si>
    <t>Por correo electrónico del 29 de enero 2020 se allegó el perfil de riesgo actualizado por parte del grupo de Planeación y gestión de Riesgos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</si>
  <si>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</si>
  <si>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Omisión de controles por parte de la supervisión para la aprobación de pagos a contratistas</t>
  </si>
  <si>
    <t>Realizar sensibilización para toda la Subgerencia de Desarrollo de Proyectos sobre la responsabilidad de la supervisión en el tramite de los pagos aprobados por la interventoria Lecciones aprendidas</t>
  </si>
  <si>
    <t>FAP601 Control de Asistencia</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</si>
  <si>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</si>
  <si>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</si>
  <si>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Omisión de las alertas generadas por el aplicativo FOCUS frente al avance de los proyectos para los Gerentes de grupos de trabajo Gerentes de convenio y supervisores</t>
  </si>
  <si>
    <t>Realizar seguimiento quincenal del avance en el cargue de información en el aplicativo FOCUS.</t>
  </si>
  <si>
    <t>Control de Asistencia reunion con los grupos de trabajo</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</si>
  <si>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</si>
  <si>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Incluir como requisito para el desembolso de los Gerentes de Convenio un por ciento de cumplimiento frente al cargue de información en FOCUS de acuerdo a los reportes de la Subgerencia.</t>
  </si>
  <si>
    <t>Memorando remitido por el Subgerente de Desarrollo de Proyectos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</si>
  <si>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</si>
  <si>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Generar un memorando desde la Subgerencia de desarrollo de proyectos donde se recuerde a las gerencias de convenio la importancia de cumplir con las evaluaciones de proveedores según lo establecido en el Manual de supervisíon e interventoría.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</si>
  <si>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</si>
  <si>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Observación No.1 Incumplimiento en las fechas pactadas para los desembolsos del convenio . En 23 de los 25 desembolsos realizados por el cliente se presentaron desviaciones entre 97 y 232 días frente a las fechas pactadas en cada una de las novedades suscritas.</t>
  </si>
  <si>
    <t>Falta de seguimiento por parte de la Gerencia del convenio a la clausula QUINTA FORMA DE PAGO</t>
  </si>
  <si>
    <t>Ejecutar y hacer seguimiento al plan de tratamiento TRATGFIN1801 -Fortalecimiento en la efectividad del flujo de caja en el 2019</t>
  </si>
  <si>
    <t>Informe de seguimiento al plan de tratamiento No. TRATGFIN1801</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</si>
  <si>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</si>
  <si>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</si>
  <si>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Falta de claridad en los requisitos establecidos en la minuta de la clausula forma de pago cuota de gerencia</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</si>
  <si>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</si>
  <si>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Memorando de solicitud dirigido al Grupo de Planeación Contractual</t>
  </si>
  <si>
    <t>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</si>
  <si>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</si>
  <si>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</si>
  <si>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Memorando</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</si>
  <si>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</si>
  <si>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Socializar con los grupos de la Subgerencia de Desarrollo de Proyectos la implementación del formato.</t>
  </si>
  <si>
    <t>Correos electronicos FAP601 Control de Asistencia</t>
  </si>
  <si>
    <t>Se evidenció FAP601 Control de Asisitencia en la que se socializa el FMI088 Planilla de gestion integral de residuos de construccion y demolicion RDC del 16 de diciembre de 2019</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</si>
  <si>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</si>
  <si>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Memorando de socialización</t>
  </si>
  <si>
    <t>Memorando No 20192000213243 del 26-11-2019 enviado por correo electrónico a cada una de las Gerencia y adicional se firmó recibido del correo con socialización del formato FMI088</t>
  </si>
  <si>
    <t>Observación No.9. Mayor valor pagado en 8 actas de servicio en los contratos 2131063 Proes y 2132125 VIP En 8 actas de servicio de dos contratos de fábricas se pagó un mayor valor por 14 millones</t>
  </si>
  <si>
    <t>Carencia de puntos de control durante la ejecución contractual.</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</si>
  <si>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</si>
  <si>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</si>
  <si>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</si>
  <si>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Perfil de riesgo absoluto y residual actualizados</t>
  </si>
  <si>
    <t>Perfil de riesgo actualizado 2018</t>
  </si>
  <si>
    <t>A45 Fonsecon</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</si>
  <si>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</si>
  <si>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respitia</t>
  </si>
  <si>
    <t>Deficiencia por parte de FONADE en la estructuración de la cobertura en los negocios cuando recibe estudios y diseños de obra por parte de terceros. clientes entes territoriales y otros.</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</si>
  <si>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</si>
  <si>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Memorando de solicitud a la subgerencia comercial y-o subgerencia de contratación</t>
  </si>
  <si>
    <t>amoncada</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</si>
  <si>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</si>
  <si>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</si>
  <si>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Circular y Pieza de comunicación</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</si>
  <si>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</si>
  <si>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</si>
  <si>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Posibles deficiencias en la selección de los oferentes</t>
  </si>
  <si>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</si>
  <si>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</si>
  <si>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</si>
  <si>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Solicitar a la subgerencia de contratación la inclusión de la clausula de los contratos el cumplimiento de entrega previa de los documentos requisito del contrato de obra.</t>
  </si>
  <si>
    <t>Memorando de solicitud a la subgerencia de contratación</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</si>
  <si>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</si>
  <si>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</si>
  <si>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</si>
  <si>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</si>
  <si>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</si>
  <si>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Posible insuficiencia de recursos por parte del contratista para culminar el proyecto no evidenciada en la etapa de precontractual</t>
  </si>
  <si>
    <t>Entrega de FMI052 Acta de entrega de recibo de bienes y servicios a satisfacción del cliente</t>
  </si>
  <si>
    <t>FMI052 Acta de entrega de recibo de bienes y servicios a satisfacción del cliente. Estación de Policía Hatonuevo Guajira</t>
  </si>
  <si>
    <t>El proyecto se entrego mediante acta de entrega de bienes yo servicios al cliente.</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</si>
  <si>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</si>
  <si>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</si>
  <si>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</si>
  <si>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Omisión por parte del diseñador y del interventor del diseño en el cumplimiento normativo vigente NSR 10</t>
  </si>
  <si>
    <t>Solicitud y respuesta del diseñador del cumplimiento normativo vigente. NSR 10</t>
  </si>
  <si>
    <t>Solicitud formal y respuesta del diseñador</t>
  </si>
  <si>
    <t>La Gerencia del Convenio envió solicitud al interventor el 30.01.2019 20192200018591 del cual se obtuvo respuesta el 08.02.2019 20194300063642 aclarando porque se dio la situación.</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</si>
  <si>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</si>
  <si>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Bajo recursos para visitas de obra por parte del supervisor del contrato</t>
  </si>
  <si>
    <t>Solicitar a la subgerencia de contratación la inclusión de la clausula de los contratos el cumplimiento de planes y programas complementarios</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</si>
  <si>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</si>
  <si>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Desconocimiento y aplicación por parte del contratista del plan de manejo ambiental y sus normas asociadas</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</si>
  <si>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</si>
  <si>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Solicitud y respuesta del contratista al incumplimiento de temas de seguridad en la obra</t>
  </si>
  <si>
    <t>Informe de interventoría de la subsanación</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</si>
  <si>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</si>
  <si>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Desconocimiento de Circular 124 de 2018 - Sistema de Costos - Estados de Resultados de Convenio y/o contratos interadministrativos</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</si>
  <si>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</si>
  <si>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e Informe de Estados de Resultados del Convenio</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</si>
  <si>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</si>
  <si>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t>
  </si>
  <si>
    <t>La obligaciones de FONADE se limita al interior al exterior le corresponde al municipio.</t>
  </si>
  <si>
    <t>Solicitud y respuesta del contratista del cumplimiento de la instalación de las especificaciones técnicas del proceso CPU 002 DE 2016 para la construcción de la estación de policía del municipio de San Gil - Santander</t>
  </si>
  <si>
    <t>Solicitud formal y respuesta del contratista</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</si>
  <si>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</si>
  <si>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</si>
  <si>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Autorización del pago sin validación de ítems recibidos al contratista por parte del interventor.</t>
  </si>
  <si>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</si>
  <si>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</si>
  <si>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</si>
  <si>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Actualizar perfil de riesgo 2018</t>
  </si>
  <si>
    <t>El comité integral de riesgos aprobó la actualización de perfil de riesgos 2018 el 31.01.2019</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</si>
  <si>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</si>
  <si>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Emitir la información correspondiente a la ejecución de las vigencias 2017. 2018. 2019. No. RP. valor inicial. valor ejecutado y saldo disponibles de los Registros presupuestales incluyendo centro costo y No. convenio.</t>
  </si>
  <si>
    <t>Archivo plano de registros presupuestales y ordenes de pago por convenio del contrato de tiquetes con corte a 30 de junio de 2019</t>
  </si>
  <si>
    <t>scadena</t>
  </si>
  <si>
    <t>Mediante correo electrónico se remiten los archivos planos de las vigencias 2017. 2018 y a junio de 2019 en cuanto a compromisos RP y Ordenes de Pago OP para las fuentes de financiación de funcionamiento y contratos interadministrativos.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</si>
  <si>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</si>
  <si>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Vacios procedimentales para el manejo de recursos dentro del esquema de contratación de fábricas.</t>
  </si>
  <si>
    <t>Ajustar la cuenta por pagar correspondiente a la orden de pago del contrato 2161614 CEMOSA</t>
  </si>
  <si>
    <t>Copia de CDP y RP del ajuste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</si>
  <si>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</si>
  <si>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</si>
  <si>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t>
  </si>
  <si>
    <t>Hacer seguimiento a la solicitud de ajuste al ORFEO realizada mediante CIC No. 1116 .expedientes en forma masiva.</t>
  </si>
  <si>
    <t>Guia para la clasificación de archivo</t>
  </si>
  <si>
    <t>wcobos</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</si>
  <si>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</si>
  <si>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t>
  </si>
  <si>
    <t>consolidado FAP601 control de asistencia</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</si>
  <si>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</si>
  <si>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A60 Cantidad obra</t>
  </si>
  <si>
    <t>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</si>
  <si>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Falta de coordinación yo comunicación entre el profesional PGIO y el supervisor técnico</t>
  </si>
  <si>
    <t>Verificar la aplicación del formato FMI088 Planilla de gestión integral de residuos de construcción y demolicion -RCD en los proyectos que se encuentran en ejecución.</t>
  </si>
  <si>
    <t>FMI088 Planilla de gestión integral de residuos diligenciada</t>
  </si>
  <si>
    <t>Se remiten 7 Planilla de gestión integral de residuos, con lo cual se da cierre a esta actividad</t>
  </si>
  <si>
    <t>Omisión de la interventoría y la supervisión en la exigencia de la normatividad ambiental aplicable</t>
  </si>
  <si>
    <t>Solicitar la modificación y publicación del formato FMI088 Planilla de gestión integral de residuos de construcción y demolicion -RCD para incluir la vigencia de la licencia de la escombrera.</t>
  </si>
  <si>
    <t>FMI088 Planilla de gestión integral actualizado</t>
  </si>
  <si>
    <t>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</si>
  <si>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</si>
  <si>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Premura por cumplir el cronograma de obra</t>
  </si>
  <si>
    <t>Solicitar mediante memorando al grupo de Planeación contractual se incluya dentro del costeo de los proyectos los gastos en los que se debe incurrir por ensayos de laboratorio segun aplique en la Norma NSR10 o demas normativa vigente.</t>
  </si>
  <si>
    <t>Memorando dirigido a Planeación Contratual</t>
  </si>
  <si>
    <t>Se verificó memorando No 20202000081853 del 05 de junio 2020 del Subgerente de Desarrollo de proyectos al Gerente de Planeación contractual socializado por correo el 9 de junio de 2020.</t>
  </si>
  <si>
    <t>Omisión de la interventoría y la supervisión en la exigencia de la normatividad referente al sector de agua potable y saneamiento básico</t>
  </si>
  <si>
    <t>Deficiente aplicación de instrumentos de control y seguimiento FMI035</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</si>
  <si>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</si>
  <si>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Memorando a gerentes de grupo Correo electronico de los gerentes de grupo a los gerentes de convenio y supervisores</t>
  </si>
  <si>
    <t>Se verificó el Memorando 20202000091903 del 29 de junio de 2020 del Subgerente de Desarrollo de proyectos para los Gerentes de grupo solicializado mediante correo electrónico del 30 de junio de 2020.</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</si>
  <si>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</si>
  <si>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Realizar mesa de trabajo virtual o presencial con los profesionales PGIO o supervisor técnico para reiterar los requisitos e insumos que las interventorías deben presentar en sus informes.</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</si>
  <si>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</si>
  <si>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</si>
  <si>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Comunicación remitida a la interventoria respuesta de la Interventoría y sus anexos</t>
  </si>
  <si>
    <t>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t>
  </si>
  <si>
    <t>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</si>
  <si>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Falta de lineamientos internos para la revisión de APU detallados para posterior control y seguimiento</t>
  </si>
  <si>
    <t>Realizar mesa de trabajo con gerentes de convenio y el grupo de planeación contractual donde se analice y se definan lineamientos para la estrcturación de los APU e Items no previstos INP.</t>
  </si>
  <si>
    <t>Se remite el acta de la reunión realizada el 03 de agosto con la participación de profesionales de la subgerencia de Desarrollo de proyectos y la Subgerencia de Operaciones y la grabación de la sesión realizada.</t>
  </si>
  <si>
    <t>Realizar sensibilizacion a gerentes de convenio y supervisores sobre los lineamientos definidos en la mesa de trabajo realizada con planeación contractual sobre la estrcturación de los APU e Items no previstos INP.</t>
  </si>
  <si>
    <t>Documento donde se definen lineaminetos-nombre del documento Medio de sensibilización</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</si>
  <si>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</si>
  <si>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Falta de acciones oportunas y legales motivadas por la supervisión de ENTerritorio</t>
  </si>
  <si>
    <t>Iniciar proceso de afectación de garantías por presunto incumplimiento del contrato 2172437.</t>
  </si>
  <si>
    <t>Memorando solicitud inicio afectación de garantias</t>
  </si>
  <si>
    <t>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t>
  </si>
  <si>
    <t>Deficiente seguimiento y control del interventor al cumplimiento de lo pactado en los APU</t>
  </si>
  <si>
    <t>Ausencia de controles por parte de la supervisión a las obligaciones de seguimiento técnico del interventor</t>
  </si>
  <si>
    <t>Revisar por parte de supervisor en cada acta parcial de obra los 3 items de mayor presupuesto y dejar el soporte correspondiente donde se evidencie el cumplimiento del APU contractual.</t>
  </si>
  <si>
    <t>FMI043 revisadas y con el anexo soporte de la validacion especificaciones vs apu</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</si>
  <si>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t>
  </si>
  <si>
    <t>Iniciar proceso de incumplimiento en contra de la interventoria contrato 2180874.</t>
  </si>
  <si>
    <t>Memorando inicio presunto incumplimieto</t>
  </si>
  <si>
    <t>Se remite a la Subgerencia de Operaciones el Memorando N° 20202700092343, SOLICITUD DE PRESUNTO INCUMPLIMIENTO PARA HACER EFECTIVA LA CLAUSULA PENAL PECUNIARIA DEL CONTRATO DE INTERVENTORIA No. 2180874 ¿ CONSORCIO GAVINCO-ING</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</si>
  <si>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t>
  </si>
  <si>
    <t>Falta de coordinación en la ejecución de actividades</t>
  </si>
  <si>
    <t>Presentar por parte del contratista de obra No. 2172264 del proyecto pista de Atletismo respuesta a la solicitud realizada por Enterritorio con el respectivo plan de trabajo.</t>
  </si>
  <si>
    <t>Respuesta por parte del contratista con el plan de trabajo</t>
  </si>
  <si>
    <t>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t>
  </si>
  <si>
    <t>Desfases técnicos durante la ejecución</t>
  </si>
  <si>
    <t>Requerir mediante oficio al contratista de obra No. 2172264 del proyecto pista de Atletismo subsanar las deficiencias de calidad evidenciadas en el marco de la auditoria.</t>
  </si>
  <si>
    <t>Oficio para el contratista con copia a la aseguradora</t>
  </si>
  <si>
    <t>Se verificó el memorando No 20202200113671 asunto SOLICITUD DE PRESUNTO INCUMPLIMIENTO PARA HACER EFECTIVA LA CLAUSULA PENAL PECUNIARIA DEL CONTRATO DE INTERVENTORIA No. 2180874 CONSORCIO GAVINCO ING</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</si>
  <si>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</si>
  <si>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Baja precisión y rigurosidad en la verificación de cumplimiento de algunos ítems por parte de la interventoría</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</si>
  <si>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</si>
  <si>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</si>
  <si>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t>
  </si>
  <si>
    <t>Realizar la entrega del proyecto a la comunidad cliente y entidad territorial a traves de auditoria visible de entrega una vez se cumpla todos los requisitos pendientes.</t>
  </si>
  <si>
    <t>Acta de auditoria visible entrega del proyecto</t>
  </si>
  <si>
    <t>Se verifica acta de entrega y sostenibilidad del 12 nov 2020</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</si>
  <si>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</si>
  <si>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Posibles fallas en los sistemas yo equipos electricos que opera en el CIC.</t>
  </si>
  <si>
    <t>Presentar por parte del contratista de obra No. 218116 del proyecto CIC Pereira el Acta de entrega por parte de ENTerritorio y recibo de bienes y/o servicios a satisfacción por parte del cliente.</t>
  </si>
  <si>
    <t>Previo al recibo de obra no fue validado el funcionamiento de las pendientes de diseño de la placa de piso de la cancha por parte de la interventoria</t>
  </si>
  <si>
    <t>Requerir mediante oficio al contratista de obra No. 2181116 del proyecto CIC Pereira subsanar las deficiencias de calidad evidenciadas en el marco de la auditoria.</t>
  </si>
  <si>
    <t>Oficio al contratista con copia a la aseguradora</t>
  </si>
  <si>
    <t>Se verificó oficio No 20202200112911 del 29 de mayo de 2020 asunto Requerimiento a realizar observaciones salidas de la auditoría interna. Contrato No. 2181116 dirigido al contratista.</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</si>
  <si>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</si>
  <si>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Falta de revisión de los costos directos por parte del grupo solicitante.</t>
  </si>
  <si>
    <t>Comunicar a las gerencias de grupos gerencias de convenio y los supervisores la obligatoriedad de analizar la información suministrada por la interventoria para que los insumos y profesiona es requeridos en los costos indirectos no esten incluidos en los costos directos.</t>
  </si>
  <si>
    <t>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t>
  </si>
  <si>
    <t>Falta de control y revision de los costos asociados en la A Administración en la etapa de planeación contractual</t>
  </si>
  <si>
    <t>Incluir en la lista de Chequo Revisión documentos estudios previos -FDI765 la validación con el área solicitante que los insumos y profesionales requeridos para el cálculo de los costos Indirectos no esten incluidos en los costos Directos</t>
  </si>
  <si>
    <t>Lista de Chequo Revisión documentos estudios previos -FDI642 Actualizada</t>
  </si>
  <si>
    <t>Se actualizó el FDI642 Lista de chequeo versión 4 del 12-07-2020 en el numeral 2 se incluyó el item 15 respecto a los costos directos e indirectos.</t>
  </si>
  <si>
    <t>Incluir en el formato de asistencia de mesa de trabajo FAP300 la validacion con el área solicitante que los insumos y profesionales requeridos para el cálculo de los costos Indirectos no esten incluidos en los costos Directos</t>
  </si>
  <si>
    <t>FAP505 Acta de reunión interna</t>
  </si>
  <si>
    <t>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t>
  </si>
  <si>
    <t>A61 Novedades Contractuales</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</si>
  <si>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</si>
  <si>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evallejo</t>
  </si>
  <si>
    <t>Falta de diligencia por parte del operador que debe realizar la publicación de los documentos en el SECOP</t>
  </si>
  <si>
    <t>Elaborar y ejecutar un plan de choque para publicar los documentos precontractuales y novedades de los 40 contratos de funcionamiento que no se encuentran publicados en el SECOP de conformidad con la observación 1 del informe de auditoría.</t>
  </si>
  <si>
    <t>Plan de choque elaborado</t>
  </si>
  <si>
    <t>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t>
  </si>
  <si>
    <t>Ejecutar plan de choque para publicar los documentos precontractuales y novedades de los 40 contratos de funcionamiento</t>
  </si>
  <si>
    <t>Reporte de Plan de choque ejecutado</t>
  </si>
  <si>
    <t>A 8 de octubre de 2020 el plan se encuentra 100por ciento ejecutado. Se adjuntan pantallazos de la Publicación en SECOP I de los soportes de algunos contratos de funcionamiento y se verificaron aleatoreamente otros contratos publicados en SECOP I</t>
  </si>
  <si>
    <t>Elaborar y adoptar lista de chequeo de los documentos que se deben publicar en SECOP I y SECOP II en sus diferentes etapas de conformidad con la normatividad vigente</t>
  </si>
  <si>
    <t>Lista de chequeo utilizada en un proceso</t>
  </si>
  <si>
    <t>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t>
  </si>
  <si>
    <t>Sensibilizar a los colabores de la Subgerencia de Operaciones que realizan actividades de legalización de contratos sobre los documentos que se deben publicar en el SECOP I y II</t>
  </si>
  <si>
    <t>lista de asistencia</t>
  </si>
  <si>
    <t>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</si>
  <si>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</si>
  <si>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Elaborar y ejecutar un plan de choque para publicar los documentos precontractuales y novedades de los 84 contratos derivados que no se encuentran publicados en el SECOP de conformidad con la observación 2 del informe de auditoría.</t>
  </si>
  <si>
    <t>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t>
  </si>
  <si>
    <t>Ejecutar el plan de choque para publicar los documentos precontractuales y novedades de los 84 contratos derivados</t>
  </si>
  <si>
    <t>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t>
  </si>
  <si>
    <t>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t>
  </si>
  <si>
    <t>Entrega tardia al operador del sistema SECOP para la publicación de los documentos contractuales</t>
  </si>
  <si>
    <t>Elaborar Circular interna que contenga los lineamientos para la publicación de los documentos de novedades contractuales en el SECOP I</t>
  </si>
  <si>
    <t>Circular publicada en el catálogo documental</t>
  </si>
  <si>
    <t>Se adjunta la CIRCULAR INTERNA No. 003 expedida y publicada en el catálogo documental sobre los Lineamientos a adoptar para el control y debida publicidad de los documentos contractuales en el SECOP la cual ya fue socializada.</t>
  </si>
  <si>
    <t>A62 Control anticipos</t>
  </si>
  <si>
    <t>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t>
  </si>
  <si>
    <t>Aprobación de otros rubros no contemplados en el plan de inversión del anticipo por parte de la supervisión e interventoría por debilidades en la revisión de los formatos y soportes.</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</si>
  <si>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</si>
  <si>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FMI013 Plan de inversión del anticipo FMI042 - Informe de inversión y buen manejo del anticipo y FMI047 - Control amortización de anticipos</t>
  </si>
  <si>
    <t>Se presentan como evidencia los soportes de FMI013 Plan de inversión del anticipo FMI042 - Informe de inversión y buen manejo del anticipo y FMI047 - Control amortización de anticipos correspondientes a 5 contratos</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</si>
  <si>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</si>
  <si>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FAP601 Control de Asistencia.</t>
  </si>
  <si>
    <t>Se anexa soporte de capacitación de sensibilización a 71 personas</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</si>
  <si>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</si>
  <si>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t>
  </si>
  <si>
    <t>Solicitar por medio de memorando a la oficina asesora jurídica. el inicio o estado de los procesos judiciales tendientes a recuperar los recursos sin amortizar para los contratos relacionados en la observación.</t>
  </si>
  <si>
    <t>Memorando de solicitud. Respuesta de asesoría jurídica o FAP 900 inicio de acción judicial.</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</si>
  <si>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</si>
  <si>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Informar y-o solicitar el ajuste de estos anticipos a contabilidad y presupuesto. Con base en el resultado de la actividad anterior.</t>
  </si>
  <si>
    <t>Se adjuntó memorando de solicitud de la Gerencia Desarrollo de Proyectos 1 con N 20202200108993 solicitando gestionar la depuración y liberación de saldos en el marco de la auditoria de convenios yo contratos en liquidación - convenio No. 194002 Banco agrario .</t>
  </si>
  <si>
    <t>Solicitar el ajuste y publicación del formato FMI017 Informe Semanal de Interventoria donde se incluya dentro del avance financiero la información correspondiente al anticipo pagado. valor amortizado. saldo por amortizar y estado del anticipo.</t>
  </si>
  <si>
    <t>Publicacion del formato FMI017 - INFORME SEMANAL DE INTERVENTORIA.</t>
  </si>
  <si>
    <t>Se actualizo el formato FMI017 informe semanal de interventoria V10 del 19 de mayo de 2020. el cual contiene los campos anticipo pagado. valor amortizado. saldo por amortizar.</t>
  </si>
  <si>
    <t>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</si>
  <si>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</si>
  <si>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</si>
  <si>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Omisión de los controles establecidos por parte de la Supervisión. en la aprobación del FMI018 para el desembolso de la interventoría</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</si>
  <si>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</si>
  <si>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Solicitar a las interventorias remitan los soportes correspondientes al informe de inversion y buen manejo del anticipo de los proyectos que se encuentren vigentes incluyendo los proyectos en ejecución auditados Solicitud para 8 proyectos.</t>
  </si>
  <si>
    <t>Comunicación remitida a interventoria</t>
  </si>
  <si>
    <t>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</si>
  <si>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</si>
  <si>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Inoportunidad en el envío de la información por parte del grupo de Desarrollo de Proyectos al grupo de presupuesto y contabilidad</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</si>
  <si>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</si>
  <si>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Reporte Circularización de saldos de anticipos</t>
  </si>
  <si>
    <t>El reporte de circularización se realiza mensualmente se adjunta correo electronico con la información del mes de octubre.</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</si>
  <si>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</si>
  <si>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Circular de cierre información Financiera</t>
  </si>
  <si>
    <t>Circular interna No. 110 del 31 de julio de 2020. Se reporta un preliminar de la propuesta de modificación de la circular que no incluye todas las actividades de conciliación y certificación de las cifras</t>
  </si>
  <si>
    <t>A63 Auditoría nómina</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</si>
  <si>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</si>
  <si>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GESTIÓN DEL TALENTO HUMANO</t>
  </si>
  <si>
    <t>Debilidades en el proceso de validación de la información por parte de los profesionales durante la liquidación de la nómina</t>
  </si>
  <si>
    <t>Parametrizar el nuevo sistema de liquidación de nómina de acuerdo con los preceptos enunciados para automatizar la liquidación de prima de vacaciones.</t>
  </si>
  <si>
    <t>Proceso parametrizado en aplicativo</t>
  </si>
  <si>
    <t>Se envía como evidencia matriz de conceptos de nómina y archivo plano de las reglas de código de los conceptos prima de servicios prima de vacaciones y sueldo en vacaciones.</t>
  </si>
  <si>
    <t>Falta de experiencia para procesar la nómina por parte del profesional de apoyo designado</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</si>
  <si>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</si>
  <si>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Errores en la fórmula utilizada para el cálculo de la liquidación de novedades</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</si>
  <si>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</si>
  <si>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Debilidades de TH en la validación de los documentos exigidos por la EPS para el reconocimiento de la incapacidad</t>
  </si>
  <si>
    <t>Elaborar un instructivo dentro del proceso de gestión de talento humano para el trámite del reconocimiento económico de las incpacidades por parte de las EPS generando controles asociado al proceso de gestión y pago de nómina</t>
  </si>
  <si>
    <t>Instructivo para la gestión del reconocimiento económico de las incapacidades por parte de las EPS</t>
  </si>
  <si>
    <t>Se evidencia que la guía de Trámite de Incapacidades G-TH-03 se encuentra publicada en el catálogo documental de la entidad</t>
  </si>
  <si>
    <t>Inoportunidad en el trámite de reembolso de incapacidades por parte de Gestión de Talento Humano ante la entidades prestadoras de salud</t>
  </si>
  <si>
    <t>Diseño de estrategia jurídica ante las EPS para el reconocimiento económico de las incapacides pendientes.</t>
  </si>
  <si>
    <t>Documento de estrategia jurídica a implementar con informes trimestrales de avance.</t>
  </si>
  <si>
    <t>Ruta cobro de incapacidades Guia gestión cobro prestación economica incapacidades e Informe trimestral de avance en gestión de cobro de incapacidades pendientes de pago. Se adjunta matriz de seguimiento con avances por caso.</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</si>
  <si>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</si>
  <si>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Desactualización de parámetros en el sistema</t>
  </si>
  <si>
    <t>Parametrizar liquidación de la prima de servicios en el nuevo aplicativo de nómina</t>
  </si>
  <si>
    <t>Proceso parametrizado en el nuevo aplicativo denómina</t>
  </si>
  <si>
    <t>Talento Humano reporta la parametrización en el nuevo aplicativo</t>
  </si>
  <si>
    <t>Aplicar ajustes correctivos del caso de acuerdo con el analisis jurídico laboral</t>
  </si>
  <si>
    <t>Actos administrativos de ajuste de acuerdo con el análisis jurídico</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</si>
  <si>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</si>
  <si>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Errores en la parametrización utilizada para el cálculo de la liquidación de novedades</t>
  </si>
  <si>
    <t>Elaborar instructivo de liquidación de nómina que determine los criterios de aplicación de la norma en los casos en los que la misma no establezca especificamente formulas de aplicación</t>
  </si>
  <si>
    <t>Instructivo de liquidación de nómina 2020</t>
  </si>
  <si>
    <t>Envió instructivo de implementación del software SIGEP que contiene el capitulo cálculo de nómina parametrizada en el sistema.</t>
  </si>
  <si>
    <t>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t>
  </si>
  <si>
    <t>Parametrizar liquidación de cesantías en aplicativo de nómina</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</si>
  <si>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</si>
  <si>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Adelantar la gestión del pago del saldo pendiente con base en los valores liquidados en el acto administrativo emitido para la extrabajadora</t>
  </si>
  <si>
    <t>Comunicación de solicitud de pago gestionado</t>
  </si>
  <si>
    <t>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</si>
  <si>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</si>
  <si>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Cálculos manuales no estandarizados</t>
  </si>
  <si>
    <t>Parametrizar liquidación de bonificación de servicios en aplicativo de nómina</t>
  </si>
  <si>
    <t>Proceso parametrizado en el nuevo aplicativo de nómina</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</si>
  <si>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</si>
  <si>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Aplicación parcial sin estándar y sin criterio del procedimiento</t>
  </si>
  <si>
    <t>Ajuste del procedimiento de comisión de servicios PAP621 y modificación de controles</t>
  </si>
  <si>
    <t>procedimiento PAP621 actualizado</t>
  </si>
  <si>
    <t>Se envía actualización de procedimiento FAP621 firmado y autorizado por la Gerencia bajo el radicado 20204600147253 del 19-10-2020 publicado en el catalogo el 10-12-2020.</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</si>
  <si>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</si>
  <si>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</si>
  <si>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Parametrizar el nuevo sistema de liquidación de nómina de acuerdo con los preceptos enunciados para automatizar la liquidación prestaciones sociales cuando se presenta cambio de vigencias</t>
  </si>
  <si>
    <t>A64 Liquidaciones</t>
  </si>
  <si>
    <t>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t>
  </si>
  <si>
    <t>alombana</t>
  </si>
  <si>
    <t>Falta de revisión del balance financiero respecto del valor real ejecutado.</t>
  </si>
  <si>
    <t>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t>
  </si>
  <si>
    <t>Memorando dirigido a Contabilidad y presupuesto</t>
  </si>
  <si>
    <t>Liquidación definitiva del convenio con un balance económico preliminar</t>
  </si>
  <si>
    <t>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t>
  </si>
  <si>
    <t>Formato FAP060 Solicitud para traslado de recursos a cuenta acreedora para cada uno de los contratos</t>
  </si>
  <si>
    <t>Se elaboraron y remitieron los formatos F-FI-20, antes FAP060 -Solicitud de traslado de recursos a cuentas acreedoras, se encuentran en firma y aprobación del Subgerente de Desarrollo de Proyectos.</t>
  </si>
  <si>
    <t>OBSERVACION No. 2. VENCIMIENTO DEL PLAZO DE LIQUIDACIÓN PARA 9 CONVENIOS El grupo auditor encontró 9 Convenios con vencimiento del plazo legal para liquidación bilateral y unilateral 197038 193048 194048 194002 213010 213028 200834 215030 y 215093.</t>
  </si>
  <si>
    <t>Falta de cumplimiento del cronograma de ejecucion de los contratos derivados.</t>
  </si>
  <si>
    <t>Presentar ficha de avances yo reportes de seguimiento de las liquidaciones de los convenios yo contratos interadmisnitrativos para el control del vencimiento de plazos para liquidar.</t>
  </si>
  <si>
    <t>Ficha yo reporte de seguimiento mensuales</t>
  </si>
  <si>
    <t>Se remite el reporte del aplicativo Power BI con corte diciembre, de cada uno de los grupos que se encuentran a cargo de la Subgerencia de Desarrollo de Proyectos.</t>
  </si>
  <si>
    <t>Falta de control y seguimiento por parte del de la gerencia del convenio a las solicitudes de liquidación de convenios radicadas ante el Grupo de Gestión Post Contractual</t>
  </si>
  <si>
    <t>Implementar la herramienta de seguimiento creada por la Subgerencia de Desarrollo de proyectos para el seguimiento a las liquidaciones de convenios ejecutados por ésta.</t>
  </si>
  <si>
    <t>Herramienta de seguimiento al estado de las liquidaciones en funcionamiento</t>
  </si>
  <si>
    <t>Se presenta la versión final de la herramienta de seguimiento de liquidaciones implementda por el Grupo de Proyectos Especiales</t>
  </si>
  <si>
    <t>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t>
  </si>
  <si>
    <t>scastell</t>
  </si>
  <si>
    <t>Falta de segumiento a los plazos de vencimiento para liquidacion bilateral de los convenios por parte del Gerente del Convenio y el Supervisor</t>
  </si>
  <si>
    <t>Solicitar mediante memorando a los grupo de presupuesto y contabilidad la liberacion de los recursos comprometidos como impuesto de timbre en marco del contrato derivado No. 2071448.</t>
  </si>
  <si>
    <t>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t>
  </si>
  <si>
    <t>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</si>
  <si>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Control de Asitencia</t>
  </si>
  <si>
    <t>Se realizó el evento SOCIALIZACION BUEN MANEJO DEL ANTICIPO mediante capacitación virtual el 23 de septiembre de 2020 por parte de la Ing. Sonia Castellano la cual se extendió a toda la entidad.</t>
  </si>
  <si>
    <t>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t>
  </si>
  <si>
    <t>Para los contratos del SENA la liquidación esta sujeta a la Resolución de condonación que realiza la Junta Técnica de Fondo Emprender</t>
  </si>
  <si>
    <t>Poner en conocimiento a los supervisores y gerentes de conveniosel procedimiento de liquidación para contratos yo convenios suscritos para la entidad en el marco en las líneas de negocios y su contratación derivada</t>
  </si>
  <si>
    <t>Control de Asistencia Presentación</t>
  </si>
  <si>
    <t>Se presenta la evidencia de cumplimiento del plan</t>
  </si>
  <si>
    <t>Falta de cumplimiento del cronograma de ejecucion de los contratos derivados</t>
  </si>
  <si>
    <t>Elaborar matriz para reconomiento del estado de liquidación de los contratos de cooperación empresarial del Fondo Empreder que se encuentran en proceso de liquidación.</t>
  </si>
  <si>
    <t>Matriz de seguimiento a la terminación de los contratos Fondo Emprender</t>
  </si>
  <si>
    <t>Se adjunta la Matriz de seguimiento a la terminación de los contratos Fondo Emprender</t>
  </si>
  <si>
    <t>Presentar un informe sobre el avance del seguimiento a las liquidaciones de los contratos derivados del Fondo Emprender</t>
  </si>
  <si>
    <t>Infografía de avance en las liquidaciones en Presentación de Power Point</t>
  </si>
  <si>
    <t>Se presentan las evidencias de cumplimiento del plan</t>
  </si>
  <si>
    <t>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t>
  </si>
  <si>
    <t>Falla del control CTRGPRO002</t>
  </si>
  <si>
    <t>Solicitar mediante memorando a la subgerencia de proyectos la aclaracion del acta de cierre</t>
  </si>
  <si>
    <t>Memorando Subgerencia de Desarrollo de Proyectos</t>
  </si>
  <si>
    <t>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t>
  </si>
  <si>
    <t>Realizar por parte de la gerencia la aclaracion al acta de cierre</t>
  </si>
  <si>
    <t>acta de cierre</t>
  </si>
  <si>
    <t>Se adjunta las actas de cierre de los contratos 2171508 y 2170555 con las respectivas aclaraciones</t>
  </si>
  <si>
    <t>Transferir y publicarel documento de aclaracion en el sistema de contratacion</t>
  </si>
  <si>
    <t>documento publicado</t>
  </si>
  <si>
    <t>Se adjunta pantallazo de publicación en el SECOP de las Actas de Cierre y los documentos de las actas de cierre como tal del contrato 2171508 y 2170555</t>
  </si>
  <si>
    <t>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t>
  </si>
  <si>
    <t>Falta seguimiento a los tramites radicados en el Grupo de Gestión Post Contractualanteriormente Liquidaciones y controversias</t>
  </si>
  <si>
    <t>Establecer Plan de trabajo con las areas que intervienen en el proceso de cierre del contrato</t>
  </si>
  <si>
    <t>Plan de trabajo</t>
  </si>
  <si>
    <t>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t>
  </si>
  <si>
    <t>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t>
  </si>
  <si>
    <t>Deficiencias en el seguimiento por parte de los supervisores o gerentes de convenio al cumplimiento de las obligaciones post-contractuales de orden financiero</t>
  </si>
  <si>
    <t>De acuerdo con el diagóstico tramitar las actas de cierre de los convenios que no se encuentren inmersas en trámites judiciales</t>
  </si>
  <si>
    <t>Actas de cierre</t>
  </si>
  <si>
    <t>Falta de gestión del Supervisor y Gerente de convenio para trámitar la liberación de saldos sin ejecución para la liquidación</t>
  </si>
  <si>
    <t>Elaborar el diagnóstico de los convenios que cuentan con saldos por liberar y que se encuentran en término para liquidar vencidos o liquidados con obligaciones poscontractuales relacionadas con la liberación de saldos y devolución de recursos o reintegro de estos.</t>
  </si>
  <si>
    <t>Diagnóstico</t>
  </si>
  <si>
    <t>Se adjuntan los documentos que contienen el diagnóstico y el avance de las liquidaciones</t>
  </si>
  <si>
    <t>A65 219001 DNP</t>
  </si>
  <si>
    <t>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t>
  </si>
  <si>
    <t>Retrasos en las dependencias por fallas de ORFEO o circunstancias específicas que pueden surgir en el proceso de cada desembolso</t>
  </si>
  <si>
    <t>Realizar los ajustes correspondientes en los Acuerdos de Servicios implementados con el cliente incluyendo la justificación y necesidad de cargue en SECOP II como una obligación del contratista para el avance en el proceso de pago.</t>
  </si>
  <si>
    <t>Documento de Acuerdo de Servicios ajustado y aprobado</t>
  </si>
  <si>
    <t>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t>
  </si>
  <si>
    <t>Retrasos ocasionados por demoras de contratistas para cargue de desembolsos en SECOP</t>
  </si>
  <si>
    <t>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t>
  </si>
  <si>
    <t>Formato de seguimiento de desembolsos por áreas del grupo financiero</t>
  </si>
  <si>
    <t>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t>
  </si>
  <si>
    <t>Diseñar e implementar campaña de divulgación a los contratistas del C.I. 219001 sobre la importancia del cargue del desembolso en SECOP II para garantizar el cumplimiento de los tiempos como plazo para el pago .3 a 5 días.</t>
  </si>
  <si>
    <t>Presentaciones con contenido de la campaña de divulgación</t>
  </si>
  <si>
    <t>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t>
  </si>
  <si>
    <t>A66 Normatividad Amb y Social</t>
  </si>
  <si>
    <t>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t>
  </si>
  <si>
    <t>Previo a la apertura del proceso de selección el grupo de planeación contractual no recibió de forma integral en cuatro de los permisos y licencias que permiten establecer la viabilidad del proyecto y su impacto social económico y ambiental.</t>
  </si>
  <si>
    <t>Realizar socialización de los requisitos PGIO Ambiental SST Calidad Social al personal del contrato interadministrativo No. 216144 personal Actual y futuras contrataciones</t>
  </si>
  <si>
    <t>Se adjunta lista de asistencia</t>
  </si>
  <si>
    <t>Falta de análisis integral del proyecto por parte de la gerencia de convenio antes de la solicitud de elaboración de estudios previos</t>
  </si>
  <si>
    <t>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t>
  </si>
  <si>
    <t>Lista de requisitos PGIO anexa al memorando de solicitud de estudios previos</t>
  </si>
  <si>
    <t>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</si>
  <si>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t>
  </si>
  <si>
    <t>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t>
  </si>
  <si>
    <t>Productos asociados al componente ambiental balance de materiales pétreos Certificado de adquisición de materiales pétreos plan de control operativo diligenciado en obra Cronograma de capacitación y soporte de capacitaciones ambientales</t>
  </si>
  <si>
    <t>Se relacionan los radicados con los avales del PGIO V0 de los establecimientos Cúcuta y Bucaramanga 20202700200351 BUCARAMANGA 20202700204801 CUCUTA cuyo contenido incluye los productos acordados</t>
  </si>
  <si>
    <t>Deficiencia en el cargue de los documentos asociados al contrato en el aplicativo de gestión documental Orfeo.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</si>
  <si>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t>
  </si>
  <si>
    <t>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t>
  </si>
  <si>
    <t>Comunicaciones enviadas y respuesta de los contratisas interventoría y obra</t>
  </si>
  <si>
    <t>Incluir en la lista de requisitos PGIO para nuevos contratos de obra e interventoria los perfiles del personal responsable del PGIO durante la ejecucion de los contratos del contrato interadministrativo No. 216144.</t>
  </si>
  <si>
    <t>Se ralcionan los Memorandos de los estudios previos para contratista de obra 20202700140883 20202700120063 e interventoria 20202700135133 que incluyen perfiles del personal responsable PGIO.</t>
  </si>
  <si>
    <t>Publicación del Manual y guia de supervisión e interventoria ajustados</t>
  </si>
  <si>
    <t>Solicitud modificación guia y manual de supervisión e interventoria</t>
  </si>
  <si>
    <t>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t>
  </si>
  <si>
    <t>Debilidades en la supervisión del contrato de consultoría.</t>
  </si>
  <si>
    <t>Iniciar tramite de afectación de garantias del contrato 2172030.</t>
  </si>
  <si>
    <t>Realizar socialización del manual y la guia de supervisión e interventoria con los ajustados realizados a los gerentes de convenio y supervisores de los grupos de la Subgerencia de Desarrollo de proyectos.</t>
  </si>
  <si>
    <t>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t>
  </si>
  <si>
    <t>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t>
  </si>
  <si>
    <t>Falta de gestión permanente al cumplimiento de las obligaciones contractuales del cliente referido a la entrega de licencias y/o permisos a su cargo.</t>
  </si>
  <si>
    <t>El cliente no entregó copia de los permisos de Vertimientos y Concesión de Aprovechamiento de Aguas Manuales de Operación yo Diseños de los proyectos de Plantas de Tratamiento de Agua</t>
  </si>
  <si>
    <t>Remitir comunicación a la Uspec solicitando aumentar la frecuencia de los monitoreos a la calidad del agua servida con el fin de verificar que los vertimientos esten dentro de los parametros permitidos independiente de la tenencia o no del permiso.</t>
  </si>
  <si>
    <t>Comunicación y respuesta por parte de USPEC.</t>
  </si>
  <si>
    <t>Remitir comunicación a la Uspec reiterando la necesidad de disponer del permiso de vertimientos dicha comunicación contará con el visto bueno de la oficina Asesora juridica.</t>
  </si>
  <si>
    <t>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t>
  </si>
  <si>
    <t>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t>
  </si>
  <si>
    <t>Deficiente ejercicio de la interventoría y la supervisión en el seguimiento del cronograma de obra</t>
  </si>
  <si>
    <t>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t>
  </si>
  <si>
    <t>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t>
  </si>
  <si>
    <t>Deficiencias en la validación de los insumos aportados por el cliente necesarios para el inicio y deficinicion del alcance de la etapa precontractual elaboracion de estudios previos estudio de mercado analisis del sector analisis de riesgos y reglas de participación</t>
  </si>
  <si>
    <t>Acta de Reunión y Producto de compromisos</t>
  </si>
  <si>
    <t>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t>
  </si>
  <si>
    <t>Acta de Reunión FAP 505</t>
  </si>
  <si>
    <t>Se incluyeron las preguntas referentes a gestiones trámites y obtención de permisos y licencias en el Formato Acta de Reunión Interna FAP 505 la cual adjunta</t>
  </si>
  <si>
    <t>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t>
  </si>
  <si>
    <t>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t>
  </si>
  <si>
    <t>Se incluyeron las preguntas referentes al Plan de Manejo Arqueológico en el Formato Acta de Reunión Interna FAP 505 adjunta</t>
  </si>
  <si>
    <t>A67 Controles Financieros</t>
  </si>
  <si>
    <t>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t>
  </si>
  <si>
    <t>Debilidades en el monitoreo a la aplicación de los controles por parte de la Subgerencia financiera y el grupo de Planeación y gestión de riesgos</t>
  </si>
  <si>
    <t>Actualización del perfil de riesgo del proceso de la Gestión Financiera</t>
  </si>
  <si>
    <t>Matriz de Riesgos Gestión Financiera 2020 actualizado y aprobado</t>
  </si>
  <si>
    <t>agiraldo</t>
  </si>
  <si>
    <t>Para esta actividad la Matriz de Riesgos Gestión Financiera 2020, se encuentra publicado en el Catálogo Documental de SARO con fecha de aprobación el 28 de enero de 2021 - Riesgos &amp; Controles GFIN2020, CONTROLES GFIN2020 y Listado de Riesgos GFIN2020.</t>
  </si>
  <si>
    <t>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t>
  </si>
  <si>
    <t>Debilidades en la asociación de controles a las causas y riesgos</t>
  </si>
  <si>
    <t>Para esta actividad la Matriz de Riesgos Gestión Financiera 2020, se encuentra publicado en el Catalogo Documental de SARO con fecha de aprobación el 28 de enero de 2021 - Riesgos &amp; Controles GFIN2020,CONTROLES GFIN2020 y Listado de Riesgos GFIN2020.</t>
  </si>
  <si>
    <t>Debilidades en el análisis transversal para determinar la causa raíz en los eventos materializados</t>
  </si>
  <si>
    <t>Mesa de Trabajo con la Subgerencia de Desarrollo de Proyectos Grupo de Pagaduría Grupo de Contabilidad y el Grupo de Planeación y Gestión de Riesgos</t>
  </si>
  <si>
    <t>Lista de asistencia</t>
  </si>
  <si>
    <t>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t>
  </si>
  <si>
    <t>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t>
  </si>
  <si>
    <t>Baja priorización en el reporte de eventos de riesgos frente a las operaciones del día a día</t>
  </si>
  <si>
    <t>Se adelantara el reporte de eventos de riesgos pendientes al Grupo de Planeación y Gestión de Riesgos referente al RGTIN10 RGFIN30 RGFIN34 y RGFIN37</t>
  </si>
  <si>
    <t>Reportes de eventos de riesgos entregados</t>
  </si>
  <si>
    <t>Se reportaron los eventos de riesgo materializados RGTIN10 RGFIN30 RGFIN34 y RGFIN37 mediante el formato Reporte registro de eventos de riesgo operativo al grupo de Planeación y Gestión de riesgos.</t>
  </si>
  <si>
    <t>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t>
  </si>
  <si>
    <t>Radicación de desembolsos por parte de los supervisores en horas no laborales</t>
  </si>
  <si>
    <t>Ajuste aplicativo seguimiento desembolsos a través del ORFEO</t>
  </si>
  <si>
    <t>Correo de aprobación del ajuste al aplicativo de Orfeo</t>
  </si>
  <si>
    <t>Se evidenció reportes del aplicativo ORFEO de los meses de mayo a noviembre respecto al seguimiento de los tiempos establecidos para desembolsos.</t>
  </si>
  <si>
    <t>Actualización al procedimiento para pagos de desembolsos de contratos derivados y contratos interadministrativos de funcionamiento PAP253</t>
  </si>
  <si>
    <t>Procedimiento PAP253</t>
  </si>
  <si>
    <t>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t>
  </si>
  <si>
    <t>A68 Controles SARLAFT</t>
  </si>
  <si>
    <t>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t>
  </si>
  <si>
    <t>enieves</t>
  </si>
  <si>
    <t>cbarrios1</t>
  </si>
  <si>
    <t>Definición de controles sin la participación de los responsables de su ejecución.</t>
  </si>
  <si>
    <t>Actualizar la matriz de riesgos y controles SARLAFT por factores de riesgo con la participación de los ejecutores de los controles acorde con la metodología definida por la entidad.</t>
  </si>
  <si>
    <t>Matriz de riesgo actualizada y publicada en el catálogo documental.</t>
  </si>
  <si>
    <t>El grupo de Cumplimiento reportó la matriz de riesgo correspondiente al tercer trimestre con los ajustes en controles actualizados en la hoja Bateria de Controles</t>
  </si>
  <si>
    <t>Socializar la matriz de riesgos a la organización.</t>
  </si>
  <si>
    <t>Correo electrónico de socialización de publicación de la matriz de riesgo SARLAFT.</t>
  </si>
  <si>
    <t>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t>
  </si>
  <si>
    <t>Observación 2 Aplicación de 5 controles transversales sin cumplir atributos del diseño. De los 25 controles transversales evaluados de la matriz SARLAFT de la Entidad. cinco 20 porciento no cumplen en su aplicación con los soportes establecidos y la descripción del control.</t>
  </si>
  <si>
    <t>Definición de controles sin la participación de los responsables de su ejecución</t>
  </si>
  <si>
    <t>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t>
  </si>
  <si>
    <t>Identificar los servidores públicos que tienen la información desactualizada y requerir al Grupo de Talento Humano su actualización.</t>
  </si>
  <si>
    <t>Memorando de requerimiento</t>
  </si>
  <si>
    <t>Mediante memorando radicado 20201600141513 del 5 de octubre de 2020 el Grupo de Cumplimiento requiere a la Gerencia de Talento Humano para que inicie el proceso de actualización de información de los funcionarios de planta identificados</t>
  </si>
  <si>
    <t>Actualizar la información de los servidores públicos según requerimiento del Oficial de Cumplimiento</t>
  </si>
  <si>
    <t>Informe de actualización de información.</t>
  </si>
  <si>
    <t>Se solicito la actualización a los servidores públicos del formato de vinculación, F-R-01</t>
  </si>
  <si>
    <t>Realizar una mesa de trabajo con el Grupo de Talento Humano y el Grupo de Tecnologías de la Información para definir un control automático que permita alertar sobre la desactualización de los datos de los servidores públicos.</t>
  </si>
  <si>
    <t>Acta de Reunión con las conclusiones.</t>
  </si>
  <si>
    <t>Mediante reunión del 26 de octubre de 2020 y acta con radicado 20201600003526 se acordó con el Grupo de Tecnologías de la Información la forma en la que identifique las personas desactualizadas en el FAP801 en reporte semestral automático.</t>
  </si>
  <si>
    <t>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t>
  </si>
  <si>
    <t>Deficiencias metodológicas en la medición de riesgo residual después de aplicar los controles</t>
  </si>
  <si>
    <t>Actualizar la matriz de riesgo considerando para el efecto la aplicación de la metodología de valoración de los controles.</t>
  </si>
  <si>
    <t>Matriz de riesgo SARLAFT con comparativo del perfil entre riesgo inherente y residual.</t>
  </si>
  <si>
    <t>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t>
  </si>
  <si>
    <t>Ausencia de parametros de validación de la información financiera por parte de los supervisores.</t>
  </si>
  <si>
    <t>Definir un criterio de consistencia de la información en donde incluya una referencia al patrimonio negativo</t>
  </si>
  <si>
    <t>Informe de calidad de información.</t>
  </si>
  <si>
    <t>Deficiencias en el proceso de segmentación establecido para la Entidad frente a la detección de señales de alerta</t>
  </si>
  <si>
    <t>Capacitar a verificadores sobre las posibles señales de alerta a revisar en el proceso de verificación del Formato FAP801.</t>
  </si>
  <si>
    <t>Lista de asistencia y presentación.</t>
  </si>
  <si>
    <t>Diseñar e implementar una señal de alerta que incluya el análisis integral de la información financiera.</t>
  </si>
  <si>
    <t>Informe de segmentación de persona natual y persona jurídica</t>
  </si>
  <si>
    <t>A69 Servicios Administrativos</t>
  </si>
  <si>
    <t>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t>
  </si>
  <si>
    <t>No se implementan las acciones tendientes a la actualización de las TRD Cambios normativos de temas de archivo</t>
  </si>
  <si>
    <t>Presentar para aprobación ante el Comité de Gestión y Desempeño.</t>
  </si>
  <si>
    <t>Acta de aprobación del Comité Institucional de Gestión y Desempeño CIGD.</t>
  </si>
  <si>
    <t>Falta de continuidad del profesional responsable de la actualización de las TRD</t>
  </si>
  <si>
    <t>Elaborar las TRD de ENTerritorio</t>
  </si>
  <si>
    <t>Tablas de retención documental de ENTerritorio</t>
  </si>
  <si>
    <t>Contratación de una firma de servicios especializados para el fortalecimiento del proceso de Gestión Documental</t>
  </si>
  <si>
    <t>Acta de inicio del contrato</t>
  </si>
  <si>
    <t>En el adjunto se remite Acta de inicio firmada el 15/01/2021 correspondiente a la contratación de una firma de servicios especializados para el fortalecimiento del proceso de Gestión Documental. Contrato No. 20201014 con la Empresa ENSOBRAMATIC S.A.S</t>
  </si>
  <si>
    <t>Emisión Acto Administrativo de Aprobación del Instrumento por parte del Representante Legal de la Entidad.</t>
  </si>
  <si>
    <t>Acto administrativo de aprobación por parte de la Gerente General.</t>
  </si>
  <si>
    <t>Radicar para Evaluación y convalidación ante el Archivo General de la Nación - AGN las TRD diseñadas.</t>
  </si>
  <si>
    <t>Memorando de radicación ante el AGN Archivo General de la Nación.</t>
  </si>
  <si>
    <t>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t>
  </si>
  <si>
    <t>Forlatecer el seguimiento y control de las obligaciones especificas de los contratos bajo supervisión del Grupo de Servicios Administrativos incluyendo en el informe mensual de apoyo a la supervision el componente de verificación al cumplimiento de las mismas.</t>
  </si>
  <si>
    <t>Informes de apoyo a la supervisión ajustados y aprobados para los meses de septiembre octubre noviembre 2020.</t>
  </si>
  <si>
    <t>Deficiencias en la planeación contractual por establecimiento de obligaciones inviables para el contratista</t>
  </si>
  <si>
    <t>En el adjunto se remite el informe de apoyo a la supervisión ajustados y aprobado correspondiente al mes de noviembre.</t>
  </si>
  <si>
    <t>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t>
  </si>
  <si>
    <t>Deficiencias en la planeación contractual para establecer una forma y sistema de pago consistente con el servicio contratado.</t>
  </si>
  <si>
    <t>Solicitar al Grupo de Talento Humano la inclusión de cursos o talleres en materia en la elaboración de contenidos técnicos para estudios previos.</t>
  </si>
  <si>
    <t>Memorando remitido a Talento Humano.</t>
  </si>
  <si>
    <t>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t>
  </si>
  <si>
    <t>Capacitación yo sensibilización en materia de elaboración de contenidos técnicos para estudios previos requeridos por el grupo de servicios administrativos.</t>
  </si>
  <si>
    <t>Certificado de Asistencia</t>
  </si>
  <si>
    <t>Se adjuntan los 8 certificados y 4 adicionales respecto a la capacitación yo sensibilización en materia de elaboración de contenidos técnicos para estudios previos requeridos por el grupo de servicios administrativos.</t>
  </si>
  <si>
    <t>Capacitacion yo sensibilización en materia de elaboracion de contenidos tecnicos para estudios previos requeridos por el grupo de servicios administrativos</t>
  </si>
  <si>
    <t>Se adjunta el consolidado de los 8 certificados mas 4 adicionales respecto a la Capacitación y/o sensibilización en materia de elaboración de contenidos técnicos para estudios previos requeridos por el grupo de servicios administrativos.</t>
  </si>
  <si>
    <t>A70 Gestión Comercial</t>
  </si>
  <si>
    <t>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t>
  </si>
  <si>
    <t>GESTIÓN COMERCIAL</t>
  </si>
  <si>
    <t>cmontane</t>
  </si>
  <si>
    <t>Actividad sin presupuesto o recursos asignado para el período</t>
  </si>
  <si>
    <t>Ajustar y publicar la Resolución de Funciones correspondientes al Grupo de Gestión Comercial</t>
  </si>
  <si>
    <t>Resolución actualizada y publicada</t>
  </si>
  <si>
    <t>pparra</t>
  </si>
  <si>
    <t>Resolución No. 24 del 3 de febrero de 2021 - Resolución de modificación de grupos de trabajo. Cumplimiento del 100% de la actividad.</t>
  </si>
  <si>
    <t>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t>
  </si>
  <si>
    <t>Actividades sin presupuesto asignado para el período</t>
  </si>
  <si>
    <t>Actualizar y publicar la caracterización CMI500 Gestión comercial</t>
  </si>
  <si>
    <t>Caracterización CMI500 Gestión Comercial actualizada y publicada</t>
  </si>
  <si>
    <t>Se actualizó la caracterización CMI500 del proceso de Gestión Comercial con las actividades pertinentes y correspondientes al proceso. La cual fue publicada en el catálogo documental el 21 de octubre de 2020.</t>
  </si>
  <si>
    <t>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t>
  </si>
  <si>
    <t>Actividad sin presupuesto asignado para el período</t>
  </si>
  <si>
    <t>Actualizar y formalizar el perfil de riesgos del proceso de Gestión Comercial identificando y valorando los controles con los responsables de su aplicación.</t>
  </si>
  <si>
    <t>Matriz de riesgos actualizada y formalizada</t>
  </si>
  <si>
    <t>Se carga los documentos relacionados con la actualización del perfil de riesgos de Gestión Comercia. Cumplimiento del 100% de la actividad: 1. Riesgos 2. Riesgos y controles 3. Controles 4. Riesgo absoluto 5. Riesgo residual</t>
  </si>
  <si>
    <t>A71 Contratación TI</t>
  </si>
  <si>
    <t>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t>
  </si>
  <si>
    <t>Cambio de grupo de trabajo y supervisión del contrato.</t>
  </si>
  <si>
    <t>Gestionar los soportes correspondientes a cada una de las obligaciones de los contratos relacionados en el hallazgo.</t>
  </si>
  <si>
    <t>Soportes de los siguientes contratos 2018930 2019868 2019997 2020691 2020444 2018882.</t>
  </si>
  <si>
    <t>Elaborar el cuadro de control para el seguimiento de los contratos de TI</t>
  </si>
  <si>
    <t>Cuadro de Control seguimiento contratos</t>
  </si>
  <si>
    <t>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t>
  </si>
  <si>
    <t>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t>
  </si>
  <si>
    <t>Falta de detalle en la descripción de los perfiles y cantidades requeridos en los estudios previos</t>
  </si>
  <si>
    <t>Elaborar el cuadro de control parael seguimiento de los contratos de TI</t>
  </si>
  <si>
    <t>Diligenciamiento del Formato F-GG-18 - Acta de aprobación de personal para la para los contratos relacionados en el hallazgo.</t>
  </si>
  <si>
    <t>Formatos FGG18 Acta de aprobación de personal para la ejecución del contrato.</t>
  </si>
  <si>
    <t>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t>
  </si>
  <si>
    <t>Debilidad en el seguimiento de aplicación de controles y políticas de seguridad de la información en el proceso contractual</t>
  </si>
  <si>
    <t>Envíar la propuesta de la clausula confidencialidad para los documentos que aplique en el procesos de contración al grupo de Procesos de Selección.</t>
  </si>
  <si>
    <t>memorando al Grupo de Procesos de Selección con la Clausula de Confidencialidad</t>
  </si>
  <si>
    <t>Se adjunta el memorando con radicado 20201700167753 del 27 de noviembre</t>
  </si>
  <si>
    <t>Falta de estandarización de la claúsula de confidencialidad en los documentos precontractuales y contractuales.</t>
  </si>
  <si>
    <t>Incluir en los Anexos a los Términos y condiciones estandarizados en el clausulado adicional al contrato la cláusula contractual para que en todos los contratos se estipule la obligación del contratista en salvaguardar la seguridad de la información.</t>
  </si>
  <si>
    <t>Anexo de condiciones generales del contrato de prestación de servicios profesionales yo apoyo a la gestión</t>
  </si>
  <si>
    <t>A72 Contratación GP OV</t>
  </si>
  <si>
    <t>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t>
  </si>
  <si>
    <t>Requerimientos al cliente por parte de entes externos que afectan las condiciones contractuales</t>
  </si>
  <si>
    <t>Remitir mensualmente un oficio al director de la USPEC reiterando el cumplimiento del pago de acuerdo con lo establecido contractualmente en la Cláusula Sexta - Forma de Pago del CI 216144.</t>
  </si>
  <si>
    <t>Oficio reiteración solicitud de pago</t>
  </si>
  <si>
    <t>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t>
  </si>
  <si>
    <t>Debilidades en la verificación en sitio por parte del interventor</t>
  </si>
  <si>
    <t>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t>
  </si>
  <si>
    <t>Informe diagnóstico del estado actual del proyecto</t>
  </si>
  <si>
    <t>Se adjunta el informe diagnóstico del estado actual del proyecto</t>
  </si>
  <si>
    <t>Informe técnico suscrito por el interventor</t>
  </si>
  <si>
    <t>Presentar un informe técnico en el que se consignen las activiades para subsanar las deficiencias identificadas en el informe de patología una vez estas se hayan terminado y recibido por parte del interventor y de la supervisión de ENTerritorio.</t>
  </si>
  <si>
    <t>Memorando o correo electrónico de Aprobación del informe tecnico por parte del supervisor de ENTerritorio dirigido a la interventoría</t>
  </si>
  <si>
    <t>Observación 3. Convenios 211041 y 212080 sin designación de gerente. Entre enero y octubre de 2020 no se ha realizado la designación de Doris Patricia León como gerente para los convenios 211041 y 212080 aún cuando la ha estado ejerciendo durante el período.</t>
  </si>
  <si>
    <t>Debilidad en los mecanismos de control adoptados y aplicados</t>
  </si>
  <si>
    <t>Elaborar una vez se legalice el contrato de los gerentes de convenio del grupo de Desarrollo de Proyectos 2 el memorando de designación.</t>
  </si>
  <si>
    <t>Memorando de designación</t>
  </si>
  <si>
    <t>Se presentan los memorandos con radicados Nos.20212700020241,20212700020281 y 20212700020261 del 4 de febrero de 2021 donde se realizan las designaciones de Doris Leon, Alba Calderon y Zoranyi Sierra como Gerentes de convenios.</t>
  </si>
  <si>
    <t>Desconocimiento de normas y manuales internos de la entidad</t>
  </si>
  <si>
    <t>Realizar la designación de Doris Patricia León como gerente de los convenios 211041 212017 y 212080.</t>
  </si>
  <si>
    <t>Memorando de designacion No 20202700214611</t>
  </si>
  <si>
    <t>A73 Procesos Jur y Prov</t>
  </si>
  <si>
    <t>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t>
  </si>
  <si>
    <t>Falta de trazabilidad y seguimiento a las solicitudes realizadas a la Agencia Nacional de Defensa Jurídica del Estado</t>
  </si>
  <si>
    <t>Oficiar a la Agencia de Defensa Jurídica del Estado solicitando el ajuste de los procesos duplicados en el reporte EKogui.</t>
  </si>
  <si>
    <t>Oficio enviado a la ANDJE</t>
  </si>
  <si>
    <t>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t>
  </si>
  <si>
    <t>Realizar seguimiento al cierre de las solicitudes presentadas al soporte eKogui de la Agencia Nacional de Defensa Jurídica del Estado por los procesos duplicados</t>
  </si>
  <si>
    <t>Reporte de Ekogui generado por el aplicativo sin duplicidad</t>
  </si>
  <si>
    <t>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t>
  </si>
  <si>
    <t>Falta de validación e inoportunidad en el reporte del grupo de Defensa Judicial al grupo de Contabilidad</t>
  </si>
  <si>
    <t>Informar a la Grupo de Contabilidad y registrar la provisión relacionada con las inconsistencias donde se identifiquen procesos que deben tener provisión.</t>
  </si>
  <si>
    <t>Memorando informando ajuste en provisión</t>
  </si>
  <si>
    <t>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t>
  </si>
  <si>
    <t>Adoptar un control mensual de verificación frente a la calidad de la información y la actualización de la probabilidad de pérdida y de las provisiones por parte del apoderado en los procesos jurídicos a cargo</t>
  </si>
  <si>
    <t>Actualizar la matriz de riesgo con el control incorporado en dicha matriz</t>
  </si>
  <si>
    <t>lbautist</t>
  </si>
  <si>
    <t>A74 Comités Institucionales</t>
  </si>
  <si>
    <t>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t>
  </si>
  <si>
    <t>Que no haya casos para citar según periodicidad y presentar en Comité</t>
  </si>
  <si>
    <t>Establecer la programación de comités vía circular y especificar en que casos no se citará sesiones</t>
  </si>
  <si>
    <t>En cumplimiento se carga la Circular 11 del 24 de diciembre de 2020, y socializada por medio de correo electrónico a todos los funcionarios y colaboradores el 29 de diciembre de 2020.</t>
  </si>
  <si>
    <t>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t>
  </si>
  <si>
    <t>* Imposibilidad de cumplir con el quórum para las sesiones agendadas. * Dificultad para coordinar la agenda de los miembros del comité en las fechas preestablecidas. * Dificultad para sesionar en los meses de enero y diciembre dado el cambio de vigencia</t>
  </si>
  <si>
    <t>Planificar y fijar fechas de agendamiento de comités periódicos (sesiones ordinarias) con el propósito de facilitar la coordinación o separación de agendas de sus miembros</t>
  </si>
  <si>
    <t>Memorando No. 20211100000983 de fecha 4 de enero de 2021, donde se informa a los miembros del Comité de Conciliación Fechas previstas para celebrar los Comités de Conciliación en el año 2021.</t>
  </si>
  <si>
    <t>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t>
  </si>
  <si>
    <t>* Falta de seguimiento a los compromisos acordados en las sesiones del comité. * Desconocimiento de la normatividad vigente en materia de SGSST</t>
  </si>
  <si>
    <t>Realizar registro en acta de cada sesión del seguimiento al avance y hasta el cierre o cumplimiento de los compromisos registrados en el formato de acta de reunión interna, que recoja lo establecido o estipulado en sesiones previas</t>
  </si>
  <si>
    <t>6 actas</t>
  </si>
  <si>
    <t>Durante el primer trimestre del año 2021, se elaboraron 2 actas de 6 que se acordaron. Acta No. 21 en la cual se establecieron los compromisos a ejecutar Acta No. 22 en la cual se estipulan las fechas de inicio de actividades</t>
  </si>
  <si>
    <t>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t>
  </si>
  <si>
    <t>Falta de seguimiento y control por parte del Secretario Técnico a los compromisos establecidos durante las sesiones del Comité.</t>
  </si>
  <si>
    <t>Actas de Comité</t>
  </si>
  <si>
    <t>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t>
  </si>
  <si>
    <t>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t>
  </si>
  <si>
    <t>* Desconocimiento de la normatividad vigente que reglamenta el Comité * Urgencia en el estudio, evaluación y/o decisión de temas competencia del Comité * Retraso en el agendamiento de temas para estudio del Comité</t>
  </si>
  <si>
    <t>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</si>
  <si>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DIRECCIONAMIENTO ESTRATÉGICO</t>
  </si>
  <si>
    <t>pbuitrag</t>
  </si>
  <si>
    <t>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</si>
  <si>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Modificar y actualizar, según las normas vigentes aplicables, la reglamentación del Comité de Gerencia (Acuerdo de reglamento del comité).</t>
  </si>
  <si>
    <t>Acuerdo de reglamento del comité.</t>
  </si>
  <si>
    <t>El día 19 de febrero 2021, se expide el acuerdo No. 297 ¿Por el cual se crea el Comité de Gerencia e Institucional de Coordinación de Control Interno de ENTerritorio, dando cumplimiento a la acción No. 395 del presente Plan de Mejoramiento.</t>
  </si>
  <si>
    <t>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t>
  </si>
  <si>
    <t>mpanquev</t>
  </si>
  <si>
    <t>ocuesta</t>
  </si>
  <si>
    <t>Avance %</t>
  </si>
  <si>
    <t>Avance por peso</t>
  </si>
  <si>
    <t>LA ACCIÓN NO HA SIDO FORMULADA EN EL GRC</t>
  </si>
  <si>
    <t>Deficiente seguimiento al ejercicio funcional a cargo de los Secretarios de Comités</t>
  </si>
  <si>
    <t>A75 Efectividad SAR</t>
  </si>
  <si>
    <t>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</si>
  <si>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Deficiencias en el ejercicio de la supervisión de Enterritorio que afecta la cobertura integral y oportuna de garantías en la contratación derivada</t>
  </si>
  <si>
    <t>Desarrollar mesas de trabajo con la Subgerencia Financiera con el fin de analizar la implementación de un sistema de costeo para controles y planes de tratamiento.</t>
  </si>
  <si>
    <t>sistema de costeo</t>
  </si>
  <si>
    <t>Adquisición / implementación de controles automáticos</t>
  </si>
  <si>
    <t>Realizar revisión y análisis de grado de ejecución de Controles por proceso.</t>
  </si>
  <si>
    <t>Controles</t>
  </si>
  <si>
    <t>Efectuar recomendaciones para la automatización de controles en los procesos.</t>
  </si>
  <si>
    <t>Capacitación y socialización de los reportes de Eventos Express.</t>
  </si>
  <si>
    <t>Revisar la posibildad de la creación del formulario de Reporte de evento Express en intranet para todos los colaboradores.</t>
  </si>
  <si>
    <t>formulario</t>
  </si>
  <si>
    <t>Crear formulario Express de reportes de eventos de RO (FORMS Share point) con los campos mínimos requeridos para el reportante, los campos adicionales deben ser diligenciados por Gestores de Riesgos y gestionados por la URO.</t>
  </si>
  <si>
    <t>Actualizar los perfiles de riesgos de los proyectos trimestralmente con base en la información entregada por la Subgerencia de Desarrollo de Proyectos y Estructuración de Proyectos referente a las variaciones en los perfiles de riesgos vigentes.</t>
  </si>
  <si>
    <t>perfiles de riesgo</t>
  </si>
  <si>
    <t>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t>
  </si>
  <si>
    <t>Alta dependencia de controles manuales en los procesos</t>
  </si>
  <si>
    <t>controles</t>
  </si>
  <si>
    <t>Baja cobertura de los seguros para la administración del SARFC en la contratación derivada</t>
  </si>
  <si>
    <t>Realizar revisión y análisis de grado de ejecución de Controles por proceso</t>
  </si>
  <si>
    <t>revisión y análisis</t>
  </si>
  <si>
    <t>capacitación</t>
  </si>
  <si>
    <t>Crear formulario Express de reportes de eventos de RO (FORMS Share point) con los campos mínimos requeridos para el reportante, los campos adicionales deben ser diligenciados por Gestores de Riesgos y gestionados por la URO para el SARFC.</t>
  </si>
  <si>
    <t>Desarrollar mesas de trabajo con la Subgerencia Financiera con el fin de analizar la implementación de un sistema de costeo para controles y planes de tratamiento para el Riesgo de Fraude y Corrupción.</t>
  </si>
  <si>
    <t>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t>
  </si>
  <si>
    <t>Ausencia de un sistema de costeo para la gestión y administración del SARO</t>
  </si>
  <si>
    <t>Desarrollar mesas de trabajo con la Subgerencia Financiera con el fin de analizar la implementación de un sistema de costeo para controles y planes de tratamiento para el SARSICN</t>
  </si>
  <si>
    <t>sistema de costeo de controles</t>
  </si>
  <si>
    <t>Desconocimiento del sistema SARSICN, mecanismos o herramienta para reportar eventos de seguridad por parte de los lideres del proceso</t>
  </si>
  <si>
    <t>Efectuar Capacitaciones con el fin de socializar el procedimiento de gestión de incidentes de SI, el cual contiene las actividades relacionadas con el reporte de eventos para el Plan de Contiuidad del Negocio y Seguridad de la Información.</t>
  </si>
  <si>
    <t>Capaccitación</t>
  </si>
  <si>
    <t>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t>
  </si>
  <si>
    <t>Falta de herramientas para identificar ocurrencia de riesgos y reporte en tiempo real</t>
  </si>
  <si>
    <t>Falta de ejecución de procesos de calibración de modelos prospectivos</t>
  </si>
  <si>
    <t>Crear formulario Express de reportes de eventos de RO (FORMS Share point) con los campos mínimos requeridos para el reportante, los campos adicionales deben ser diligenciados por Gestores de Riesgos y gestionados por la URO para el SARC.</t>
  </si>
  <si>
    <t>Formulario</t>
  </si>
  <si>
    <t>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t>
  </si>
  <si>
    <t>Nivel de analítica enfocado a niveles básico e intermedio</t>
  </si>
  <si>
    <t>Implementar las metodologías según el análisis de aplicabilidad anterior.</t>
  </si>
  <si>
    <t>metodología</t>
  </si>
  <si>
    <t>Altos costos asociados a la Adquisición / implementación de controles automáticos</t>
  </si>
  <si>
    <t>Realizar revisión y análisis de grado de ejecución de Controles para el proceso de Gestión del Riesgo.</t>
  </si>
  <si>
    <t>revisión y análisis de controles</t>
  </si>
  <si>
    <t>Efectuar análisis para la aplicabilidad de nuevas metodologías según lo definido como Técnica que podría aplicar, de acuerdo con el instrumento DIER-7 para el SARL.</t>
  </si>
  <si>
    <t>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t>
  </si>
  <si>
    <t>Deficiencias en el ejercicio de análisis e implementación de nuevas técnicas para la identificación y evaluación de riesgos</t>
  </si>
  <si>
    <t>Altos costos asociados a la Adquisición / implementacion de controles automáticos</t>
  </si>
  <si>
    <t>Plan de Acción de Controles A. Realizar revisión y análisis de grado de ejecución de Controles para el proceso de Gestión del Riesgo.</t>
  </si>
  <si>
    <t>Plan de Acción Analisis de Aplicabilidad Nuevas Metodologías Efectuar análisis para la aplicabilidad de nuevas metodologías según lo definido como Técnica que podría aplicar, de acuerdo con el instrumento DIER-7. para el SARM.</t>
  </si>
  <si>
    <t>Metodologías</t>
  </si>
  <si>
    <t>Se adjunta el acta de recibo y entrega de bienes proyecto FONSECON. CIC PEREIRA</t>
  </si>
  <si>
    <t>Se remiten 10 actas de liquidación de acuerdo con el diagnóstico presentado.</t>
  </si>
  <si>
    <t>Se remiten las comunicaciones que se relacionan a continuación: 20212700077001 del 27 de abril de 2021 20212700084261 del 10 de mayo de 2021 20212700114501 del 08 de junio de 2021</t>
  </si>
  <si>
    <t>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t>
  </si>
  <si>
    <t>Se verificó los soportes compartidos por TI en la ruta https://fonade-my.sharepoint.com/:f:/g/personal/areatic_enterritorio_gov_co/Et53HJmQJ4hEmibJ5ete6AkBGvH5d9wdtNSqltnAYwB9-w?e=7wx3bx
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t>
  </si>
  <si>
    <t>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t>
  </si>
  <si>
    <t>Se verificó los soportes compartidos por TI en la ruta https://fonade-my.sharepoint.com/:f:/g/personal/areatic_enterritorio_gov_co/Et53HJmQJ4hEmibJ5ete6AkBGvH5d9wdtNSqltnAYwB9-w?e=7wx3bx 
Contrato 2019868 F-GG 18 acta de aprobación del personal del 20/10/2020
Certificado personal 20/10/2020 ( obligación 22 y numeral 2.3), 2019825 F-GG 18 acta de aprobación del personal del 20/10/2020
carpeta: contratación/ 2019825/legalización/acta certificación del personal (numeral 2.3) y cto 20171239 F-GG-18  acta de aprobación personal, suscrita el 17/11/2020 (numeral 2.3).</t>
  </si>
  <si>
    <t>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PROFESIONALES Y/O APOYO A LA GESTIÓN, CLÁUSULA DÉCIMA SÉPTIMA. - CONFIDENCIALIDAD E INFORMACIÓN.</t>
  </si>
  <si>
    <t xml:space="preserve">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t>
  </si>
  <si>
    <t>Se observan los comparativos entre las actas de recibo parcial FMI043 y los apu contractuales y los no previstos de cinco contratos: San Antonio Giron el Cisco Sabanalarga y combita-uspec</t>
  </si>
  <si>
    <t xml:space="preserve">Pendiente por cargar soportes de cumplimiento por parte del responsable en GRC, una vez se habiliten las acciones para reportar en el aplicativo </t>
  </si>
  <si>
    <t>Pendiente actualizar en el GRC la fecha fin de la actividad</t>
  </si>
  <si>
    <t>Despues de la reunion   con la Gerencia para la revisión final y posterior envío al cliente, El informe de gestión No. 16  se radico al cliente el 29 de enero 2021.</t>
  </si>
  <si>
    <t xml:space="preserve">
Se reportan las actas donde se evidencia el  seguimiento a los compromisos establecidos.</t>
  </si>
  <si>
    <t xml:space="preserve">
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t>
  </si>
  <si>
    <t>Pendiente cargue de soportes GRC, se solicitó ampliar fecha por base</t>
  </si>
  <si>
    <t>Pendiente cargue de soportes GRC</t>
  </si>
  <si>
    <t>Reporta Memorando 20213100024583 del 5 de febrero de 2021 Programación Sesiones Comité vigencia 2021</t>
  </si>
  <si>
    <r>
      <t xml:space="preserve">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t>
    </r>
    <r>
      <rPr>
        <b/>
        <sz val="11"/>
        <color theme="1"/>
        <rFont val="Calibri"/>
        <family val="2"/>
        <scheme val="minor"/>
      </rPr>
      <t>Evidencia: Perfil de Riesgo SARLAFT IV- (1)</t>
    </r>
  </si>
  <si>
    <r>
      <t xml:space="preserve">El Grupo de Cumplimiento generó el reporte de personas con patrimonio negativo como un criterio de consistencia en el informe de calidad. 
Como evidencia en el informe de calidad correspondiente al primer semestre de 2021 se relaciona el conteo en la página 30, se acompaña el archivo denominado: "20210330 Evaluacion QD Primer trimestre SARLAFT" </t>
    </r>
    <r>
      <rPr>
        <b/>
        <sz val="11"/>
        <color theme="1"/>
        <rFont val="Calibri"/>
        <family val="2"/>
        <scheme val="minor"/>
      </rPr>
      <t xml:space="preserve">
Evidencia: 20210330 Evaluacion QD Primer trimestre SARLAFT (1)</t>
    </r>
  </si>
  <si>
    <r>
      <rPr>
        <sz val="11"/>
        <color theme="1"/>
        <rFont val="Calibri"/>
        <family val="2"/>
        <scheme val="minor"/>
      </rPr>
      <t xml:space="preserve">El Grupo de Cumplimiento capacitó en Análisis Financiero a los colaboradores de la entidad que realizan la verificación y análisis del formato de vinculación. 
Como evidencia se remite el correo electrónico originado en el Grupo de Talento Humano en el que se reporta el listado de los colaboradores capacitados, corresponde al archivo denominado: "Listado Analisis financiero"
</t>
    </r>
    <r>
      <rPr>
        <b/>
        <sz val="11"/>
        <color theme="1"/>
        <rFont val="Calibri"/>
        <family val="2"/>
        <scheme val="minor"/>
      </rPr>
      <t xml:space="preserve">
Evidencia: Listado INTRODUCCIÓN ANÁLISIS FINANCIERO 18 DE MAYO</t>
    </r>
  </si>
  <si>
    <r>
      <rPr>
        <sz val="11"/>
        <color theme="1"/>
        <rFont val="Calibri"/>
        <family val="2"/>
        <scheme val="minor"/>
      </rPr>
      <t>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"4. Resultados..." incluye persona natural y jurídica de contratación derivada y de funcionamiento</t>
    </r>
    <r>
      <rPr>
        <b/>
        <sz val="11"/>
        <color theme="1"/>
        <rFont val="Calibri"/>
        <family val="2"/>
        <scheme val="minor"/>
      </rPr>
      <t xml:space="preserve">
Evidencias:
* 4. Resultado PJ-DERIVADOS 2020-II (2)
* 4. Resultado PJ-FUNCIONAMIENTO 2020-II (2)
* 4. Resultado PN-DERIVADOS 2020-II (2)
* 4. Resultado PN-FUNCIONAMIENTO 2020-II (2)</t>
    </r>
  </si>
  <si>
    <t>Se verificó los soportes compartidos por TI en la ruta https://fonade-my.sharepoint.com/:f:/g/personal/areatic_enterritorio_gov_co/Et53HJmQJ4hEmibJ5ete6AkBGvH5d9wdtNSqltnAYwB9-w?e=7wx3bx 
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
carpeta: contratación/ 2020536/legalización/ UPS acta certificación del personal (obligación 10), 2018882 Radicado QTECH 20204300346552 polizas impresoras- suramericana (obligación 14)</t>
  </si>
  <si>
    <t>Falta cambiar el verificador</t>
  </si>
  <si>
    <t>A78 Sistemas fotovoltaicos</t>
  </si>
  <si>
    <t>A79 Intradomiciliarias 2021</t>
  </si>
  <si>
    <t>Se realiza presentación de las 33 Tablas de Retención Documental ante el Comité Institucional de Gestión y Desempeño CIGD - por lo que se adjunta acta No 42 del 30 de junio de 2021 en donde se aprueban.</t>
  </si>
  <si>
    <t>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t>
  </si>
  <si>
    <t>Se adjunta memorando de radicación para Evaluación y convalidación ante el Archivo General de la Nación - AGN las TRD diseñadas con fecha del 22 de julio y el soporte de radicado emitido por el AGN con fecha del 23 de julio.</t>
  </si>
  <si>
    <t>A80 Interventorías y consultorías 2020-2021</t>
  </si>
  <si>
    <t>A76 Proyectos INPEC</t>
  </si>
  <si>
    <t>A77 Subsidios VIP y VIS</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</si>
  <si>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</si>
  <si>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</si>
  <si>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accion correctiva</t>
  </si>
  <si>
    <t>* Imprecisiones en la información aportada por el cliente (referida a las áreas de los establecimientos - mayor permanencia del personal del contratista)
*Metodología no apropiada para la ejecución  de la consultoría
*Omisión del consultor a los requerimientos del interventor 
* Los directores de los establecimientos no permitían el ingreso de más de 8 profesionales</t>
  </si>
  <si>
    <t>memorando</t>
  </si>
  <si>
    <t xml:space="preserve">Observación No. 2.  Inadecuado ejercicio de la supervisión del contrato 2200603 
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
</t>
  </si>
  <si>
    <t xml:space="preserve">Observación No. 3 Solicitud al cliente en contravía de los términos contractuales
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
</t>
  </si>
  <si>
    <t xml:space="preserve">Observación No.4   Factor multiplicador del contrato 2200603 sin soporte de ejecución y verificación 
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</si>
  <si>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</si>
  <si>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</si>
  <si>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6 Títulos de propiedad de lotes no verificados para un contrato
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
</t>
  </si>
  <si>
    <t xml:space="preserve">Observación No.7  Cuatro Ítems no previstos aprobados con inconsistencias 
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
NP.047, NP.060 y NP.051: La descripción del ítem no define el alcance de la actividad y no desglosa los materiales necesarios
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
NP.047: Incluye  variables que no corresponden con el desarrollo de actividad 
</t>
  </si>
  <si>
    <t>Realizar los trámites de novedad contractual de redución de alcance y prorroga.</t>
  </si>
  <si>
    <t>Suscripción de la novedad contractual</t>
  </si>
  <si>
    <t xml:space="preserve">Remitir el informe suministrado por la interventoría en donde se evidencie el control del factor multiplicador, incluyendo los costos asociados como pago da salario, seguridad social, costos indirectos por cada uno de los profesionales que hacen parte de los HITOS contractuales </t>
  </si>
  <si>
    <t>Informe</t>
  </si>
  <si>
    <t xml:space="preserve">Memorando
</t>
  </si>
  <si>
    <t>Entrega F-GG-33 acta de mayores y menores cantidades e ítems no previstos para el contrato de obra 2181135</t>
  </si>
  <si>
    <t>F-GG-33</t>
  </si>
  <si>
    <t>Realizar un acta de socialización (suscrita por interventoría, contratista de obra y propietario del lote privado), mediante la cual se aclarará que el alcance a intervenir para la estabilización del talud no sera objeto de intervención sobre el lote privado.</t>
  </si>
  <si>
    <t>Acta de socialización</t>
  </si>
  <si>
    <t>ACTA DE REUNION SUSCRITA POR LAS TRES PARTES</t>
  </si>
  <si>
    <t xml:space="preserve">Requerir a las interventorias  contratos 2190875 y 2180866 mediante oficio realizando un llamado de atención con el fin de disponer de la  totalidad de la documentación requerida en el sitio de obra segun lo establecido en el manual de supervisión e intervetoria.
</t>
  </si>
  <si>
    <t>oficio</t>
  </si>
  <si>
    <t xml:space="preserve">Contrato No. 2180866: Requerir  a las interventorías incluir un anexo al informe semanal con el registro fotográfico que evidencie la impresión física en la  obra de los documentos y toda la información requerida para el seguimiento en tiempo real </t>
  </si>
  <si>
    <t>Informe semanal con anexo</t>
  </si>
  <si>
    <t>Se remiten los siguientes oficios:
2190875 20212700143631: 26/07/2021 enviado a la interventoria de  BELLAVISTA –MEDELLÍN (PABELLÓN 2).
2180866: 20212700146891:30/07/2021 enviado a la interventoria CONSORCIO BYD 2017</t>
  </si>
  <si>
    <t>accion preventiva</t>
  </si>
  <si>
    <t xml:space="preserve">* Alternativas de solución concertadas entre la supervisión, interventoría y consultor fuera de los términos contractuales 
* Posible desconocimiento de la  supervisión de las instancias y procedimientos internos para el trámite del incumplimiento detectado.
* Elaboración de propuestas de plan de choque y planes de acción </t>
  </si>
  <si>
    <t xml:space="preserve">
*Asociar  las áreas mencionadas de carácter informativo como meta física del proyecto
*Deficiencia en la planificación de la información del proceso contractual
*Falta de revisión de la información contenida en los documentos precontractuales por parte del oferente, de la interventoría y supervisión 
*Planes de choque por parte del consultor inefectivos
</t>
  </si>
  <si>
    <t xml:space="preserve">*Generar ahorros en la contratación por parte del consultor
*Interpretación parcializada o sesgada de los términos del contrato objeto de interventoría
</t>
  </si>
  <si>
    <t>*Demoras internas en el trámite de los  56 ítems no previstos identificados por el contratista en la etapa1
*Posible desactualización del valor de los insumos para fijar los precios de las actividades de los proyectos.
* Cambio de Interventoría durante la ejecución de obra</t>
  </si>
  <si>
    <t>*Falta de revisión de los documentos de los predios por parte del contratista e interventor
* El cliente no entregó de licencias y permisos al inicio.</t>
  </si>
  <si>
    <t xml:space="preserve">
*Falta de Revisión detallada de la  aprobación de INP por parte del interventor y grupo responsable de ENTerritorio
*Posible colusión entre contratista e interventor </t>
  </si>
  <si>
    <t xml:space="preserve">*El interventor se apoya en el sitio de obra en los documentos de trabajo del contratista
*Debilidades en el seguimiento por parte del supervisor y la gerencia del convenio 
</t>
  </si>
  <si>
    <t>Evaluar la situación presentada y determinar si es o no procedente el trámite de incumplimiento para el contratista.</t>
  </si>
  <si>
    <t>Se adjunta acta de mayores y menores cantidades e items no previstos, oficio con radicado No. 20204300155252  14 de mayo de 2020 y desembolso acta No. 1</t>
  </si>
  <si>
    <t>Reporte en el GRC</t>
  </si>
  <si>
    <t>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t>
  </si>
  <si>
    <t>Acción detectiva</t>
  </si>
  <si>
    <t>Falta de control y seguimiento por parte de la interventoría y supervisión a los requisitos del proyecto</t>
  </si>
  <si>
    <t>Enviar mediante oficio al contratista de interventoria recordardo que los formatos del programa intradomiciliaras solo podran ser suscritos por el propietario o poseedor de la vivienda</t>
  </si>
  <si>
    <t>oficio al contratista de interventoria</t>
  </si>
  <si>
    <t>Solicitar mediante oficio al cliente (Ministerio de Vivienda, Cuidad y Territorio) pronunciamiento frente a la viabilidad de suscripcion de los formatos PCI por parte del conyuge y hasta el segundo grado de consanguinidad.</t>
  </si>
  <si>
    <t>Oficio al ministerio</t>
  </si>
  <si>
    <t>Para 3 proyectos se generaron 88 PQR, de las cuales 4 presentan incumplimiento en el plazo de respuesta entre 5 y 26 días hábiles: Maria la baja 1 y Atrato 3, y para Astrea una con el codigo C104 no registra fecha de cierre</t>
  </si>
  <si>
    <t xml:space="preserve">
Alto volumen de solicitudes en el marco de los proyectos
Falta de control y seguimiento por parte de la interventoría y supervisión a los requisitos del proyecto
Cierre de alcaldias por emergencia sanitaria </t>
  </si>
  <si>
    <t>Seguimiento por parte de la supervision del contrato en los comites tecnicos y/o de seguimiento a los PQRS radicados y las respuestas de los mismos</t>
  </si>
  <si>
    <t>Actas de comité tecnico y/o listas de asistencia</t>
  </si>
  <si>
    <t>Enviar oficio al contratista de interventoria recordardo los tiempos de respuestas que se tienen establecidos para las PQRS interpuestas producto del proyecto.</t>
  </si>
  <si>
    <t>Oficio al contratista de interventoria</t>
  </si>
  <si>
    <t>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t>
  </si>
  <si>
    <t>Demora de la interventoría en la aprobación de cambio de personal</t>
  </si>
  <si>
    <t>Enviar mediante oficio al contratista de interventoria recordando que los formatos del programa de conexiones intradomiciliaras solo podran ser suscritos por el personal aprobado y contratado.</t>
  </si>
  <si>
    <t>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t>
  </si>
  <si>
    <t>Alto volumen de formatos PCI a diligenciar por parte del contratista
Falta de conocimiento de los requisitos de diligenciamiento de los formatos PCI por parte del contratista, interventor y supervisor</t>
  </si>
  <si>
    <t>Implementar el FORMATO PCI011 Ajuste al Diagnostico inicial programa de conexiones intradomiciliarias ajustado, en los proyectos derivados del programa de conexiones intradomiciliarias. (Cuando Estos apliquen)</t>
  </si>
  <si>
    <t>Formato Diligencia por los Contratistas</t>
  </si>
  <si>
    <t>Socializar mediante correo electronico, oficio externo y/o mesa de trabajo el FORMATO PCI011 Ajuste al Diagnostico inicial programa de conexiones intradomiciliarias ajustado con los contratistas interventoria y supervision del proyecto.</t>
  </si>
  <si>
    <t>Correo electronico, oficio externo y/o mesa de trabajo a las 2 interventorías y el cliente.</t>
  </si>
  <si>
    <t>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t>
  </si>
  <si>
    <t>formato ajustado</t>
  </si>
  <si>
    <t>Observación No 1  Incumplimiento de la vigencia de los amparos de calidad del servicio y cumplimiento
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t>
  </si>
  <si>
    <t>PREVENTIVA</t>
  </si>
  <si>
    <t xml:space="preserve">·     Inconsistencias  en la validación y aprobación de pólizas frente a lo requerido en el esquema de garantías. </t>
  </si>
  <si>
    <t>PROCEDIMIENTO</t>
  </si>
  <si>
    <t>avillada</t>
  </si>
  <si>
    <t xml:space="preserve">Socializar el procedimiento para la aprobación de las garantías, que permita realizar previa aprobación en SECOP II la validación,  garantizando el cumplimiento de los requisitos establecidos en el esquema de garantías. </t>
  </si>
  <si>
    <t>Elaborar y publicar un procedimiento para la aprobación de las garantías, que permita realizar previa aprobación en SECOP II la validación,  garantizando el cumplimiento de los requisitos establecidos en el esquema de garantías.</t>
  </si>
  <si>
    <t>Lista de Asistencia teams</t>
  </si>
  <si>
    <t>• Desconocimiento por parte del responsable de la validación y aprobación de pólizas.
•Omisión o fallas en la verificación del total de los requisitos de las garantías por parte del responsable de aprobación.</t>
  </si>
  <si>
    <t>Solicitar  a los contratista de interventoría realizar la ampliación de la vigencia del amparo de calidad del servicio, cumplimiento y salarios para los contratos relacionados en la observación.</t>
  </si>
  <si>
    <t>Pólizas actualizadas</t>
  </si>
  <si>
    <t>Observación No 2  Incumplimiento de requisitos de experiencia general y/o especifica del personal mínimo requerido aprobados por el supervisor en 3 contratos
Para el requisito de experiencia general en el contrato N° 2200455,  la hoja de vida del cargo de cadenero aprobada por el supervisor no cumple con el tiempo requerido (1 año)
Para los requisitos de experiencia especifica del personal mínimo requerido, validados y aprobados por el supervisor en los contratos:
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
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t>
  </si>
  <si>
    <t>CORRECTIVA</t>
  </si>
  <si>
    <t>• Fallas en la verificación los perfiles requeridos por parte del responsable de aprobación.</t>
  </si>
  <si>
    <t>Socializar con los supervisores las observaciones presentadas en la auditoria y estableder lineamientos claros para revisar y aprobar hojas de vida de interventorias y de contratista de obra.</t>
  </si>
  <si>
    <t xml:space="preserve"> Incluir junto con la aprobación de hojas de vida una lista de verificación de requisitos establecidos en el documento de caracterizaciónrización ( lestudios previos) y el términos y condiciones (Reglas de participación)</t>
  </si>
  <si>
    <t xml:space="preserve">Acta de aprobación de personal y lista de verificación de requisitos </t>
  </si>
  <si>
    <t xml:space="preserve">Observación No. 3. Inconsistencias en formatos de planificación de personal para contratos de interventoría.
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
</t>
  </si>
  <si>
    <t>•Limitación de la herramienta con la que se elaboran las plantillas de costeo del factor multiplicador
•No hubo revisión integral de los ajustes requeridos durante los procesos de selección</t>
  </si>
  <si>
    <t>Sensibilizar a los profesionales Técnicos del Grupo de Planeación contractual en el manejo de la herramienta del factor multiplicador con la que se realizan  los costeos para obras, interventorías y consultoríoas</t>
  </si>
  <si>
    <t>Desarrollar  con el Grupo de Planeación Contractual un instructivo para el buen uso de la herramienta del factor multuplicador con la que se realizan los costeos para obras, interventorias y consultorías</t>
  </si>
  <si>
    <t>Instructivo</t>
  </si>
  <si>
    <t>Socializar con el Grupo de Planeación Contractual el instructivo para el buen uso de la herramienta del factor multuplicador con la que se realizan los costeos para obras, interventorias y consultorías</t>
  </si>
  <si>
    <t>observación No. 4 Inoportunidad en la recomendación de inicio de procesos sancionatorios por parte de la interventoría
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
Del contrato de interventoría N° 2210031 - Contrato de obra 2210019
1. Atraso en los informes ambientales de marzo, abril y mayo de 2021, no entregados con corte a 5 de agosto de 2021.
2. Atraso en la entrega de los informes mensuales SST 1 (marzo), 2 (abril) y 3 (mayo) los cuales fueron revisados en agosto de 2021
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
Del contrato de interventoría N° 2210032 - Contrato de obra 2210020
1. No ha entregado el Informe mensual 2 y 4 y el  Informe semanal 18
2. No se ha entregado el Informe detallado de actividades de Valledupar
3. Incumplimiento con el suministro de equipos de oficina y transporte
4. Diseños pendientes de entrega punto 001 – 003 – 005 - 007 soledad (Atlántico)
5. Entrega pendiente de formatos de visita de inspección con corte a 10 de agosto de 2021</t>
  </si>
  <si>
    <t>•Desconocimiento de los procedimientos sancionatorios de ENTerritorio por parte de la interventoría y la supervisión
•Deficiencias en la aplicación del control CTRGPPE018 Seguimiento a las obligaciones de la interventoría</t>
  </si>
  <si>
    <t>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t>
  </si>
  <si>
    <t>Oficio solicitud de información y plan de contingencia de la interventoria</t>
  </si>
  <si>
    <t>Remitir comunicación donde se socialice a interventoria los procedimientos sancionatorios de Enterritorio.</t>
  </si>
  <si>
    <t>Oficio</t>
  </si>
  <si>
    <t>Observación 5. 37 planos sin todas las firmas requeridas en 3 contratos
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
Al contrato N° 2210030 le falta el 12% de firmas en los planos de 21 puntos de obra (10 firmas)
Al contrato N° 2210031 le falta el 100% de firmas en los planos de 6 puntos de obra (24 firmas)
Al contrato N° 2210032 le falta el 64% de firmas en los planos de 26 puntos de obra (68 firmas)</t>
  </si>
  <si>
    <t>Reiterar a las interventorías y contratistas de obra la obligatoriedad de la firma de los planos en fase de apropiación por parte de los participantes de este proceso.</t>
  </si>
  <si>
    <t xml:space="preserve">Complejidad en la coordinación y logística en la consecución de las firmas. (factores como: Virtualidad, distancia, ausencia por COVID.)
Reprocesos en los ajustes de los diseños. </t>
  </si>
  <si>
    <t>Planos de los contratos 2210030, 2210031 y 2210032 debidamente firmados.</t>
  </si>
  <si>
    <t>Observación No. 6.   Inoportunidad en la entrega de informes finales y de Plan de Gestión Integral de obras (PGIO)
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t>
  </si>
  <si>
    <t xml:space="preserve">
• Inoportunidad en las validaciones de las actividades contenidas en el informe PGIO por parte de la interventoría. 
•Inoportunidad o errores en el suministro de información por parte del contratista de obra.</t>
  </si>
  <si>
    <t xml:space="preserve">Remitir a las interventorias que presenten demora en la entrega de los informes PGIO  o informes mensuales  mediante oficio llamado de atencion la entrega de informes pendientes, y se dara con una fecha perentoria.                                                                   </t>
  </si>
  <si>
    <t>Oficio de llamada de atención</t>
  </si>
  <si>
    <t>Incluir en el Manual de Supervisión e interventoria MMI-02 los requermientos preliminares del plan de Gestión Integral PGI junto con sus requisitos.</t>
  </si>
  <si>
    <t>ESTRUCTURACIÓN DE PROYECTOS</t>
  </si>
  <si>
    <t>pgamboa</t>
  </si>
  <si>
    <t>Falta de gestión de la consultoría 2020633 en el levantamiento y validación de la información del área de influencia del proyecto // Debilidades en el ejercicio de la supervisión para el contrato de consultoría 2020633</t>
  </si>
  <si>
    <t>Solicitar al consultor si dicho requisito aplicaba para el proyecto y la justificación que sustente el porque no se adelantó el trámite mencionado ante el Ministerio del Interior.</t>
  </si>
  <si>
    <t>Falta de control y seguimiento durante el trabajo de campo por parte de la consultoría // Debilidades en la validación y verificación por parte de la supervisión // Errores en la digitación de la base de usuarios.</t>
  </si>
  <si>
    <t>Realizar el balance de los usuarios cargados cumpliendo los parámetros establecidos para pago de los usuarios al consultor y realizar los ajustes correspondientes en las facturas tal y como se viene realizando. Requerimiento a las consultorías para ajuste de la información</t>
  </si>
  <si>
    <t>Informe que contenga el balance depurado por parte de la consultoría avalado por la supervisión de Enterritorio.</t>
  </si>
  <si>
    <t>Debilidades en las funciones seguimiento y control de la supervisión // Demoras en obtención de insumos de los consultores de los proyectos por parte de la Entidad Territorial</t>
  </si>
  <si>
    <t>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t>
  </si>
  <si>
    <t>Matriz en Excel que contenga las fechas de los productos y/u obligaciones a entregar para cada contrato de estructuración con sus respectivos controles</t>
  </si>
  <si>
    <t>Acta que contenga validación de la Comunicación Recibida (radicada) por parte del consultor.</t>
  </si>
  <si>
    <t>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t>
  </si>
  <si>
    <t>jbrieva</t>
  </si>
  <si>
    <t>Falta de actualización del formato entre las partes acorde con la situación actual del contrato</t>
  </si>
  <si>
    <t>Actualizar certificado de mejoras y reparaciones locativas - SFVISA acorde con la situación actual del contrato y aprobar por parte de FONVIVIENDA</t>
  </si>
  <si>
    <t>Formato Actualizado y aprobado</t>
  </si>
  <si>
    <t>Se Actualizó  y aprobó  por parte de Fondo Nacional de Vivienda - Fonvivienda Los   formatos VISA - SFVISA acorde con la situación del contrato.</t>
  </si>
  <si>
    <t>Falta de control del supervisor SFV Enterritorio de los formatos vigentes y en uso</t>
  </si>
  <si>
    <t>Socializar formato actualizado al equipo de supervisión</t>
  </si>
  <si>
    <t>Acta de reunión de socialización</t>
  </si>
  <si>
    <t xml:space="preserve">Se Socializó la actualización del formato VISA al interior del equipo de FONVIVIENDA. </t>
  </si>
  <si>
    <t>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t>
  </si>
  <si>
    <t>Falta de control y validación de los soportes fotográficos por parte del Supervisor en el formato establecido</t>
  </si>
  <si>
    <t>Revisar de certificados expedidos por los supervisores, previa liberación y envío a los oferentes para trámite de legalización.</t>
  </si>
  <si>
    <t>Correo electrónico con revisión aleatoria de 10 certificados mensuales</t>
  </si>
  <si>
    <t>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t>
  </si>
  <si>
    <t>Cargue manual de la información al aplicativo/Falta de validación de la información reportada por parte del supervisor</t>
  </si>
  <si>
    <t>Revisar los informes, previa publicación en GEOTEC</t>
  </si>
  <si>
    <t>Correo electrónico con revisión aleatoria de 10 informes mensuales</t>
  </si>
  <si>
    <t>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t>
  </si>
  <si>
    <t>Falta de validación de la información reportada por parte del supervisor/Cargue manual de la información en la generación de los certificados</t>
  </si>
  <si>
    <t>Revisar certificados expedidos por los supervisores, previa liberación y envío a los oferentes para trámite de legalización</t>
  </si>
  <si>
    <t>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t>
  </si>
  <si>
    <t>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t>
  </si>
  <si>
    <t>Observacion Nro.3 Demora de Enterritorio en la entrega de 5 de los 12 informes de ejecución del convenio a la Agencia de Renovación del Territorio (ART) presentando atrasos entre 1 y 52 días hábiles superiores al término establecido en el compromiso contractual.</t>
  </si>
  <si>
    <t>Falta de efectividad del mecanismo de identificación de operaciones inusuales por parte de los procesos</t>
  </si>
  <si>
    <t>Efectuar estudio de mercado sobre aplicaciones especializadas para la automatización de operaciones inusuales derivadas de la segmentación.</t>
  </si>
  <si>
    <t>Estudio de mercado de herramientas especializadas SARLAFT</t>
  </si>
  <si>
    <t>Analisis de costos controles. Llevar a cabo una sesión con la Subgerencia Financiera en donde se analice la viabilidad de elaborar un sistema de costos asociados a la adquisición e implementación de controles automáticos.</t>
  </si>
  <si>
    <t>Documento soporte de la sesión realizada</t>
  </si>
  <si>
    <t>Plan de automatización de Reporte de Operaciones Inusuales - Requerir al proyecto ERP el estudio sobre la posibilidad de implementar señales de alerta automáticas sobre los datos disponibles en el ERP. .</t>
  </si>
  <si>
    <t>Requrimiento formal al proyecto ERP para inclusión de señales de alerta.</t>
  </si>
  <si>
    <t>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t>
  </si>
  <si>
    <t>Diagnostico del listado de controles en el cual se detalle la viabilidad de la automatización. Requerimientos y/o recomendaciones efectuadas</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</si>
  <si>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</si>
  <si>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</si>
  <si>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Nuevo Esquema de Reporte de Eventos</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</si>
  <si>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</si>
  <si>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adjunta Memorando dirigido a Contabilidad y presupuesto con radicado 20212200090783, acción reportada vía correo el 01 de diciembre de 2021</t>
  </si>
  <si>
    <t>Se cargan los oficios remitidos a los contratistas de interventoria recordando que los formatos del programa de intradomiciliarias solo podran ser suscritos por el propietario o poseedor de la vivienda.</t>
  </si>
  <si>
    <t>Se adjunta soporte de envio de oficio al cliente solicitando linemaientos y/o pronunciamiento frente a la viabilidad de suscripcion de los formatos pci por parte del conyuge y hasta segundo grado de consanguinidad.</t>
  </si>
  <si>
    <t>Se anexan las actas de comite tecnico y/o de seguimiento en donde se revisa y recuerda laimportancia de atender dentro de los tiempos establecidos y/o de ley las PQRs de las personas.</t>
  </si>
  <si>
    <t>Se anexan los oficios remitidos a los contratistas recordando los tiempos estabelcidos para la antencion de las PQRS</t>
  </si>
  <si>
    <t>Se adjuntan los oficios remitidos a los contratistas, recordando que los formatos deben ser suscritos por el personal aprobado y contratado.</t>
  </si>
  <si>
    <t>se anexan los 20 formatos diligenciados por los contratistas como evidencia del uso y diligenciamiento del nuevo formato unificado.</t>
  </si>
  <si>
    <t>Se socializo con las invertentorias los ajustes realizados a los formatos, asi como la metodoligia para el diligenciamiento de los formatos.</t>
  </si>
  <si>
    <t>Se anexa el formato PCI011 Ajustado.</t>
  </si>
  <si>
    <t>Se adjunta acta de reunión interna donde se analizo la situación presentada en el contrato 2181135 y se concluyo no proceder con el incumplimiento. Se aclara que la actividad tenia fecha de vencimiento a 31 de octubre de 2021 según matriz de excel.</t>
  </si>
  <si>
    <t>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t>
  </si>
  <si>
    <t xml:space="preserve">
Se adjunta acta suscrita el 2021-09-29, donde se detallan los NP060 y NP047 y se adjunta soporte con el cual se obtuvo la aprobación del ítem NP051. Se aclara que según matriz en excel la actividad tenia vencimiento a 15 de noviembre de 2021.</t>
  </si>
  <si>
    <t>se solicita la reformulación de la actividad en plazo para el dia 31 de octubre de 2021.  fecha anterior  31/08/2021
Se adjunta Otrosí reinicio, modificación No. 1 y Prorroga No. 1 del contrato 2200603 suscrita el 26 de octubre de 2021. Se aclara que la actividad tenia vencimiento a 31 de octubre de 2021 según matriz de excel.</t>
  </si>
  <si>
    <t>Se efectuó la cotización ante proveedores especializados</t>
  </si>
  <si>
    <t>Se efectuó la reunión con el Grupo de Planeación y Control Financiero identificando las acciones a seguir para adelantar el costeo</t>
  </si>
  <si>
    <t>Se radicó ante el Grupo de Tecnologías de la Información la solicitud de desarrollo de alertas automáticas para ejecutarlas con el ERP</t>
  </si>
  <si>
    <t>Se efectuó el diagnóstico del listado de controles en el cual se detalla el estudio de automatización por parte del Grupo de Cumplimiento.</t>
  </si>
  <si>
    <t>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t>
  </si>
  <si>
    <t>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t>
  </si>
  <si>
    <t>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</si>
  <si>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t>
  </si>
  <si>
    <t>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</si>
  <si>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t>
  </si>
  <si>
    <t>Se efectuó análisis de Riesgos y Controles de los procesos dentro de las mesas de trabajo de actualización de los perfiles de riesgos Entregable: Matriz análisis de controles por proceso.</t>
  </si>
  <si>
    <t>Se genero por medio de Forms de Office 365 el formulario de Reporte de evento Express, este ya cuenta con el link en la Intranet de la entidad y adicionalmente se generó una pieza de comunicación informando los pasos para reportar los eventos de riesgo operacional</t>
  </si>
  <si>
    <t>Se efectuó socialización en las capacitaciones a nuevo colaborador, explicando su ingreso y los reportes de Eventos Express en el link del formato express https://forms.office.com/Pages/ResponsePage.aspx?id=-D76GSAQs0qK40zvztu--alVM5yT-UhCnJ1FkoXOtExUOTNYSVZZTUE0TTVTUTVXOUZQQzZHN1FVRi4u</t>
  </si>
  <si>
    <t>Se desarrolló formulario para el reporte de eventos express a través de la aplicación Microsft Forms.</t>
  </si>
  <si>
    <t>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t>
  </si>
  <si>
    <t>Auditorias Internas</t>
  </si>
  <si>
    <t>A82 Aeródromos</t>
  </si>
  <si>
    <t>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t>
  </si>
  <si>
    <t>*Deficiente gestión de la interventoría en la aprobación de productos y tramite de pagos</t>
  </si>
  <si>
    <t>Capacitar al grupo de Gerentes y Supervisores de la Subgerencia al Manual de Supervisión e Interventoría de ENTerritorio en las funciones y obligaciones.</t>
  </si>
  <si>
    <t>Presentación de la capacitación realizada y listado de asistencia</t>
  </si>
  <si>
    <t>Debilidades en el seguimiento y control por parte de la Supervisión y la Gerencia del convenio al ejercicio de la interventoría</t>
  </si>
  <si>
    <t>Diseñar y adoptar un instrumento de seguimiento al cumplimiento de las obligaciones contractuales de las interventorías y/o consultorías</t>
  </si>
  <si>
    <t>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t>
  </si>
  <si>
    <t>Decisiones adoptadas en comités de seguimiento que tienen efecto contractual</t>
  </si>
  <si>
    <t>Recopilar los soportes de la aceptación del cliente del cambio de las capacitaciones presenciales a virtuales en cinco municipios.</t>
  </si>
  <si>
    <t>Documento consolidado con los soportes</t>
  </si>
  <si>
    <t>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t>
  </si>
  <si>
    <t>Desconocimiento en la aplicación del P-GG-04 afectación y gestión para la recuperación de recursos de contingencias</t>
  </si>
  <si>
    <t>Suscribir el acta de liquidación del Contrato 2020628</t>
  </si>
  <si>
    <t>Remitir el acta de liquidación del contrato 2020628 al area de presupuesto para efectuar la liberación de los recursos al fondo de contingencias.</t>
  </si>
  <si>
    <t>Memorando radicado al area de presupuesto.</t>
  </si>
  <si>
    <t>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t>
  </si>
  <si>
    <t>Demoras en decisiones por parte del cliente para el trámite de novedades contractuales</t>
  </si>
  <si>
    <t>Necesidad de flujo de caja del consultor</t>
  </si>
  <si>
    <t>Capacitar al grupo de Gerentes y Supervisores de la Subgerencua al Manual de Supervisión e Interventoría de ENTerritorio en las funciones y obligaciones.</t>
  </si>
  <si>
    <t>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t>
  </si>
  <si>
    <t>A81 Pactos Territoriales</t>
  </si>
  <si>
    <t>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t>
  </si>
  <si>
    <t>Falta de priorización de la solicitud de reintegro de los rendimientos financieros por parte de la Gerencia del convenio</t>
  </si>
  <si>
    <t>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t>
  </si>
  <si>
    <t>Procedimiento actualizado, P-FI-02 REGISTRO CONTABLE, TRASLADO Y APROBACIÓN DE APORTES DE RENDIMIENTOS FINANCIEROS DE CONVENIOS O CONTRATOS INTERADMINISTRATIVOS</t>
  </si>
  <si>
    <t>cgranado</t>
  </si>
  <si>
    <t>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t>
  </si>
  <si>
    <t>Demoras en el cumplimiento de las obligaciones propias de las entidades territoriales conforme al contrato suscrito con Enterritorio.</t>
  </si>
  <si>
    <t>Realizar un requerimiento formal a las Entidades Ejecutoras del cumplimiento del Decreto n°1853 de 2015 y solicitud de los soportes respectivos, dentro de los diez (10) primeros días del mes.</t>
  </si>
  <si>
    <t>Comunicación Externa a las Entidades Ejecutorias</t>
  </si>
  <si>
    <t>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t>
  </si>
  <si>
    <t>La falta de aplicación de las medidas conminatorias a los contratistas de obra e interventoría por parte de las entidades ejecutoras</t>
  </si>
  <si>
    <t>Realizar un requerimiento formal a la entidad ejecutora, adjuntando como prueba del incumplimiento los correos electrónicos remitidos a manera de solicitud inicial.</t>
  </si>
  <si>
    <t>Comunicaciones externas y anexos (correos electrónicos)</t>
  </si>
  <si>
    <t>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t>
  </si>
  <si>
    <t>Cambios unilaterales de las entidades financieras referentes a las condiciones iniciales pactadas con los Territorios (Tasas, exoneración de costos de las cuentas, gravámenes)</t>
  </si>
  <si>
    <t>Realizar un requerimiento formal a las Entidades Ejecutoras del cumplimiento de lo establecido en el Contrato Especifico, y la solicitud de los soportes de ajuste, dentro de los diez (10) primeros días del mes.</t>
  </si>
  <si>
    <t>Comunicación externa a las entidades ejecutoras (un 6) Soporte de la devolución (un 6)</t>
  </si>
  <si>
    <t>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t>
  </si>
  <si>
    <t>Pocas herramientas jurídicas para conminar incumplimientos de las Entidades Ejecutoras</t>
  </si>
  <si>
    <t>Solicitar a las entidades ejecutoras la completitud de los informes mensuales los primeros tres (3) días hábiles del mes.</t>
  </si>
  <si>
    <t>*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t>
  </si>
  <si>
    <t>Omisión de la verificación de la tasa pactadas en cumplimiento de lo establecidos en el reglamento operativo.</t>
  </si>
  <si>
    <t>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t>
  </si>
  <si>
    <t>Acta</t>
  </si>
  <si>
    <t>Se tuvo resultado el el análisis jurídico, la implementación del nuevo aplicativo y la automatización de los parametros de cálculo.</t>
  </si>
  <si>
    <t>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</si>
  <si>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</si>
  <si>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remite comunicación con radicado No.20212700229921 para el contrato 2210032 para los demás contratos no se pudo tramitar en su momento por encontrarse suspendidos, se solicita reformulación hasta el día 28 de febrero de 2022</t>
  </si>
  <si>
    <t>Se anexan acta 3 y 4 firmadas con radicados 20212700226011 y 20212700225941 de1 24 de noviembre de 2021 y el acta de revisión de lineamientos de hojas de vida.</t>
  </si>
  <si>
    <t>se anexa listado de reunión del 29 de octubre de 2021.</t>
  </si>
  <si>
    <t>Se observa presentación en la que se desgloza la metodología de costeo del factor multiplicador y de los items que lo componen y la lista de asistencia.</t>
  </si>
  <si>
    <t>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t>
  </si>
  <si>
    <t>Grabación de la socialización y lista de asistencia del 15.12.21</t>
  </si>
  <si>
    <t>Se adjuntan evidencia de la solicitud del contrato 2210032 radicado No. 20212700229901 y respuesta mediante radicado No. 20214300497702.
Por no contar con el total de lo proyectado, se solicita reformulación en plazo: Fecha fin: 31 de marzo de 2022</t>
  </si>
  <si>
    <t>Para el contrato 2200955 se remite el oficio No. 20212700206641 
Para el contrato 2200960 se remite el oficio No. 20212700208021 
para el contrato 2200455 se remite oficio con 20212700194531 aprobación del informe.</t>
  </si>
  <si>
    <t>A83 SENA</t>
  </si>
  <si>
    <t>Pendiente GRC</t>
  </si>
  <si>
    <t>Observación N°1 Ambigüedad entre documentos precontractuales de los dos procesos de consultoría
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 mientras que en los estudios previos no hay restricción al respecto, lo cual da lugar a interpretaciones diferentes sobre el proceder en el proceso.</t>
  </si>
  <si>
    <t>Observación N°2 Imprecisión en la ubicación del proyecto con código 9122
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t>
  </si>
  <si>
    <t>1) Omisión, inoportunidad o errores en el suministro de información por parte del cliente y/o contratista y/o interventoría.  
2) Debilidades en la revisión de los informes de  la interventoría por parte del equipo de la supervisión.</t>
  </si>
  <si>
    <t xml:space="preserve">
1) Falta de análisis e inclusión del contenido del estudio previo a las reglas de participación
2) Premura para la asignación de la contratación por la afectación del servicio</t>
  </si>
  <si>
    <t>Corregir la ubicacion en el documento de diagnostico del proyecto con codigo 9122 - sede Centro de Atencion Sector Agropecuario (Gerencia de convenio 220005, Supervision/Interventoria del contrato – Consultor)</t>
  </si>
  <si>
    <t xml:space="preserve">
Socializar con los supervisores del proyecto a través de un comité interno sobre la importancia de hacer chequeo y verificación de los diagnósticos presentados con el interventoría para evitar que este problema se vuelva a presentar</t>
  </si>
  <si>
    <t>Comunicación dirigida al consultor solicitando la acción correctiva.</t>
  </si>
  <si>
    <t xml:space="preserve">
Lista de asistencia del comité de seguimiento donde se socializa la importancia de hacer chequeo y verificacion sobre los diagnosticos.</t>
  </si>
  <si>
    <t>Observación N°3  No inclusión de profesionales necesarios en el personal mínimo requerido
En la metodología de cálculo para la estimación del presupuesto de la interventoría de los procesos:
1. CDI 121-2020 que dio origen al contrato de Interventoría No.2210001 (Andina 1)
2. CDI 118-2020 que dio origen al contrato de Interventoría No.2210002 (Andina 2) 
3. CDI 126-2020 que dio origen al contrato de interventoría No. 2210016 (Caribe)
4. CDI 125-2020 que dio origen al contrato de interventoría No. 2210015 (Cauca y Putumayo)
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t>
  </si>
  <si>
    <t>Observación N°4 Inoportunidad en la entrega de productos por parte del consultor
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t>
  </si>
  <si>
    <t>Diseñar alista de personal mínimo técnico requerido necesario para el proyecto.</t>
  </si>
  <si>
    <t xml:space="preserve">
verificación y/o aprobación por parte de gestión contractual del equipo mínimo requerido</t>
  </si>
  <si>
    <t>1) Perentoriedad en la adjudicación del proceso por afectación del servicio
2) Desconocimiento técnico del alcance integral y objeto  del proceso.</t>
  </si>
  <si>
    <t>Documento final con aprobación del grupo de gestión contractual.</t>
  </si>
  <si>
    <t xml:space="preserve">Documento de planeación contractual con el personal mínimo requerido.
</t>
  </si>
  <si>
    <t>Sensibilizar a los profesionales técnicos del Grupo de Planeación Contractual sobre la revisión del personal mínimo requerido, para los diferentes procesos que se adelantan.</t>
  </si>
  <si>
    <t xml:space="preserve">LISTA DE ASISTENCIA DE TEAMS - PRESENTACION SENSIBILIZACION </t>
  </si>
  <si>
    <t>1) Concentrar la ejecución de cuatro contratos de consultoría en un solo oferente
2) Inefectividad de los planes de choque propuestos por el consultor para nivelar el cronograma de ejecución</t>
  </si>
  <si>
    <t>Gestionar el inicio de las acciones legales a que haya lugar ante el presunto incumplimiento del consultor (contratos N°2210007 y N°2210008).</t>
  </si>
  <si>
    <t>Memorando radicado a  al grupo de gestión contractual solicitando el inicio de acciones legales por el presunto incumplimiento del contratista de consultoría en los contratos 2210007 y 2210008</t>
  </si>
  <si>
    <t>eespitia</t>
  </si>
  <si>
    <t>Se reporta listado de asistencia y memorias de la presentación sobre la respectiva sensibilización</t>
  </si>
  <si>
    <t>Se efectuó análisis de Riesgos y Controles de los procesos. Entregable: Matriz análisis de controles por proceso.</t>
  </si>
  <si>
    <t>Se efectuó socialización en las capacitaciones a nuevo colaborador, explicando su ingreso y los reportes de Eventos Express en el link https://forms.office.com/Pages/ResponsePage.aspx?id=-D76GSAQs0qK40zvztu--alVM5yT-UhCnJ1FkoXOtExUOTNYSVZZTUE0TTVTUTVXOUZQQzZHN1FVRi4u</t>
  </si>
  <si>
    <t>Se cuenta con el link en la intranet para el Reporte de evento Express, para que todo colaborador pueda reportar los eventos https://forms.office.com/Pages/ResponsePage.aspx?id=-D76GSAQs0qK40zvztu--alVM5yT-UhCnJ1FkoXOtExUOTNYSVZZTUE0TTVTUTVXOUZQQzZHN1FVRi4u</t>
  </si>
  <si>
    <t>Se creo el formulario Express de reportes de eventos de RO en FORMS de Office 365 con los campos mínimos requeridos para el reportante (10 campos)</t>
  </si>
  <si>
    <t>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t>
  </si>
  <si>
    <t>Se adjunta formulario con el Nuevo Esquema de Reporte de Eventos</t>
  </si>
  <si>
    <t>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t>
  </si>
  <si>
    <t>Se desarrolló análisis sobre las posibles metodologías a implementar, encontrando que estas se estaban aplicando a la fecha. Entregable: 1. Análisis de metodologías aplicadas.</t>
  </si>
  <si>
    <t>Se remite avance y se solicita reformulación en plazo ya que hay contratos que no han cumplido con la actualización de las pólizas. Se solicita reformulación hasta el 28 de febrero de 2022.
La actividad se cumplirá fuera de plazo</t>
  </si>
  <si>
    <t>Mediante oficio radicado 20212200244851 enviado vía correo electrónico al grupo auditor el 19/01/2022 la supervisión emite aval a la ejecución del procedimiento técnico a la interventoría para atender las deficiencias técnicas documentadas en la observación</t>
  </si>
  <si>
    <t>Presentar un informe técnico en el que se consignen las actividades ejecutadas para subsanar las deficiencias identificadas en el informe de patología una vez estas se hayan terminado y recibido por parte del interventor y de la supervisión de ENTerritorio.</t>
  </si>
  <si>
    <t>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t>
  </si>
  <si>
    <t>Se realizo suscripción del acta de liquidación del contrato 2020628  del 14 marzo 2022</t>
  </si>
  <si>
    <t>Memorando 20225400048113 Acta de Liquidación del Contrato Interventoría No. 2020628, celebrado con CONSORCIO INGEMUR  14 marzo 2022 Gerente del Grupo de Gestión Post-Contractual para presupuesto y contabilidad</t>
  </si>
  <si>
    <t>Se realizo socialización de la capacitación del Manual de Supervisión e Interventoría de la Entidad a todo el personal de la Subgerencia de Estructuración de Proyectos.Lista de asistencia del 14/02/2022 , 35 asistentes</t>
  </si>
  <si>
    <t>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t>
  </si>
  <si>
    <t>Se anexan los soportes de aceptación del cliente del cambio de las capacitaciones presenciales a virtuales en cinco municipios, mediante actas de modificación de cantidades y comités de seguimiento.  
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
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t>
  </si>
  <si>
    <t>ok cargado  en GRC 11/02/2022  2:29:00 p. m.</t>
  </si>
  <si>
    <t>ok cargado  en GRC 11/02/2022  2:32:00 p. m.</t>
  </si>
  <si>
    <t>ok cargado en  GRC 11/02/2022  2:37:00 p. m.</t>
  </si>
  <si>
    <t>ok cargado en  GRC 11/02/2022  2:34:00 p. m.</t>
  </si>
  <si>
    <t>ok cargado  en GRC  11/02/2022  2:39:00 p. m.</t>
  </si>
  <si>
    <t>ok cargado  en GRC 11/02/2022  2:35:00 p. m.</t>
  </si>
  <si>
    <t>Pendiente por cargar soportes de cumplimiento por parte del responsable en GRC, una vez se modifique el usuario responsable.</t>
  </si>
  <si>
    <t xml:space="preserve">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t>
  </si>
  <si>
    <t>Cargado GRC 25/03/2022  9:26:00 a. m.</t>
  </si>
  <si>
    <t>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t>
  </si>
  <si>
    <t>Cargado GRC 23/03/2022  9:01:00 a. m.</t>
  </si>
  <si>
    <t>Cargado GRC 23/03/2022  8:58:00 a. m.</t>
  </si>
  <si>
    <t>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t>
  </si>
  <si>
    <t>Cargado en el GRC 23/03/2022  8:49:00 a. m.</t>
  </si>
  <si>
    <t>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t>
  </si>
  <si>
    <t>Cargado en el GRC 23/03/2022  8:54:00 a. m.</t>
  </si>
  <si>
    <t>De conformidad con lo descrito en la actividad, severificó el cargue del acta de reunión con las firmas correspondientes de parte del grupo de Desarrollo de Proyectos 3 / Gerencia del convenio de Pactos Territoriales, y la Asesoría de Control Interno.</t>
  </si>
  <si>
    <t>Cargado en el GRC 26/01/2022  9:41:00 a. m.</t>
  </si>
  <si>
    <t>Pendiente actualizar en el GRC la fecha fin de la actividad y reportar dado que ya fue quitada la restricción (correo enviado a Humberto el 24/02/2022).
Con corte a marzo 29 de 2022 se verificó el reporte via GRC</t>
  </si>
  <si>
    <t>Pendiente actualizar en el GRC la fecha fin de la actividad y reportar dado que ya fue quitada la restricción (correo enviado a Humberto el 24/02/2022)
Con corte a marzo 29 de 2022 se verificó el reporte via GRC</t>
  </si>
  <si>
    <t xml:space="preserve">Pendiente actualizar en el GRC la fecha fin de la actividad
Con corte a 04 de abril de 2022 esta pendiente ajustar la meta teniendo en cuanta la solicitud de reformulación.
</t>
  </si>
  <si>
    <r>
      <t>Con corte a septiembre se adjunta Lista de requisitos PGIO anexa al memorando 20212700136003 del 15 de septiembre de 2021 de solicitud de estudios previos de inclusión de requisitos PGIO para los contratos vinculados al convenio 216144. S</t>
    </r>
    <r>
      <rPr>
        <b/>
        <sz val="11"/>
        <color rgb="FFFF0000"/>
        <rFont val="Calibri"/>
        <family val="2"/>
        <scheme val="minor"/>
      </rPr>
      <t>e solicita unificar la meta para la obs 1 y 5 y cambiarla a 1 entregable ya que no es posible cumplir con la totalidad proyectada porque no hay mas solicitudes pendientes por radicar que cumplan con las condiciones descritas.</t>
    </r>
    <r>
      <rPr>
        <sz val="11"/>
        <color theme="1"/>
        <rFont val="Calibri"/>
        <family val="2"/>
        <scheme val="minor"/>
      </rPr>
      <t xml:space="preserve"> </t>
    </r>
    <r>
      <rPr>
        <b/>
        <sz val="11"/>
        <color rgb="FFFF0000"/>
        <rFont val="Calibri"/>
        <family val="2"/>
        <scheme val="minor"/>
      </rPr>
      <t xml:space="preserve">Pendiente memorando
</t>
    </r>
    <r>
      <rPr>
        <sz val="11"/>
        <rFont val="Calibri"/>
        <family val="2"/>
        <scheme val="minor"/>
      </rPr>
      <t>Se valida que los auditados hayan reportado los soportes en el GRC dado que la acción no contaba con la restricción.</t>
    </r>
    <r>
      <rPr>
        <b/>
        <sz val="11"/>
        <color rgb="FFFF0000"/>
        <rFont val="Calibri"/>
        <family val="2"/>
        <scheme val="minor"/>
      </rPr>
      <t xml:space="preserve"> </t>
    </r>
    <r>
      <rPr>
        <sz val="11"/>
        <rFont val="Calibri"/>
        <family val="2"/>
        <scheme val="minor"/>
      </rPr>
      <t xml:space="preserve">Teniendo en cuenta que solo se presentó una solicitud de los proyectos obras nuevas, mantenimiento de infraestructura plantas de tratamiento PTAT y PTAR, Se remite evidencia de dicha solicitud. Es decir se solicita ajuste de la meta - uno
Se adjunta memorando con radicado No.20212700136003 con la lista de requisitos PGIO
</t>
    </r>
  </si>
  <si>
    <t xml:space="preserve">La Subgerencia de desarrollo de proyectos reformulará la acción, ingresara nueva acción para este plan y elimina esta
Una vez solicitados los soportes y verificado el GRC se observa que no hay avances </t>
  </si>
  <si>
    <t>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
Se evidencia que la acción se reformuló en plazo para el 30 de junio de 2022</t>
  </si>
  <si>
    <t>La acción se cumplirá fuera del plazo
Se actualiza la fecha fin de la actividad con base en lo verificado en el GRC</t>
  </si>
  <si>
    <t>Pendiente actualizar en el GRC la fecha fin de la actividad y reportar cuando sea quitada la restricción
La fecha de reporte de la actividad es el  07 de abril de 2021 según GRC. Sin embargo la restricción de reporte de acciones vencidas se resolvión solo hasta enero de 2022</t>
  </si>
  <si>
    <t>Se realizó la sensibilización del nuevo manual de supervisión e interventopría en la que participaron 135 integrantes de la Subgerencia de Desarrollo de Proyectos.</t>
  </si>
  <si>
    <t>La Subgerencia de desarrollo de proyectos reformulará la acción, ingresara nueva acción para este plan y elimina esta
La fecha de reporte de la actividad es el  29 de enero de 2021 según GRC. Sin embargo la restricción de reporte de acciones vencidas se resolvión solo hasta enero de 2022</t>
  </si>
  <si>
    <t>Pendiente actualizar en el GRC la fecha fin de la actividad y reportar cuando sea quitada la restricción
La fecha de reporte de la actividad es el  29 de enero de 2021 según GRC. Sin embargo la restricción de reporte de acciones vencidas se resolvión solo hasta enero de 2022</t>
  </si>
  <si>
    <t>Fichas de proyectos actualizadas F-GG-54 y F-GG-58 (quincenal) y reporte de alertas de posibles incumplimientos (mensual) Unidad de medida (cantidad): 10 y 3</t>
  </si>
  <si>
    <t>mduarte1</t>
  </si>
  <si>
    <t xml:space="preserve">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t>
  </si>
  <si>
    <t>Socializar con el equipo de procesos de selección la inclusión de un acápite en el documento de informe de recomendación de adjudicación, que trate sobre: "tipo de adjudicación - procesos por lote" donde se consigne si existe una restricción para la adjudicación de más de un lote por proponente.</t>
  </si>
  <si>
    <t>Evaluar la situación presentada y determinar si es o no procedente el trámite de incumplimiento al contrato de consultoría</t>
  </si>
  <si>
    <t>Remitir al grupo de Planeación contractual mediante memorando la trazabilidad de lo sucedido en el contrato 2200603 y una recomendación para que se tenga en cuenta herramientas tecnológicas para verificar las áreas de los proyectos nuevos que se tramiten</t>
  </si>
  <si>
    <t>Exponer el tema en mesa de trabajo con los grupos correspondiente (Servicios Administrativos y Talento Humano) con el fin de establecer compromisos para la incluisión del plan de gestión integral de obra dentro del sistema integrado de Gestión de Enterritorio</t>
  </si>
  <si>
    <t>Acción no encontrada en el GRC
Acción no ha sido registrada en el GRC
Por parte del grupo auditor se solicita vía correo a la subgerencia de operaciones el registro de las observaciones en el GRC, cargue de las acciones formualadas y el reporte de los avances</t>
  </si>
  <si>
    <t>Lineamiento para la adjudicación de contratos mediante lotes o grupos.</t>
  </si>
  <si>
    <t>Lista de asistencias y socialización de los lineamientos ara la adjudicación de contratos mediante lotes o grupos.</t>
  </si>
  <si>
    <t>ierazo</t>
  </si>
  <si>
    <t>Pendiente formular las acciones vía GRC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</si>
  <si>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t>
  </si>
  <si>
    <t>Se adjunta Lista de asistencia del comité de seguimiento donde se socializa la importancia de hacer chequeo y verificacion sobre los diagnosticos.</t>
  </si>
  <si>
    <t xml:space="preserve">Se adjunta documento de planeación contractual con el personal mínimo requerido.
</t>
  </si>
  <si>
    <t>Se adjunta documento final con aprobación del grupo de gestión contractual.</t>
  </si>
  <si>
    <t>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t>
  </si>
  <si>
    <t xml:space="preserve">
La Subgerencia de desarrollo de proyectos reformulará la acción, ingresara nueva acción para este plan y elimina esta
Una vez solicitados los soportes y verificado el GRC se observa que no hay avances </t>
  </si>
  <si>
    <t>Pendiente solucionar inconveniente para que aparezca con el avance real (100%)</t>
  </si>
  <si>
    <t>Se adjunta el respectivo soporte.
La acción se cumplirá fuera del plazo
Se actualiza la fecha fin de la actividad con base en lo verificado en el GRC</t>
  </si>
  <si>
    <t>Se actualiza la fecha fin de la actividad con base en lo verificado en el GRC</t>
  </si>
  <si>
    <t>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t>
  </si>
  <si>
    <t>Mesa de trabajo con los grupos correspondiente</t>
  </si>
  <si>
    <t xml:space="preserve">Se reformuló la acción en plazo y será cumplida con corte a abril 2022
La Subgerencia de desarrollo de proyectos reformulará la acción, ingresara nueva acción para este plan y elimina esta
Una vez solicitados los soportes y verificado el GRC se observa que no hay avances </t>
  </si>
  <si>
    <t>Se reformuló la acción en plazo y será cumplida con corte a abril 2022
La Subgerencia de desarrollo de proyectos reformulará la acción, ingresara nueva acción para este plan y elimina esta
Se cumplió en abril de 2022</t>
  </si>
  <si>
    <t>Pendiente actualizar en el GRC la fecha fin de la actividad
Pendiente actualizar la fecha fin,  reprogramar  la actividad por la actual y reportar en el GRC</t>
  </si>
  <si>
    <t>Con corte a abril 22 de 2022 se allegó el producto requerido (Procedimiento y socialización de aprobación de garantías)
Con corte a 31 de marzo de 2022 se informa por parte de los responsables que la actividad será cumplida el 30 de abril de 2022.
Se anexa el borrador del procedimiento y correo electrónico en que se solicita a desarrollo organizacional la revisión y tràmite del procedimiento respectivo del 17-12-21. Pendiente la publicación del procedimiento.
La actividad se cumplirá fuera de plazo</t>
  </si>
  <si>
    <t>Con corte a abril 22 de 2022 se allegó el producto requerido (Procedimiento y socialización de aprobación de garantías)
Con corte a 31 de marzo de 2022 se informa por parte de los responsables que la actividad será cumplida el 30 de abril de 2022.
Reformulación de acción, producto y fecha programada con memorando 20215300182713 del 17-12-21.</t>
  </si>
  <si>
    <t>Con corte a abril de 2022 se evidencian los soportes de la mesa de trabajo con la Subgerencia Administrativa y de Talento Humano
Se informa por parte de los responsables que la acción será reportada con corte a abril de 2022
Refomulación en plazo para el 31 de marzo de 2022 Se consulto el tema con el grupo encargado y se debe realizar mesa de trabajo para exponer la situación y determinar el proceso a realizar. Por lo anterior, se propone reformulación con el siguiente detalle:
Actividad: Exponer el tema en mesa de trabajo con los grupos correspondiente (Servicios Administrativos y Talento Humano) con el fin de establecer compromisos para la incluisión del plan de gestión integral de obra dentro del sistema integrado de Gestión de Enterritorio.
Fecha fin: 31/03/2022
Se solicito reformulación de la acción y se asigno para aprobación del subgerente pero se asigno al anterior se solicita asignar al Ing. Elkin Bechara. Para lo cual se reasigno la notificación vía GRC para el reporte</t>
  </si>
  <si>
    <t>Pendiente el cargue de la accion y soportes de cumplimiento en el GRC</t>
  </si>
  <si>
    <t>De acuerdo con requerimiento de revisión de pesos y avances , pendiente que se ajuste por parte de ITS (El GRC reporta un avance del 92% y la actividad esta en el 100%)</t>
  </si>
  <si>
    <t>Se informa por parte de los responsables que la acción será reportada con corte a abril de 2022 (correo electrónico de esta misma fecha)
La Subgerencia de desarrollo de proyectos reformulará la acción, ingresara nueva acción para este plan y elimina esta
Se solicita modificación de acción por circular interna donde se solicita incluir en el formato de planeación F-PR-26 las obligaciones especificas requeridas para cada contrato con plazo 30-12-21.</t>
  </si>
  <si>
    <t>Se recibe correo electrónico con planos firmados el 31052022
Se informa por parte de los responsables que la acción será reportada con corte a mayo de 2022
La actividad se cumplirá fuera de plazo
No presenta avances para este periodo (los planos no se encuentran aún firmados por parte del consultor)</t>
  </si>
  <si>
    <t>Con corte a junio pendiente de reformular en el GRC en plazo y realizar el cargue de los soportes
Pendiente digitalización de planos para realizar el cargue</t>
  </si>
  <si>
    <t>con corte a junio 2022/Acción 458 De acuerdo con requerimiento de revisión de pesos y avances , pendiente que se ajuste por parte de ITS (El GRC reporta un avance del 25% y la actividad esta en el 100%)
Pendiente confirmar por Maria Isabel el cambio que se requiere en GRC y proceder a realizarlo</t>
  </si>
  <si>
    <t>De acuerdo con requerimiento de revisión de pesos y avances , pendiente que se ajuste por parte de ITS (El GRC reporta un avance del 84% y la actividad esta en el 100%)</t>
  </si>
  <si>
    <t>A86 GESTIÓN ARCHIVO</t>
  </si>
  <si>
    <t>GESTIÓN DOCUMENTAL</t>
  </si>
  <si>
    <t>Falta de formalidad en la presentación de los informes mensuales por parte del contratista</t>
  </si>
  <si>
    <t>Verificar los informes mensuales entregados por el contratista dando cumplimiento a las obligaciones contractuales con respecto a logros, porcentaje de avance, observaciones y dificultades presentadas.</t>
  </si>
  <si>
    <t>Catorce (14) Informes mensuales.</t>
  </si>
  <si>
    <t>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
https://fonade-my.sharepoint.com/:f:/g/personal/areaserviciosadminist_enterritorio_gov_co/EnnXo6xNS3lHqYV5g4cv6CABCvturYpbZpaAot0Uxs9X7g?e=K2oVIP 
Así mismo adjuntó correo mediante el cual se confirma la verificación de los informes recepcionados y que cumplen de acuerdo a lo establecido en el contrato.</t>
  </si>
  <si>
    <t>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t>
  </si>
  <si>
    <t>Desconocimiento del contratista de las obligaciones específicas a cargo</t>
  </si>
  <si>
    <t>Realizar requerimiento de los informes mensuales por sub-fase ejecutada al contratista de acuerdo con las obligaciones específicas del contrato.</t>
  </si>
  <si>
    <t>Un (1) Requerimiento para la entrega de informes mensuales.</t>
  </si>
  <si>
    <t>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t>
  </si>
  <si>
    <t>Debilidades en la estructuración de la modificación del contrato // Falencias en la planificación de las condiciones, requisitos o entregables para los pagos</t>
  </si>
  <si>
    <t>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t>
  </si>
  <si>
    <t>Modificatorio y/o Acta de liquidación del contrato y/o informe final del contratista.</t>
  </si>
  <si>
    <t>Se emite RESOLUCIÓN No. 152 del 26 de abril 2022  Enterritorio, “Por la cual se adoptan las Tablas de Retención Documental-TRD de la Empresa Nacional Promotora del Desarrollo Territorial – ENTerritorio y se ordena la implementación.”</t>
  </si>
  <si>
    <t>A85 DEPURACIÓN CGR</t>
  </si>
  <si>
    <t>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t>
  </si>
  <si>
    <t>*Debilidades en el ejercicio de la supervisión por parte de Enterritorio.</t>
  </si>
  <si>
    <t>Realizar seguimiento trimestral de avances sobre el estado del proceso judicial</t>
  </si>
  <si>
    <t>Informe del estado de la Oficina Jurídica</t>
  </si>
  <si>
    <t>*Demoras en la gestión de inicio de Acción judicial.</t>
  </si>
  <si>
    <t>Radicar la demanda en el juzgado 19 civil de circuito de Bogotá en contra de la Interventoría Contrato No. 2141018, Acta de Servicio No.506 suscrito con el CONSORCIO MSD 02</t>
  </si>
  <si>
    <t>Radicado de la demanda</t>
  </si>
  <si>
    <t>Se adjuntan los siguientes documentos: Radicado No.20221100066871 escrito de la demanda. Correo radicación de la demanda en linea con No. 397183 Rad. 110013103019 2022 00163 00 Admisión de demanda.</t>
  </si>
  <si>
    <t>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t>
  </si>
  <si>
    <t>1) Deficiencias en la supervisión y control de la interventoría. 2) Falta de oportunidad en la gestión de los incumplimientos.</t>
  </si>
  <si>
    <t>Gestionar la aprobación ante las instancias que aplique de los recursos por contingencia para ejecutar la propuesta aprobada por el cliente</t>
  </si>
  <si>
    <t>Documento de la aprobación de los recursos</t>
  </si>
  <si>
    <t>Gestionar con la ESAP la aprobación de la propuesta de reforzamiento de la sede Santa Marta</t>
  </si>
  <si>
    <t>Oficio de aprobación por parte del cliente</t>
  </si>
  <si>
    <t>Se anexa memorando con el aval por parte del cliente de los diseños de reforzamiento de la infraestructura del proyecto ESAP SANTA MARTA.</t>
  </si>
  <si>
    <t>Gestionar una alternativa de solución de la controversia contractual con la ESAP</t>
  </si>
  <si>
    <t>Acuerdo de Transacción o equivalente</t>
  </si>
  <si>
    <t>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t>
  </si>
  <si>
    <t>*Falta de gestión y seguimiento por parte de la Gerencia del convenio a la comunicación enviada a la Agencia Nacional de Tierras y a la Agencia de Desarrollo Rural el 30/09/2019</t>
  </si>
  <si>
    <t>Coordinar mesas de trabajo con las entidades Agencia Nacional de Tierras y Cortolima con el objetivo de abordar la solución al hallazgo H13 identificado por la CGR.</t>
  </si>
  <si>
    <t>Actas de reunión</t>
  </si>
  <si>
    <t>ygarcia</t>
  </si>
  <si>
    <t>Gestionar respuesta de Cortolima solicitando información del estado de la adquisición de los predios.</t>
  </si>
  <si>
    <t>Oficio solicitando estado de la gestión. Oficio respuesta por Cortolima</t>
  </si>
  <si>
    <t>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t>
  </si>
  <si>
    <t>Gestionar respuesta de la Agencia Nacional de Tierras en alcance al oficio (Radicado 20192000242541 del 30-09-2019)</t>
  </si>
  <si>
    <t>Oficio reitarando solicitud de información sobre el estado de la gestión Oficio respuesta por ANT</t>
  </si>
  <si>
    <t>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t>
  </si>
  <si>
    <t>Realizar seguimiento a compromisos de mesas de trabajo con el fin de obtener soportes que evidencien gestión y/o el traspaso de los predios a la entidad competente.</t>
  </si>
  <si>
    <t>Soportes de gestión y/o Certificado de Tradición y libetad de los (3) predios.</t>
  </si>
  <si>
    <t>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t>
  </si>
  <si>
    <t>plondono</t>
  </si>
  <si>
    <t>Demoras para la recuperación de impuestos no cobrados por la entidad.</t>
  </si>
  <si>
    <t>Realizar mesa de trabajo entre la Oficina Asesora Jurídica, Grupo de contabilidad y la Firma asesora tributaria externa, para socializar y ajustar las fichas técnicas finales para inicio de acciones judiciales.</t>
  </si>
  <si>
    <t>Acta de reunion con conclusiones</t>
  </si>
  <si>
    <t>jbotero</t>
  </si>
  <si>
    <t>Se anexa acta de reunion con los asesores externos para tratar el tema de inicio de acciones judiciales por el cobro de estampilla prouniversidades, de fecha 25 abril 2022.</t>
  </si>
  <si>
    <t>Remitir las fichas técnicas para el inicio de acciones judiciales a la Oficina Asesora Jurídica</t>
  </si>
  <si>
    <t>Memorando de remisión de las Fichas tecnicas</t>
  </si>
  <si>
    <t>Radicar las demandas de acuerdo con las 7 fichas técnicas remitidas</t>
  </si>
  <si>
    <t>Enviar memorando a la OAJ solicitando el estado de los procesos y gestionar su respuesta</t>
  </si>
  <si>
    <t>memorando  de envio de solicitud y memorando de respuesta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</si>
  <si>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Actualizar la meta y la actividad y la unidad de medida.</t>
    </r>
  </si>
  <si>
    <t>Pendiente actualizar en el GRC la fecha fin de la actividad y reportar cuando sea quitada la restricción
Actualizar la meta y la actividad y la unidad de medida.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</si>
  <si>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Asi mismo reformular vía GRC la meta de 26 a 1 (30-jun-2022)</t>
    </r>
  </si>
  <si>
    <t>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t>
  </si>
  <si>
    <r>
      <rPr>
        <sz val="11"/>
        <color rgb="FFFF0000"/>
        <rFont val="Calibri"/>
        <family val="2"/>
        <scheme val="minor"/>
      </rPr>
      <t>Actualizar quincenalmente las fichas de seguimiento de proyectos y generar reporte de alertas sobre posibles incumplimientos en los proyectos.</t>
    </r>
    <r>
      <rPr>
        <sz val="11"/>
        <color theme="1"/>
        <rFont val="Calibri"/>
        <family val="2"/>
        <scheme val="minor"/>
      </rPr>
      <t xml:space="preserve">
</t>
    </r>
  </si>
  <si>
    <t>Solicitud de  inicio de presunto incumplimiento y soportes de seguimiento</t>
  </si>
  <si>
    <t>Reportar avance GRC. Pendiente actualizar en el GRC la unidad de medida y el responsable.</t>
  </si>
  <si>
    <t>Se reformuló la acción en plazo y será cumplida con corte a abril 2022. Se anexaron 13 fichas con corte a junio 30 de 2022</t>
  </si>
  <si>
    <t>Reportar en el GRC una vez se tenga el desarrollo de cambio de responsabilidades ya que a la fecha aparece en trámite y no permite reasignar la notificación. Actualizar la meta y la actividad y la unidad de medida.</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</si>
  <si>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</si>
  <si>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t>
  </si>
  <si>
    <t>Presentar el  Documento de Planeación, Componente 1 – Caracterización de la Necesidad F-PR-26 y el  Formato Documento de Condiciones Adicionales
F-PR-27 segun aplique para el trámite de un contrato nuevo y una novedad contractual.
Unidad de Medida: Formatos F-PR-26 y el F-PR-27.</t>
  </si>
  <si>
    <t>Se adjuntan los respectivos soportes con corte a junio de 2022 
Con corte a 30 de marzo de 2022 se reformula en plazo en el GRC para el 30 de junio de 2022
No presenta avance en la actividad</t>
  </si>
  <si>
    <t>Se adjuntan los respectivos soportes con corte a junio de 2022 
La acción se cumplirá fuera del plazo
Con corte a 30 de marzo de 2022 se reformula en plazo en el GRC para el 30 de junio de 2022</t>
  </si>
  <si>
    <t>Una vez se tenga el desarrollo de cambio de responsabilidades, se procede a refomrular y a reportar lo pertinente</t>
  </si>
  <si>
    <t xml:space="preserve">Pendiente reasignar una vez se tenga el desarrollo de cambio de responsables </t>
  </si>
  <si>
    <t>Realizar comités técnicos, operativos o de seguimiento con el cliente donde se revisen por proyecto los diferentes permisos que se requieran y los riesgos identificados en cada uno.
Unidad de medida: Acta de Comité técnico, operativo o de seguimiento</t>
  </si>
  <si>
    <t>Actas de comité tecnico o de seguimiento</t>
  </si>
  <si>
    <t xml:space="preserve">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t>
  </si>
  <si>
    <t>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t>
  </si>
  <si>
    <t>A84 POZO ANH</t>
  </si>
  <si>
    <t>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t>
  </si>
  <si>
    <t>1) Errores y/o cambios en la preparación, manipulación y publicación de la documentación en la etapa de planeación contractual por parte de Procesos de Selección (anexo técnico) y/o del grupo de trabajo que requiere la contratación.
2) Cambio de los perfiles requeridos inicialmente (anexo técnico) por parte de la gerencia del convenio en la etapa de planificación sin informarlo a Planeación Contractual
3) Falta de aclaración de la categorización y prevalencia de los documentos precontractuales ante inconsistencias que se presenten entre estos.</t>
  </si>
  <si>
    <t>F-GG-41  Acta de Comité Operativo o de Seguimiento</t>
  </si>
  <si>
    <t>Aprobación del 92% del personal mínimo requerido de forma extemporánea por parte de la interventoría
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t>
  </si>
  <si>
    <t>4.Solicitud de validación con mucha antelación a la contratación
3. Alta rotación de personal en el sector petrolero.
2. Omisión de los plazos establecidos para la aprobación de los perfiles profesionales por parte de la interventoría
1. Dificultad del contratista para conseguir los perfiles solicitados.</t>
  </si>
  <si>
    <t>Incumplimiento de requisitos de experiencia y tiempo del personal mínimo requerido en 17 hojas de vida
El contratista de obra 2210283 y el interventor 2210371 incumplieron en la contratación y aprobación de los requisitos de personal mínimo para la ejecución, como se desagrega a continuación:
Mediante acta 001 del 9 de junio de 2021 fue aprobada la hoja de vida del director del proyecto sin contar con la certificación en Well control, y fue contratado del 21 de mayo al 20 de julio de 2021.
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
Mediante acta 013 del 16 de noviembre de 2021 fue aprobada la hoja de vida del médico que no cuenta con la experiencia general requerida de 5 años, contratado del 30 de junio de 2021 al 29 de enero de 2022.
Mediante acta 15 del 22 de noviembre de 2021 se aprobaron hojas de vida con experiencia general menor a la requerida así: 
a) dos Ingenieros de fluidos de perforación, inferior uno en 1 año 5 meses y otro en 4 años 5 meses 
b) dos Ingenieros mud logging, inferior uno en 6 meses 11 días y el otro en 3 meses y 3 días
c) un Ingeniero de Registros eléctricos, inferior en 6 años 9 meses y 10 días
d) un Ingeniero supervisor control de sólidos, en 4 meses y 26 días
e) un especialista en Brocas de perforación de pozos de petróleo, inferior en 4 meses y 12 días
f) Coordinador de Seguridad Industrial, inferior en un año y 4 meses. 
Y tres operadores de corazonamiento sin convalidación del título aportado para el conteo de experiencia general requerida.
El personal contratado y aprobado mediante última acta referenciada, laboró del 24 de noviembre de 2021 al 14 de febrero de 2022.
Para el perfil de médico se requerían dos profesionales (incluyendo el relevo) con una dedicación de 175 días, los dos médicos contratados laboraron 60 y 120 días, es decir con un déficit en dedicación de 115 y 55 días, respectivamente.</t>
  </si>
  <si>
    <t>1)  Fallas en la verificación  de los perfiles por parte de la interventoría
2) Desconocimiento u omisión de la normatividad aplicable, por parte de la interventoría y la supervisión, para el reconocimiento de la experiencia general de las diferentes profesiones.</t>
  </si>
  <si>
    <t>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t>
  </si>
  <si>
    <t xml:space="preserve">Notificar al contratista de obra las observaciones 3, 4 y 5 generadas en el presente informe, con el propósito de que aplique los correctivos necesarios y envíe soportes al Supervisor (Subgerencia de Desarrollo de Proyectos – Gerencia de Convenio 217048).
</t>
  </si>
  <si>
    <t xml:space="preserve">Anexo técnico y F-GG-18 ACTA DE APROBACION DE PERSONAL PARA LA EJECUCION DEL CONTRATO (con las hojas de vida como soportes) (para un proyecto) </t>
  </si>
  <si>
    <t xml:space="preserve"> Dos comunicaciones: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2. Oficio de aclaración a la interventoria de las observaciones 3,4 y 5 en la auditoria con su respuesta.
</t>
  </si>
  <si>
    <t>Matricula Profesional de Ingeniero Ambiental no registrada en el COPNIA
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t>
  </si>
  <si>
    <t xml:space="preserve"> Incuir en el proceso de evaluación de los  profesionales,  certificado de antecedentes disciplinarios de la profesión con   una antigüedad no superior 30 días, igualmente en las fucniones de la interventoria incluir un ITEM para certificar la verificación de los documentos.  </t>
  </si>
  <si>
    <t xml:space="preserve">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t>
  </si>
  <si>
    <t>1) Omisión o falta de controles del personal responsable de la validación de los perfiles requeridos.</t>
  </si>
  <si>
    <t xml:space="preserve">Formato expedido por la interventoría donde certifique el cumplimiento del perfil  con  los requisitos legales de cada profesional a contratar por proyecto. </t>
  </si>
  <si>
    <t>Oficio radicado ante la empresa contratista con la actividad propuesta y la respuesta por tarte de esta.</t>
  </si>
  <si>
    <t>Posible elusión de aportes en riesgos laborales, parafiscales y retención en la fuente sobre salarios de la Unión Temporal SERCOMADI
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t>
  </si>
  <si>
    <t xml:space="preserve">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t>
  </si>
  <si>
    <t>Solicitar a Interventoría adelantar gestión ante la    UGPP para que  se expidan los Certificado del pago de ARL ,pensión y  Parafiscales del personal minimo relacionado en los contratos ( obra e interventoría).</t>
  </si>
  <si>
    <t>1) Acuerdos salariales extracontractuales entre las partes.
2) Desconocimiento de la normatividad tributaria y de seguridad social</t>
  </si>
  <si>
    <t xml:space="preserve">Certificado emitido por la Interventoria donde se avale el cumplimiento de los requisitos legales en  el pago de seguridad social  para todo el personal minimo requerido durante la ejecución del contrato de obra e interventoría. </t>
  </si>
  <si>
    <t>Oficio radicado ante la empresa contratista  y respuesta por  parte de esta.</t>
  </si>
  <si>
    <t xml:space="preserve"> Errores en contenido de documentos contractuales del proyecto perforación pozo estratigráfico Pailitas 1X - ANH
1. En la solicitud de la novedad contractual Nro. 68 del 07/02/2022 y sus anexos se registran los siguientes errores:
• El proyecto presenta un avance del 84% sobre el 91% programado, es decir tiene un atraso del 6%; siendo el resultado 7%.
• Fecha firma del contrato interadministrativo en solicitud de la novedad se cita el 30/11/2017 y en el anexo 1 de esta se referencia el 11/11/2017 (fecha real de firma o suscripción del contrato)
• Oficio UTS-S-008-22 se registra fecha de emisión del 22 de enero y en otros apartados del 24 de enero (esta última fecha corresponde a la real según oficio)
2.  En Secop 2 se registra error en la fecha de terminación inicial del contrato de obra (25/01/2022) mientras que en la novedad contractual se cita el 14/02/2022 (fecha que corresponde a la real)
3. El informe mensual de interventoría 001 de junio de 2021 - ítem 5. Conclusiones y Recomendaciones registra el siguiente error:
• Se describe que Los Ingenieros Sergio Cristancho y Luis A castillo renunciaron a sus cargos tan solo unos días después de su designación; es decir, se relaciona la renuncia del director de Proyecto Luis A Castillo, que no estaba contratado a la fecha del informe. </t>
  </si>
  <si>
    <t>1) Debilidades en la validación de documentos contractuales por parte de la supervisión y el grupo de gestión contractual.
2) Debilidades en la revisión de los informes de  la interventoría por parte del equipo de la supervisión.</t>
  </si>
  <si>
    <t xml:space="preserve">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t>
  </si>
  <si>
    <t xml:space="preserve">
 F-GG-41  Acta de Comité Operativo o de Seguimiento por proyecto en ejecución. </t>
  </si>
  <si>
    <t>Pendiente formular las acciones vía GRC y reportar su cumplimiento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</si>
  <si>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Se adjuntan los lineamientos emitidos vía memroando Radicado No.: 20225000093673 para la adjudicación de contratos mediante lotes o grupos.</t>
  </si>
  <si>
    <t>Se remiten la Lista de asistencia y socialización de los lineamientos ara la adjudicación de contratos mediante lotes o grupos.</t>
  </si>
  <si>
    <t>Se radicaron las demandas iniciadas por Enterritorio contra Consorcio Anapoima, Consorcio Bahía 2016,Consorcio Temis, Consorcio Infraestructura 2013, Media Commerce, Novacion Blue y Consorcio Tucanos. 
1.	20221100172071 19 SEP 2022- DEMANDADOS Consorcio Bahía 2016 y sus integrantes, Juan Carlos García Bustos y Ricardo Arturo Peláez Marín.
2.	Demandado :NOVACION BLUE S.A NIT No 8000450622, JUEZ CIVIL MUNICIPAL DE BOGOTÁ (REPARTO)- PROCESO DECLARATIVO
3.	20221100171971- demandado Integrantes del CONSORCIO INFRAESTRUCTURA 2013, conformado por INGECINCO LTDA, INVERMOHES S.A.S. y 2C INGENIEROS S.A
4.	20221100172041 19 sep 2022-09- demandados: Media Commerce Partners S.A.S, identificada con el Nit. 819.006.966-8, representada legalmente por la señora Claudia Patricia Jimenez Uribe, o por quien haga sus veces.
5.	20221100171661 19 sep 2022- demandado Rafael Eduardo Zambrano Casas identificado con cedula de ciudadanía número 19.252.047 y Saín Espinosa Murcia identificado con cedula de ciudadanía número 79.311.841, integrantes del CONSORCIO TUCANOS identificado con NIT. 900.814.340-1
6.	20221100172131- demandados Antonio Mario Lopez Restrepo identificado con la cédula de ciudadanía No. 72.152.484 y COMINCI S.A.S, identificada con el Nit. 900.311.717-1, representada legalmente por el señor Ricardo Rueda Gómez quienes conforman la Unión Temporal Obras Anapoima.
7.	Demanda en línea No 493739- Clase de Proceso: 40-03-01 VERBAL DE MENOR CUANTÍA- Tipo Sujeto: DEMANDADO Persona Jurídica: CONSTRUCCIONES AL DIA S.A.S</t>
  </si>
  <si>
    <t>A89 PROYECTO BESOTES</t>
  </si>
  <si>
    <t>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t>
  </si>
  <si>
    <t>Deficiencias en la planeación y definición de obligaciones contractuales que definen plazo para su cumplimiento</t>
  </si>
  <si>
    <t>Describir en el informe de termino del contrato 220008 en el numeral de cumplimiento de obligaciones, una nota explicativa sobre la desviación en tiempo generada en la aprobación y cumplimiento de las obligaciones especificas 31 y 36 de la interventoría donde no tuvo un impacto en la entrega de los productos de estructuración</t>
  </si>
  <si>
    <t>Informe de termino</t>
  </si>
  <si>
    <t>Realizar una revisión previa al envío del documento de planeación contractual y anexo de condiciones contractuales a la Subgerencia de Operaciones, donde se verifiquen y ajusten los tiempos de entrega y aprobación requeridos para los productos iniciales para nuevos contratos.</t>
  </si>
  <si>
    <t>Documento de planeación contractual</t>
  </si>
  <si>
    <t>1. Falta de integralidad de la información reportada en las fichas de solicitud de castigo 2.Debilidades en la validación y contraste de la información reportada por las áreas en los anexos soporte</t>
  </si>
  <si>
    <t>Corregir el Anexo 5 del Formato F-FI-42 Solicitud castigo de activos del convenio 191145 en el numeral 4.2</t>
  </si>
  <si>
    <t>El Anexo 5 del Formato F-FI-42 Solicitud castigo de activos con las correcciones a que halla lugar para el convenio 191145.</t>
  </si>
  <si>
    <t>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t>
  </si>
  <si>
    <t>Verificar y realizar los ajustes a lugar de las cuatro fichas 194117, 191145, 191148 y 199033 que registraron acciones de tipo penal, especificando si tienen o no injerencia en la recuperación de los recursos o la sanción o multa a los presuntos responsables del detrimento patrimonial</t>
  </si>
  <si>
    <t>Formato F-FI-42 Versión 2 Solicitud castigo de activos actualizada, para los convenios 194117, 191145, 191148 y 199033</t>
  </si>
  <si>
    <t>Implementar un plan de trabajo en el siguiente trimestre para priorizar el análisis de procedencia del traslado para inicio de acciones judiciales a partir del inventario de los convenios relativos al saldo de cuentas por cobrar por fondo de contingencias de $6.394,9 millones</t>
  </si>
  <si>
    <t>Plan de trabajo con la priorización y gestiones realizadas</t>
  </si>
  <si>
    <t>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t>
  </si>
  <si>
    <t>Verificar las acciones disciplinarias e inicio de esta si corresponde, en contra de aquellos servidores públicos que no dieron traslado de las irregularidades relacionadas con los convenios 192005, 193076, 195073-JAMUNDI, 212011, 194117, 195073-Florencia, 191145, 191148, 199033, 195073-Guaduas)</t>
  </si>
  <si>
    <t>Formato F-FI-42 Solicitud castigo de activos Anexo 6 para cada caso</t>
  </si>
  <si>
    <t>Implementar un plan de trabajo en el siguiente trimestre para priorizar el análisis de procedencia del traslado para análisis de disciplinaria a partir del inventario de los convenios relativos al saldo de cuentas por cobrar por fondo de contingencias de $6.394,9 millones</t>
  </si>
  <si>
    <t>1. Falta de integralidad de la información reportada en las fichas de solicitud de castigo 2.Debilidades en la validación y contraste de la información reportada por las áreas en los anexos soporte 3. Falta de trazabilidad y jerarquía en la documentación soporte</t>
  </si>
  <si>
    <t>Revisar, verificar y realizar los ajustes en el formato F-FI-42, Portada, Anexo 1 del convenio N° 195073 - Florencia relacionados con las diferencias en valor y cantidad del ítem NP 069, especificando el documento válido y vigente para el análisis de castigo,</t>
  </si>
  <si>
    <t>Formato F-FI-42 Versión 2 Solicitud castigo de activos para el convenio 195073-Florencia</t>
  </si>
  <si>
    <t>1. Falta de diligenciamiento de alguno de los anexos requeridos en el Formato F-FI-42 2.Debilidades en la validación y contraste de la información reportada por las áreas en los anexos soporte</t>
  </si>
  <si>
    <t>Revisar, verificar y realizar los ajustes en el formato F-FI-42, Portada, Anexo 1 del convenio N° 195073 - Florencia relacionados con las diferencias en valor y cantidad del ítem NP 069, especificando el documento válido y vigente para el análisis de castigo</t>
  </si>
  <si>
    <t>A87 CASTIGO ACTIVOS</t>
  </si>
  <si>
    <t>evalenci</t>
  </si>
  <si>
    <t>Se adjunta evidencias de la gestión realizada desde la gerencia de contrato con relación al Plan de mejoramiento y a la actividad propuesta radicado 20222400076831 del 25-04-2022 y 20224300191042 del 18-05-2022</t>
  </si>
  <si>
    <t>Mediante Modificatorio Nro. 3 del 24 de junio de 2022 se modificó en la cláusula 4ta forma de pago, numeral 3.5, estableciendo el último pago como proporcional a los metros lineales finales intervenidos (pág. 20).</t>
  </si>
  <si>
    <t>OBS 2
En el anexo 4 actuaciones judiciales de la ficha de castigo del convenio 195073-Guaduas se relaciona activo un proceso ejecutivo por $374 millones que no tiene efecto en la recuperación de recursos de contingencias para el convenio. Dicho proceso con radicado No. 1100131030482020002210 contra los miembros del Consorcio Rioseco (referente al contrato 2071120) se adelanta ante el Juzgado 48 Civil del Circuito de Bogotá y en caso de fallo a favor de la Entidad estos recursos ingresarían al rubro de ¿indemnizaciones y reclamaciones¿. Este proceso y la cifra asociada por $374 millones no forma parte del valor del castigo de activos; por lo tanto, no es pertinente relacionarlo en el anexo.</t>
  </si>
  <si>
    <t>1. Deficiencias en la identificación de los procesos judiciales que hacen parte de la solicitud de castigo de activos</t>
  </si>
  <si>
    <t>Revisar, verificar y realizar los ajustes correspondientes en el formato Anexo N° 4 actuaciones judiciales para el convenio 195073 - Guaduas con el proceso ejecutivo por $374. millones</t>
  </si>
  <si>
    <t>Formato F-FI-42 Versión 2 Solicitud castigo de activos actualizada para el convenio 195073 - Guaduas</t>
  </si>
  <si>
    <t>OBS 1
El valor por $9.432.603 presentado en el anexo N.5 de la ficha contable y financiera para el convenio 191145-SENA corresponde a reconsignación de cheque devuelto según nota de contabilidad N.1097 de 08-04-2005; por tanto, el total del numeral 4.2 recuperaciones en la ficha es de $229.888.073, cuando el valor real de la recuperación es $220.455.471</t>
  </si>
  <si>
    <t>Se corrigió el anexo 5 del convenio 191145, la ficha fue aprobada por la Junta Directiva para castigo el 29 de julio 2022. Actividad cumplida al 100%</t>
  </si>
  <si>
    <t>OBS 3
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t>
  </si>
  <si>
    <t xml:space="preserve">Se realizaron los ajustes de las fichas 194117, 191145, 191148 Revisado el sistema de consulta Ekogui y la base de datos del área de Defensa Jurídica de ENTerritorio con los datos que se aportaron, no se encontró proceso alguno al respecto, por lo que los términos están vencidos para radicar cualquier demanda. Las fichas fueron aprobada por la Junta Directiva para castigo en la sesión del 29 de julio de 2022. </t>
  </si>
  <si>
    <t>OBS 4
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t>
  </si>
  <si>
    <t>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Ver informe anexo. Actividad cumplida al 100%</t>
  </si>
  <si>
    <t>OBS 5
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t>
  </si>
  <si>
    <t>obs 5
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t>
  </si>
  <si>
    <t>Observación No. 6 Fichas de castigo sin el anexo 6 requerido
Las 16 fichas de castigo presentadas para aprobación por $3.947 millones no cuentan con el Anexo 6 - Actuaciones Disciplinarias que hace parte integral de los anexos del formato de solicitud de castigo de activos F-FI-42</t>
  </si>
  <si>
    <t>1. Falta de diligenciamiento de alguno de los anexos requeridos en el Formato F-FI-42
2.Debilidades en la validación y contraste de la información reportada por las áreas en los anexos soporte</t>
  </si>
  <si>
    <t>Solicitud de modificación del formato F-FI-42 Solicitud castigo de activos, en el sentido de incluir el Anexo 6 Actuaciones disciplinarias.</t>
  </si>
  <si>
    <t>Formato F-FI-42 Solicitud castigo de activos publicado en el catálogo de Sistema Integrado de Gestión y correo de publicación.</t>
  </si>
  <si>
    <t>Diligenciar el anexo N° 6 Actuaciones Disciplinarias, para las 16 fichas objeto de castigo e indicar la fecha de caducidad de la acción.</t>
  </si>
  <si>
    <t>Anexo 6 diligenciado para cada una de las fichas</t>
  </si>
  <si>
    <t>Especificar en el Anexo N°1. Ficha general del F-FI-42 cuál es la fuente de los recursos para los convenios 192005 y 200810, ya que no provienen del rubro de contingencias</t>
  </si>
  <si>
    <t>Formato F-FI-42 Versión 2 Solicitud castigo de activos para los convenios 192005 y 200810</t>
  </si>
  <si>
    <t>Observación No. 7 Reclamación de pólizas no registrada en el anexo 3 actuaciones administrativas
Con sustento en la revisión documental de los expedientes para 5 fichas de las 16 presentadas (195073-Florencia, 196028, 191145, 197060, 195073-Guaduas) se encontraron actuaciones relacionadas con la reclamación de pólizas, información que fue no registrada en el numeral 5 del anexo No.3 Actuaciones administrativas</t>
  </si>
  <si>
    <t>1. Falta de integralidad de la información reportada en las fichas
2.Debilidades en la validación y contraste de la información reportada por las áreas en los anexos soporte
3.Falta de diligenciamiento de alguno de los numerales de los anexos requeridos en el Formato F-FI-42</t>
  </si>
  <si>
    <t>Registrar las actuaciones relacionadas con la reclamación de pólizas para los cinco casos identificados 195073, 196028, 191145, 197060, 195073.</t>
  </si>
  <si>
    <t>Formato F-FI-42 Versión 2 Solicitud castigo de activos actualizada de los convenio 195073, 196028, 191145, 197060, 195073</t>
  </si>
  <si>
    <t>Se ajustó  el anexo N.4 ACTUACIONES JUDICIALES del convenio 195073  excluyendo el proceso con radicado No.  11001310304820200022100 por $374 millones , la ficha fue aprobada por la Junta Directiva para castigo el 29 de julio 2022.</t>
  </si>
  <si>
    <t xml:space="preserve">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t>
  </si>
  <si>
    <t xml:space="preserve">Se incluyeron las disciplinarias en contra de aquellos servidores públicos que no dieron traslado de las irregularidades relacionadas con los convenios (192005, 193076, 195073-JAMUNDI, 212011, 194117, 195073-Florencia, 191145, 191148, 199033, 195073-Guaduas), la ficha fue aprobada por la Junta Directiva para castigo. </t>
  </si>
  <si>
    <t xml:space="preserve">Se corrigió y ajustó la portada y el anexo 2 Ficha Técnica del convenio 195073 - Florencia, donde se aclara el ítem No. NP069, para el suministro e instalación de grama. La ficha fue aprobada por la Junta Directiva para castigo en la sesión del 29 de julio de 2022. </t>
  </si>
  <si>
    <t>Para los convenios actuaciones administrativas, se realizó la actualización y se incluyó la fuente de recursos, la cual corresponde a recursos propios del convenio. En la sesión del 29 de julio de 2022 la Junta Directiva aprobó el castigo de estos recursos.</t>
  </si>
  <si>
    <t>Se modificó el formato F-FI-42, en el sentido de la inclusión del anexo No. 6 relacionado con la identificación de asuntos disciplinarios según aplique el caso, en donde se registra la información correspondiente de los presuntos implicados, estado del proceso, entre otros. En la sesión del 29 de julio de la Junta Directiva, se aprobó el castigo de las fichas presentadas.</t>
  </si>
  <si>
    <t>Desde la Subgerencia de Operaciones se realizaron las actualizaciones del anexo 3 para los casos 195073, 196028, 191145, 197060, 195073, donde se incluyeron y validaron las actuaciones administrativas. En la sesión del 29 de julio de 2022 la junta directiva aprobó el castigo de los casos presentados en las fichas de castigo.</t>
  </si>
  <si>
    <t>A90 INVIAS</t>
  </si>
  <si>
    <t>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t>
  </si>
  <si>
    <t>Alto volumen de desembolsos tramitados en el periodo. ¿ Traumatismo en el proceso de gestión financiera en la funcionalidad del ERP.</t>
  </si>
  <si>
    <t>Sensibilización de tiempos de pago en contratos</t>
  </si>
  <si>
    <t>una sensibilización</t>
  </si>
  <si>
    <t>Modificación procedimiento P-FI-08 - Pago de Desembolsos, en el cual se realizará el cambio de los días hábiles de pagos, de acuerdo con los promedios actuales de estabilización del nuevo sistema.</t>
  </si>
  <si>
    <t>Un procedimiento actualizado</t>
  </si>
  <si>
    <t>Modificación flujo de información de los desembolsos, incluyendo Supervisión y Operaciones</t>
  </si>
  <si>
    <t>una modificación</t>
  </si>
  <si>
    <t>Demora por parte del grupo de procesos de selección de un (1) día hábil para revisar y devolver al contratista para ajustar la póliza de cumplimiento, calidad, salarios y responsabilidad civil del contrato de estudios y diseños 2210658, la cual fue cargado en la plataforma secop II el 13 de octubre de 2021</t>
  </si>
  <si>
    <t>mgonzal5</t>
  </si>
  <si>
    <t>Deficiencias en la aplicación de controles establecidos para la legalización de contratos. ¿ Debilidades de la supervisión frente a la exigencia de las garantías. ¿ Devolución de pólizas por errores en la suscripción</t>
  </si>
  <si>
    <t>La supervisión del contrato de interventoría 2210659 asignada por ENTerritorio dio respuesta de aprobación al segundo informe mensual de la interventoría radicado el 31012022 con el número 20224300032742 el día 18 de abril de 2022, con una extemporaneidad de 48 días hábiles. La supervisión del contrato de interventoría 2210777 asignada por Enterritorio ha presentado demoras entre 1 y 14 días para la revisión y aprobación yo devolución en 4 de los 5 informes radicados por esta como requisito para el trámite de pago .</t>
  </si>
  <si>
    <t>Cambio de personal para la supervisión del contrato.</t>
  </si>
  <si>
    <t>Socializar a los gerentes de convenios y supervisores nuevos el Manual de supervisión e interventoria M-GG-02 Versión 1 y la Guia para el Manual de Supervisión e Interventoria de Enterritorio G-GG-03 Versión 1.</t>
  </si>
  <si>
    <t>Control de asistencia y presentación</t>
  </si>
  <si>
    <t>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t>
  </si>
  <si>
    <t>Deficiencias de la supervisión en el seguimiento a la interventoria. ¿ Demora en el procesamiento de información y/u obtención de insumos del contratista.</t>
  </si>
  <si>
    <t>Iniciar el procedimiento P-PR- 16 (PROCEDIMIENTO PARA SOLICITAR ACCIONES CONTRACTUALES POR PRESUNTO INCUMPLIMIENTO) específicamente la activación de la Cláusula Penal Pecuniaria, en caso que se incumpla los compromisos de la mesa de trabajo con el supervisor designado.</t>
  </si>
  <si>
    <t>Informe de supervisión o memorando de solicitud de presunto incumplimiento.</t>
  </si>
  <si>
    <t>Realizar mesa de trabajo entre la supervisión y la interventoria (Contrato 2210659) a fin de verificar y establecer compromisos para la entrega del informe final y soportes requeridos en los documentos contractuales.</t>
  </si>
  <si>
    <t>Se adjunta acta de reunión realizada el 20 de septiembre de 2022 y correo donde se remite el informe final.</t>
  </si>
  <si>
    <t>Para el contrato 2210734 suministro elementos de seguridad con fecha de terminación 28 de febrero de 2022, el Subgerente de Desarrollo de proyectos, el Gerente de Unidad y el Gerente del convenio solicitaron la prórroga, adición y modificación 138 el día 24 de febrero con una extemporaneidad de 2 días hábiles frente a la fecha oportuna del trámite 22 de febrero. Para el contrato 2220601 refrigerios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2210783 suministro de ferretería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2210777 de interventoría técnica con fecha de terminación 13 de julio de 2022, el Subgerente de Desarrollo de proyectos, el Gerente de Desarrollo de Proyectos 2 (E), el Gerente del convenio 221008 y el supervisor solicitaron prorrogar el contrato el día 13 de julio de 2022 con una extemporaneidad de 5 días hábiles frente a la fecha oportuna del trámite 7 de julio. Para el contrato 2220591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Para el contrato 2220562 de suministro con fecha de terminación 13 de julio de 2022, el Subgerente de Desarrollo de proyectos, el Gerente de Desarrollo de Proyectos 2 (E), el Gerente del convenio 221008 y el supervisor solicitan prorrogar el contrato el día 11 de julio de 2022 con una extemporaneidad de 5 días hábiles frente a la fecha oportuna del trámite 6 de julio. Para el contrato 22220600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t>
  </si>
  <si>
    <t>Demoras del cliente en la aprobación de la solicitud de la novedad y/o asignación de recursos. ¿ Suspensión del contrato interadministrativo por parte del cliente y sus contratos derivados</t>
  </si>
  <si>
    <t>Socializar nuevamente con el cliente y/o Entidad Contratante los tiempos exigidos por la Entidad en trámite de novedades de acuerdo a los lineamientos de las circulares internas No. 3 de 2019 y 109 de 2020, esto en el evento de una futura novedad en el contrato interadministrativo.</t>
  </si>
  <si>
    <t>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t>
  </si>
  <si>
    <t>Deficiencias en la aplicación de los controles de verificación y revisión de las condiciones de los procesos de selección.</t>
  </si>
  <si>
    <t>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t>
  </si>
  <si>
    <t>Falta de controles y verificación de requisitos previo a la suscripción del acta de inicio por parte de la interventoria, referidos a normatividad ambiental aplicable a la contratación derivada suscrita</t>
  </si>
  <si>
    <t>Establecer en los Documentos de Planeación de los contratos a suscribirse, como condición para el inicio, la entrega de los permisos de emisiones atmosféricas vigentes para los contratos de suministros de materiales pétreos derivados del contrato interadministrativo No. 221008</t>
  </si>
  <si>
    <t>Permisos de emisiones atmosféricas vigentes.</t>
  </si>
  <si>
    <t>Requerir el concepto técnico de la interventoría sobre los permisos de emisiones atmosféricas emitidos para la ejecución de los contratos de suministros Nos.2220001 y 2220600 a fin de determinar las acciones a seguir.</t>
  </si>
  <si>
    <t>Concepto técnico de la interventoría</t>
  </si>
  <si>
    <t>En la visita de obra no se observó la construcción del sumidero transversal al eje de la vía en el punto bajo ( K0 135) con dimensiones de 6.0m de largo por 0.30m de ancho, con rejilla configurada con varillas de una pulgada de diámetro, espaciadas una pulgada entre sí para el tramo Santa Clara, tema que no ha sido reportado por la interventoria.</t>
  </si>
  <si>
    <t>Deficiencias del interventor y supervisor en la verificación del cumplimiento de las especificaciones técnicas del diseño.</t>
  </si>
  <si>
    <t>Requerir a la interventoría el concepto técnico de la ejecución del ítem del tramo Santa Clara.</t>
  </si>
  <si>
    <t>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t>
  </si>
  <si>
    <t>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t>
  </si>
  <si>
    <t>Validar que se actualicen por parte de los contratistas y se aprueben por el área responsable las pólizas de los contratos Nos. 2210777, 2220591, 2220600 y 2220562 según la ultima novedad suscrita.</t>
  </si>
  <si>
    <t>Pólizas aprobadas por el grupo de procesos de selección</t>
  </si>
  <si>
    <t>Requerir por parte de la supervisión del contrato al contratista para que realice la actualización de las garantías, una vez vencido el termino que se tiene contractualmente establecido.</t>
  </si>
  <si>
    <t>Correo electrónico y/o comunicación.</t>
  </si>
  <si>
    <t>Realizar requerimiento formal a la interventoría cuando el contratista no allegue las pólizas en el termino establecido.</t>
  </si>
  <si>
    <t>Comunicación.</t>
  </si>
  <si>
    <t>En cinco actas de Recibo a Satisfacción del suministro de los refrigerios del contrato 2220601, el supervisor de Enterritorio aprobó pago de $20.130.000 sin las firmas completas de los signatarios (en particular delegado del ejército), es decir, solo ésta firmado por el Representante Legal de MACRORIGAMI S.A.S y otra persona de la que no se puede establecer en los 5 formatos firmados su designación por parte del ejército, ademas de presentar 3 firmas diferentes. Para el contrato 2210734 suministro de elementos de seguridad, en los soportes para el desembolso con radicado 20222700119782 del 22-03-2022 registrados en orfeo, no esta el recibo a satisfacción de los elementos firmado por el delegado del ejército.</t>
  </si>
  <si>
    <t>Deficiente aplicación de los controles establecidos para la aprobación de pagos por parte del supervisor.</t>
  </si>
  <si>
    <t>Implementar un control de verificación de requisitos establecidos en la forma de pago de los contratos derivados del contrato interadministrativo No. 221008, por parte de la supervisión y el profesional financiero del contrato.</t>
  </si>
  <si>
    <t>Correo electrónico de aprobación que certifica que se cumple los requisitos de la forma de pago.</t>
  </si>
  <si>
    <t>Generar un instructivo para la legalización de contratos</t>
  </si>
  <si>
    <t>Capacitar al Grupo de Procesos de Selección en el cargue de procesos en la plataforma SECOP II</t>
  </si>
  <si>
    <t>Reforzar la aplicación del control de revisión por un tercero que no sea el abogado que realiza el cargue para evitar errores</t>
  </si>
  <si>
    <t>Registro asistencia de la capacitación</t>
  </si>
  <si>
    <t>Registro de cargue del SECOP II - Abogado</t>
  </si>
  <si>
    <t>A88 USPEC CÚCUTA</t>
  </si>
  <si>
    <t>Observación No. 1 Incumplimiento de plazos establecidos para el trámite de los ítems no previstos
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
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"Validaciónrespuesta supervisión")
Criterios:
*Estudio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
*Manual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
*Minuta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
*Guía para el manual de supervisión e interventoría código GMI005, versión 01, (...) Actividad 2. Actividades no previstas</t>
  </si>
  <si>
    <t>Modificar el manual  de supervisión e interventoria  M-GG-02  incorporando la realización de una mesa de trabajo conformada por la Subgerencia de Operaciones (Subgerente y/o quien delegue)  y la Subgerencia de desarrollo de Proyectos (Subgerente y/o quien delegue), en el que el área técnica con sus respectivos contratistas de obra e interventoría y Planeación Contractual presenten la situación,  con el fin de disminuir las demoras en la conciliación de precios entre el Contratista de Obra y la Entidad a las partes que facilitan el procedimiento.</t>
  </si>
  <si>
    <t>Públicar en el Cátalogo del Sistema Integral de Gestión el intructivo</t>
  </si>
  <si>
    <t>1) Debilidades en la negociación y estructuración del Contrato Interadministrativo y el de obra (tiempo, alcance, recursos, entre otros)
2) Requerimientos adicionales por el cliente modificando el alcance inicial
3) Demoras del contratista de obra en la entrega de los soportes de los análisis de los ítems no previstos y revisión por parte de la interventoría
4) Falencias en el ejercicio de la interventoría en la función de seguimiento de las actividades no previstas
5) Desconocimiento en el trámite y procedimiento de actividades no previstas</t>
  </si>
  <si>
    <t>Manual actualizado M-GG-02</t>
  </si>
  <si>
    <t>CIC de solicitud y Correo de públicación</t>
  </si>
  <si>
    <t xml:space="preserve">Incluir lista de verificación como anexo al acta de inicio F-GG-55
en la cual se evidencie el cumplimiento de total de los requisitos de inicio de la etapa 2 del contrato, la cual debe ser diligenciada y suscrita por los contratistas de obra e interventoría y validada por ENTerritorio, en la que se relacione la ubicación o existencia de cada soporte referenciado. </t>
  </si>
  <si>
    <t>Observación 2. Suscripción del Acta de Inicio de la etapa 2 sin la formalización del modificatorio por las actividades no previstas.
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Criterio: 
*Reglas de Participación 8.3.1.2.1 Obligaciones Específicas Dentro de la Etapa 1: VERIFICACIÓN Y COMPLEMENTACIÓN TÉCNICA (....)
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 (Subrayado fuera de texto original)</t>
  </si>
  <si>
    <t>1) Desconocimiento o diferencias de interpretación o de criterio en la aplicación de la disposición contractual de la disposición contractual.
2) Omisión de la Interventoría de las solicitudes de suspensión del contrato de obra en la etapa 1
3) Entrega por parte del cliente de Diagnósticos, estudios y diseños de los establecimientos penitenciarios incompletos e improcedentes
4) No existe un control al interior de Enterritorio para establecer  el estado de maduración de los proyectos que requieren etapa de verificación y complementación 
5) Presión por parte del cliente para ejecución de obra</t>
  </si>
  <si>
    <t xml:space="preserve">Actualización anexo Acta de inicio F-GG-55 </t>
  </si>
  <si>
    <t>Observación No. 3 Inoportuno e inconcluso inicio de acciones contractuales por presunto incumplimiento del contrato de obra 2191698
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
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
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
Criterio:
*Procedimiento para solicitar acciones contractuales por presunto incumplimiento-PDI761 versión 2
6. DESARROLLO DE ACTIVIDADES (…)
1. Radicación de Solicitud de inicio de trámite por presunto incumplimiento Los Gerentes de Unidad y/o Contrato o Convenio presentan ante la Subgerencia de Contratación la solicitud de trámite de incumplimiento.
La solicitud deberá contener toda la documentación en medio magnético, necesaria para iniciar el trámite correspondiente conforme al formato FDI763 – Lista de Chequeo para Tramite de Incumplimiento.
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t>
  </si>
  <si>
    <t xml:space="preserve">
1) Falta de seguimiento y gestión por parte de la gerencia del convenio y supervisión a la solicitud de incumplimiento
2) Inobservancia de la interventoría respecto a lo requerido por la supervisión</t>
  </si>
  <si>
    <t xml:space="preserve">Convocar a una mesa de trabajo al Grupo de Gestión Contractual de la Sugerencia de Operaciones,  en la cual se expondrán los hechos y las pruebas que se pretenden hacer valer, de manera preliminar para la elaboración de la solicitud de afectación de amparos por presunto incumplimiento de los contratistas </t>
  </si>
  <si>
    <t>Incluir en los documentos precontractuales como requisito la obligación de los proponentes de detallar, desglosar y especificar cada uno de los rubros aprobados para la inversión del anticipo, indicando porcentajes y valores.</t>
  </si>
  <si>
    <t xml:space="preserve">Establecer como obligación del supervisor alertar a SARLAFT acerca de los atrasos superiores al 20% en la ejecución de los proyectos
</t>
  </si>
  <si>
    <t xml:space="preserve"> Memorando y Acta de reunión de mesa de trabajo
</t>
  </si>
  <si>
    <t>Documento de caracterización de la necesidad de contratos nuevos que requieran anticipo en el cual se incluya condicion de uso del anticipo</t>
  </si>
  <si>
    <t xml:space="preserve">Actualizacion de las obligaciones del supervisor en el manual de supervisión e interventoría </t>
  </si>
  <si>
    <t>Observación 4. Posible Nulidad del Sub-contrato de obra civil presentado como soporte para pago de anticipo
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
Este contrato fue el único soporte de pago del anticipo y este evento puede constituir nulidad absoluta  por no haber subsanado oportunamente el error de forma en la suscripción del mismo.
Criterio:
*Código Civil . Artículo 1741. Nulidad absoluta y relativa
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t>
  </si>
  <si>
    <t xml:space="preserve">Diseñar entre la Subgerencia de Operaciones y la Subgerencia de Proyectos un instructivo que parametrice los términos y alcance de los componentes de las líneas de inversión del plan de inversión del  anticipo.
1. Pago de salarios y jornales 2. Compra de equipos y repuestos	
3. Transporte y alquiler de maquinaria	
4. Compra de materiales y accesorios	</t>
  </si>
  <si>
    <t xml:space="preserve"> Reportar y registrar en el SARO los eventos de riesgo operacional materializados e identificados en el presente informe, relacionados con las cuatro observaciones </t>
  </si>
  <si>
    <t>1) Desatención y/o debilidades en la revisión de los documentos por parte del contratista,  interventoría y supervisión
2) Inobservancia a la buena fe contractual
3) Falta de verificación y debida diligencia</t>
  </si>
  <si>
    <t>Formulario del Reporte de Riesgos Operacionales</t>
  </si>
  <si>
    <t>Incorporar en el acervo probatorio del proceso judicial que actualmente adelanta Enterritorio en contra del Consorcio ARCOB CÁRCELES, el contrato de obra civil No. 001 del 1 de mayo de 2021, único soporte para el pago de anticipo, documento que presenta un error en la suscripción sin la debida subsanación a lugar.</t>
  </si>
  <si>
    <t>Reforma de la demanda</t>
  </si>
  <si>
    <t>A91 SÍSMICA ANH</t>
  </si>
  <si>
    <t>1) Desconocimiento de normatividad social aplicable al sector por parte de Enterritorio, la interventoría y la consultoría.</t>
  </si>
  <si>
    <t>1) Demoras en la entrega del Programa de trabajo detallado PDT por parte del Consultor.</t>
  </si>
  <si>
    <t>Observación N° 1 Planeación del proyecto sin contemplar riesgo clave asociado a consulta previa con comunidades
Durante la ejecución del proyecto sísmico Repelón 2D, como producto de 3 acciones de tutela presentadas por comunidades étnicas, el Tribunal Superior del Distrito Judicial de Barranquilla ordenó a Mininterior y a Enterritorio realizar visita de verificación para establecer posibles afectaciones, por lo que se establece que Enterritorio y la ANH en la concepción y planeación del proyecto no contemplaron un riesgo esencial de la ejecución del negocio referido a la consulta previa, como lo es la visita previa de verificación a las comunidades que se encuentran en el área de influencia del proyecto.</t>
  </si>
  <si>
    <t>Observación N°2 Demora en la aprobación del Programa detallado de trabajo PDT 
La Interventoría aprobó el Programa Detallado de Trabajo PDT del Consultor mediante radicado 20214300331712 el 08 de septiembre de 2021, es decir, 8 días después de la suscripción de las actas de inicio de los contratos (31 de agosto de 2021), presentando un atraso de 3 días calendario.</t>
  </si>
  <si>
    <t xml:space="preserve">Observación N°3 Cinco cargos del personal mínimo requerido de la interventoría sin relevo entre 4 y 53 días
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
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t>
  </si>
  <si>
    <t>1) Dificultad del contratista para conseguir los perfiles solicitados.
2) Alta rotación de personal en el sector petrolero.
3) Debilidades en la estructuración del requerimiento del personal de interventoría conforme a las necesidades fácticas de ejecución del proyecto.</t>
  </si>
  <si>
    <t xml:space="preserve">Solicitar concepto a la OAJ a cerca de codigo sustantivo de trabajo en la industria de hidrocarburos sobre que conceptos regulan los turnos permitidos por ley.
</t>
  </si>
  <si>
    <t>Respuesta de la OAJ con el concepto</t>
  </si>
  <si>
    <t>Observación N°4 Desembolso de 2 pagos a la interventoría en contravía de la forma de pago establecida
Los dos primeros desembolsos aprobados por el supervisor a la interventoría se liquidaron sobre el 100% del personal, sin tener en cuenta que a las fechas de trámite de las cuentas de cobro y de los períodos allí cobrados (septiembre y octubre de 2021), no se encontraba aprobado por Enterritorio el total del personal requerido, ya que el equipo se completó en su totalidad el 24 de noviembre de 2021- acta 6, es decir, 2 meses y 23 días después del inicio del contrato de interventoría. Según los cálculos del equipo auditor a partir de las actas de aprobación de personal de la interventoría para septiembre se había incorporado el 60% del personal (9 profesionales de 15 requeridos) y para octubre el 80% del personal (12 profesionales de 15 requeridos).</t>
  </si>
  <si>
    <t>Observación N°7 Demora en la radicación de las novedades contractuales de la Interventoría y la Consultoría
Las solicitudes de las novedades contractuales de los contratos de Consultoría (prórroga) e Interventoría (adición y prórroga) No. 44 y No. 45 respectivamente, fueron radicadas mediante comunicaciones electrónicas ante la subgerencia de operaciones el día 28 de enero de 2022, es decir, 3 días calendario previos al vencimiento de los contratos, contraviniendo el plazo previsto para ello de cinco (05) días hábiles de anticipación a su fecha de vencimiento o un término superior.</t>
  </si>
  <si>
    <t>1) Dificultad del contratista para conseguir los perfiles solicitados.
2) Alta rotación de personal en el sector petrolero.
3) Debilidades en la estructuración del requerimiento del personal de interventoría conforme a las necesidades fácticas de ejecución del proyecto.
4) Incongruencia entre lo requerido para cargos pares de la interventoría y la consultoría (caso del % de la dedicación del procesador de campo y su respectivo interventor).</t>
  </si>
  <si>
    <t>1) Dificultades en el agendamiento de comité operativo extraordinario con el cliente para obtener aprobación de su parte de las novedades contractuales.
2) Demoras de Enterritorio en el estudio de las solicitudes de novedades contractuales realizadas por la Interventoría.</t>
  </si>
  <si>
    <t>Observación N°5 Demora de Enterritorio en 4 pagos al consultor
En el 27% de los desembolsos tramitados y realizados al proveedor del contrato de Consultoría  2210402  se incumplió el plazo de pago (10 días calendario) así: 
• Desembolso 2: un día de desviación; Radicado 10 de diciembre de 2021 y pagado el 22 diciembre de 2021
• Desembolso 3: tres días de desviación Radicado 10 de diciembre de 2021 y pagado el 24 diciembre de 2021
• Desembolso 5:  un día de desviación; Radicado 19 de enero de 2022 y pagado el 31 de enero de 2022
• Desembolso 15: nueve días de desviación; Radicado 06 de julio de 2022 y pagado el 26 de julio de 2022</t>
  </si>
  <si>
    <t>Observación N°6 Errores en 3 comprobantes de egreso de pagos realizados al consultor
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t>
  </si>
  <si>
    <t>1) Alto volumen de desembolsos tramitados en el periodo.
2) Traumatismo en el proceso de gestión financiera en la funcionalidad del ERP.</t>
  </si>
  <si>
    <t>1) Alto volumen de desembolsos tramitados en el periodo.
2) Replicación de conceptos de pago de cuentas de cobro anteriores.</t>
  </si>
  <si>
    <t>El día 02 de noviembre de 2022, se realizó la modificación del procedimiento P-FI-08 - Pago de Desembolsos, en el numeral 5. condiciones generales, - 5.1 Previo a la Radicación en el sistema Documental ORFEO: Literal m, el cual establece: El tiempo máximo estimado para el trámite de un desembolso que cumple con todos los requisitos antes señalados y sin presentar inconsistencia alguna, es de siete (7) días hábiles para los desembolsos de Honorarios Prestación de servicios, Once (11) días hábiles para los desembolsos de Obra e Interventoría, (9) días hábiles para desembolsos de Tiquetes y cinco (5) días hábiles para los desembolsos correspondientes a Suministros y otros servicios, los tiempos inician a partir de su radicación en el sistema documental ORFEO antes de las 5:00 pm. Dicha modificación surte del resultado de las revisiones de los procedimientos posteriores a la estabilización del sistema ERP Dynamics 365 y al plan de mejoramiento de la auditoria del cv 221008 - INVIAS - El Salado.</t>
  </si>
  <si>
    <t>El día 07 de diciembre se realizó la socialización de la modificación P-FI-08 - Pago de Desembolsos, en el numeral 5. condiciones generales, - 5.1 Previo a la Radicación en el sistema Documental ORFEO: Literal m, de dicha actividad se adjunta soporte de asistencia, adicionalmente el día 14 de diciembre será remitida la comunicación desde los Grupos de trabajo de Gestión de Pagaduría, Presupuesto y Contabilidad, con el fin de dejar soportada la recomendación al Grupo de Gestión Contractual y a los Grupos de la Subgerencia de Desarrollo de Proyectos, de no establecer tiempos específicos de trámite de pago en los contratos, sino que se haga referencia de los tiempos establecidos de los procedimientos de la Entidad.</t>
  </si>
  <si>
    <t>Procedimiento Publicado</t>
  </si>
  <si>
    <t>Realizar notas contables aclarando el pormenor de los desembolsos tramitados con radicados Nro. 20212400488192, 20222400018272, 20222400018982 cancelados con comprobante de egreso No. 23332, 1707 y 1584 respectivamente.</t>
  </si>
  <si>
    <t>Realizar la anulación y generación de los comprobantes de egreso con el pormenor ajustado.</t>
  </si>
  <si>
    <t>Realizar memorandos de solicitud al Grupo de gestión de pagaduría para la anulación y generación de nuevos comprobantes de egreso.</t>
  </si>
  <si>
    <t>Comprobante de egreso</t>
  </si>
  <si>
    <t>Nota de aclaración pormenor</t>
  </si>
  <si>
    <t>Se registraron las 6 notas de aclaración del pormenor</t>
  </si>
  <si>
    <t>Se reportó el respectivo memorando</t>
  </si>
  <si>
    <t>Se adjunto soporte del porcedimiento P-FI-08 publicado</t>
  </si>
  <si>
    <t>Se adjunta memorando socialización y listado de asistencia</t>
  </si>
  <si>
    <t>Memorando y listado de asistencia</t>
  </si>
  <si>
    <t>Se adjunta el Formulario del Reporte de Riesgos Operacionales</t>
  </si>
  <si>
    <t>Se adjunta acta de comite operativo de obra e interventoria</t>
  </si>
  <si>
    <t>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t>
  </si>
  <si>
    <t>Las partes adelantaron dentro del proceso, múltiples mesas de trabajo bajo el acompañamiento de la Contraloría General de la República -DIARI-, y una vez revisados los soportes que acreditan los perjuicios causados, proponen conjuntamente una fórmula de conciliación total de la controversia por el valor de cuatro mil quinientos veintisiete millones doscientos cincuenta y dos mil trescientos nueve pesos ($4.527.252.309). Soportes : CERTIFICACION ESAP.pdf ( Comité de Conciliación y Defensa Judicial- sesión extraordinaria del 3/10/2022) y  Ficha_conciliacion_92786.pdf -  ekogui</t>
  </si>
  <si>
    <t>1. El día 16 de agosto se desarrolló reunión entre la Agencia de Desarrollo Rural y ENTerritorio, en donde se socializó por parte de la ADR el estado actual en el que se encuentra el tramite. Se adjunta acta de reunión, oficio remisorio de la ADR con el acta firmada, (20224300366342) la presentación desarrollada durante la reunión. Dando así cumplimiento a la primera mesa de trabajo como parte del plan de mejoramiento.
2.Reunión realizada el 22 de noviembre de 2022,con participación de colaboradores CORTOLIMA, AGENCIA DE DESARROLLO RURAL y ENTERRITORIO. Soporte Firmas Acta Reunión Enterritorio Cortolima de 22 11 2022.pdf</t>
  </si>
  <si>
    <t>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t>
  </si>
  <si>
    <t>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t>
  </si>
  <si>
    <t>20221100135983 07/10/2022: Respuesta por OAJ -Informe estado - solicitudes de estudio técnico para inicio de acción judicial – Cuentas  por cobrar Estampilla Prouniversidades</t>
  </si>
  <si>
    <t xml:space="preserve">En el reporte Reporte_plan-acción(data_cargue-flujo), solo muestra el utlimo avance y el usuario ya reportó los 2 productos . Caso reportado a Nico en correo : viernes, 8 de julio de 2022 12:05 p. m.  Se verificó y no muestra el primer avance reportado el 29/09/2022  11:07:00 a. m.   Se verificó en el REPORTE POR ACTIVIDADES y el avance esta correcto en el 100%. Se ajusta manualmente la columna Y Z  </t>
  </si>
  <si>
    <t>A94 INTRADOMICILIARIAS 221005</t>
  </si>
  <si>
    <t>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t>
  </si>
  <si>
    <t>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t>
  </si>
  <si>
    <t>Adicionar en el PCI-015 acta de cierre e historico de la vivienda, un item que incluya la revisión y cronología integral de los documentos de la vivienda.</t>
  </si>
  <si>
    <t>2 ( 1= Inclusión de item en PCI-015 1= Solicitud mediante comunicación )</t>
  </si>
  <si>
    <t>Requerir a la interventoría la corrección de los formatos PCI-011 y PCI-013</t>
  </si>
  <si>
    <t>13 Formatos; 9 PCI-011, 4 PCI-013</t>
  </si>
  <si>
    <t>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t>
  </si>
  <si>
    <t>1. Demoras en la asignación de los casos para análisis del abogado 2. Alto volumen de casos para verificación de la documentación por parte del abogado 3.Falta de alertas tempranas para atender requerimientos de otras áreas</t>
  </si>
  <si>
    <t>Para el contrato de obra 2220571 y su interventoria contrato 2220588 del Municipio de Sampués con fecha inicial de terminación 21102022, se radicó el concepto de viabilidad técnica para la solicitud de la prórroga, adición y modificación el 11102022 con una extemporaneidad de 2 días hábiles contados a partir del día habil siguiente al vencimiento del plazo previsto en el Manual de Supervisión (07102022)</t>
  </si>
  <si>
    <t>1. Demoras del cliente en la aprobación de la solicitud de la novedad y/o asignación de recursos 2.Demoras en la decisión del contratista para aceptar la prórroga/adición 3. Falta de alertas tempranas para el inicio de trámites de novedades</t>
  </si>
  <si>
    <t>Establecer alertas tempranas del vencimiento de los contratos derivados encaminadas al inicio oportuno de trámites de novedades contractuales, acciones de incumplimiento y/o gestión de solicitudes de las otras áreas.</t>
  </si>
  <si>
    <t>Matriz de seguimiento con las fechas de terminación de contratos y variables de seguimiento.</t>
  </si>
  <si>
    <t xml:space="preserve">Se realiza el informe de termino del contrato 220008 donde se deja la nota correspondiente explicativa sobre la desviación en tiempo generada en la aprobación y cumplimiento de las obligaciones especificas 31 y 36 de la interventoría donde no tuvo un impacto en la entrega de los productos de estructuración por parte de la interventoría.
Archivo Informe de Termino DNP-861-2020 _ ENT220008_RC_Firmado.ppt. Nota en la pag 27 </t>
  </si>
  <si>
    <t>Se adjunta Matriz de seguimiento con las fechas de terminación de contratos a la cuales  le hace seguimento y se actualiza base de datos de manera semanal por parte de la subgerencia. Archivo Semaforo vencimientos cttos SDP.xlsx, con  variables como objeto, contratista,  fecha inicio, fecha vencimiento, estado, valor inicial, valor total</t>
  </si>
  <si>
    <t>GESTION DE PROVEEDORES</t>
  </si>
  <si>
    <t>20223100135303 05/10/2022: SOLICITUD INFORMACIÓN ESTADO SOLICITUDES DE ESTUDIO TÉCNICO PARA EL INICIO DE ACCIÓN JUDICIAL - CUENTAS POR COBRAR ESTAMPILLA PROUNIVERSIDADES. 
20221100135983 07/10/2022: Respuesta por OAJ -Informe estado - solicitudes de estudio técnico para inicio de acción judicial – Cuentas  por cobrar Estampilla Prouniversidades</t>
  </si>
  <si>
    <t>A93 COLEGIOS SED</t>
  </si>
  <si>
    <t>1.  No se incluyó la consulta al ICANH sobre la aplicabilidad del programa de arqueología preventiva en la etapa de planeación contractual
2. Desconocimiento de la norma 
3. Debilidades en el desarrollo del diseño por parte de la consultoría y validación y retroalimentación  por parte de la interventoría contratada por la SED</t>
  </si>
  <si>
    <t>Realizar la consulta al ICANH para los proyectos que cumplan con los requisitos vigentes relacionados en el Decreto 2106 de 2019. Para los proyestos objetos de la auditoría</t>
  </si>
  <si>
    <t>Respuesta a la consulta de parte del ICANH</t>
  </si>
  <si>
    <t>Observación 2.  Incumplimiento en temas ambientales, orden y aseo en obra Colegio Hacienda Casablanca
En visita de campo  al proyecto Colegio  Casa Blanca realizada el 6 de octubre de 2022, el equipo auditor encontró deficiencias relacionadas con el componente ambiental y del SG-SST (Sistema de Gestión de Seguridad y Salud en el Trabajo) en cuanto a:
1. Disposición y orden del material de obra, específicamente el acero que se encuentra dispuesto en el suelo y disperso por la obra.
2. Señalización perimetral de áreas de trabajo con barras de acero y sin las 3 líneas con cinta preventiva ni los soportes tubulares.
3. El acopio de material reciclable es insuficiente, desordenado e improvisadamente construido. 
4. No hay aplicación de un control de lavado de llantas sobre los carros que salen de la obra contaminando así las vías anexas al proyecto. (manejo vial)</t>
  </si>
  <si>
    <t>1. Inobservancia del contratista de obra a los requerimientos del interventor.
2. No se priorizan los controles sobre los impactos ambientales que genera la obra</t>
  </si>
  <si>
    <t>Realizar mesa de trabajo con los profesionales ambientales del contratista donde se defina las actividades y compromisos para la corrección  de las observaciónes 2 y 3.</t>
  </si>
  <si>
    <t>Informe ambiental con enfasis en la corrección y avance del orden de la dispocisión de materiales de obra. (4)
Actas de cómite semanal (16)</t>
  </si>
  <si>
    <t>Analizar con la Interventoría la pertinencia de iniciar acciones de incumplimiento al contratista del proyecto Colegio Hacienda Casa Blanca por lo relacionado en las observaciones 2 y 3 de este informe.</t>
  </si>
  <si>
    <t>Comunicación dirigida al contratista  sobre presunto incumplimiento del proyecto Casa Blanca</t>
  </si>
  <si>
    <t>Observación 3. Incumplimiento de la obligación de uso de uniformes distintivos
En desarrollo de la visita de campo del 6 de octubre de 2022, el equipo auditor identificó que el personal operativo del contrato de obra  N.º 2220554 (Proyecto Casablanca) que correspondía a 7 personas en área visible, no hacia uso de los uniformes de la dotación de personal y según el reporte de la interventoría en los requerimientos M20220307-0124-2022 y M20220307-0190-2022, aún no había sido entregado al personal de obra.</t>
  </si>
  <si>
    <t>1. Desatención por parte del contratista del componente de SST.
2. Inobservancia del contratista de obra a los requerimientos del interventor.
3. Alta rotación del personal operativo (Maestros, oficiales y ayudantes) de obra.</t>
  </si>
  <si>
    <t>Requerir al contratista la socialización de las buenas practicas de seguridad y salud en el trabajo y uso de los uniformes distintivos de la obra. Y reportar avance en el infome mensual.</t>
  </si>
  <si>
    <t>Informe mensual de interventoría con sus anexos de control de personal (Incluyendo capítulo de seguridad Industrial)</t>
  </si>
  <si>
    <t>Observación 4. Análisis de precio Unitario que incluye ítem no aplicable Colegio Boitá
El análisis del precio unitario A.01 que corresponde a la actividad de "Localización y replanteo" descrito en el FMI038 hace parte del presupuesto del contrato de obra 2220555; tiene incluido en el ítem "3. Transportes" transporte de material (De 1 a 30 Ton - casco urbano) el cual carece de soporte técnico para ser incluido en este APU, porque para esta actividad solo se requerirían: Herramienta menor, listones, puntilla e hilo nylon y cuadrilla de 2 ayudantes; por lo tanto, no corresponde a la realidad para la ejecución de la mencionada actividad. Este ítem que no aplica representa $1.998.594 que a la fecha 10 de noviembre de 2022, no ha sido pagadas ni deberían serlo.</t>
  </si>
  <si>
    <t>1. Falta de revisión de cada uno de los cuatro componentes que estructuran los análisis de precios unitarios por parte de la interventoría y la supervisión.</t>
  </si>
  <si>
    <t>Solicitar a la interventoría que, de acuerdo con el procedimiento del manual de interventoría, se establezca un precio unitario nuevo que reemplace o ajuste el ítem A.01 “Localización y replanteo”, específicamente en lo relacionado con el concepto de transporte.</t>
  </si>
  <si>
    <t>Correo electronico y F-GG-21 ajustado y aprobado</t>
  </si>
  <si>
    <t>1. Debilidades en el desarrollo del diseño por parte de la consultoría y validación y retroalimentación  por parte de la interventoría contratada por la SED
2. Falencias en la revisión de los diseños por parte de la curaduría Urbana Nº5</t>
  </si>
  <si>
    <t>Realizar mesa de diseño con la SED y su consultor con el fin de tener respuesta de las observaciones realizadas por enterritorio y concluir en la actas de comité de diseño la corrección</t>
  </si>
  <si>
    <t>Comunicados de la interventoría (Radicada en Enterritorio) donde se manifieste conformidad y cierre de las tres (3) diseños con pendiente de ajuste.</t>
  </si>
  <si>
    <t>Observación 6.  Vallas publicitarias institucionales sin registro de datos
Las vallas institucionales instaladas en los proyectos Colegio Hacienda Casa Blanca y Colegio Boitá no cumplen integralmente con las especificaciones establecidas: registro periódico de contador de tiempo y porcentaje de ejecución, según los documentos "Estructura de costo y discriminación del A.I.U." y el acuerdo distrital vigente.</t>
  </si>
  <si>
    <t>1. Deficiente revisión de los costos indirectos por parte del contratista de obra, la interventoría y la supervisión.</t>
  </si>
  <si>
    <t>Solicitar al contratista el ajuste de las vallas de los Colegios Boitá y Hacienda Casa Blanca de acuerdo con las especificaciones establecidas (registro periódico de contador de tiempo y porcentaje de ejecución)</t>
  </si>
  <si>
    <t>Registro fotográfico incluido en el informe semanal interventoría por cada proyecto que evidencie el avance de obra.</t>
  </si>
  <si>
    <t>Observación 7.  Inoportunidad en la entrega, aprobación y/o publicación en SECOP II de 9 informes de interventoría.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t>
  </si>
  <si>
    <t>1.Demoras de la interventoría en el envío de los informes 
2. Rotación de la supervisión del proyecto Boitá
3. Demoras por parte del contratista de obra en la entrega de insumos para los informes de interventoría.</t>
  </si>
  <si>
    <t>Aprobar informes pendientes para el proyecto Boita y Casa Blanca</t>
  </si>
  <si>
    <t>Informe pendiente aprobado por la supervisión.</t>
  </si>
  <si>
    <t>El grupo de Desarrollo de proyectos allegó la aprobación del informe mensual de interventoría #3 del proyecto Colegio Boitá con radicado No. 20222200224311 el cual tambien se encuentra publicado en el Secop II. El equipo auditor verificó en la plataforma SECOP II la publicación del informe #4 de interventoría del proyecto Hacienda Casa Blanca, radicado  No. 20222200156151.</t>
  </si>
  <si>
    <t>Requerir a la interventoría la entrega oportuna de los informes de acuerdo con lo establecido en el manual de supervisión e interventoría. Asi como la publicación correspondiente en SECOP II. 
Y al contratista de obra los insumos necesarios para la realizacion del informe de interventoría.</t>
  </si>
  <si>
    <t xml:space="preserve">Comunicación a las inteventorías y al contratista de Casa Blanca desde la gerencia de unidad. </t>
  </si>
  <si>
    <t>Validar la oportunidad en la radicación, aprobación por la supervisión y publicación en el Secop II de los Informes mensuales de interventoría para los proyectos Boitá y Casa Blanca</t>
  </si>
  <si>
    <t>Informe mensual de interventoría radicados en ORFEO y aprobados por la supervisón; debidamente publicados en SECOP II</t>
  </si>
  <si>
    <t>Observación 8.  Contratación y aprobación de un Residente de Interventoría sin cumplimiento de requisito particular.
La interventoría Consorcio Prosperar, contrato 2220568, proyecto Colegio Hacienda Casa Blanca, contrató un residente que no cumple con el requerimiento particular establecido contractualmente: "Mínimo uno como Residente de interventoría, en proyectos de: construcción y/o ampliación de edificaciones educativas cuya área construida cubierta (ACC) igual o superior a 4.335 m² para el grupo uno (1)..." y certificó 3.236,16 m²; es decir 1.098 m² menos de lo requerido, el cual fue revisado y aprobado por la supervisión del contrato mediante Acta 2 de aprobación de personal para la ejecución del contrato, suscrita el 4 de mayo del 2022</t>
  </si>
  <si>
    <t>1. Deficiencias en la verificación y aprobación del personal de interventoría por parte del supervisor
2. Perentoriedad para la contratación del personal de interventoría</t>
  </si>
  <si>
    <t>Estandarizar al interior del area el diligenciamiento del formato F-GG-18 con la información de requisitos mínimos establecidos y los soportados. De acuerdo con los pliegos de condiciones y/o los términos de referencia de contrato.</t>
  </si>
  <si>
    <t>F-GG-18 de contratación del profesional para Casa Blanca</t>
  </si>
  <si>
    <t>El grupo de Desarrollo de Proyectos 1, cargó en GRC el soporte del F-GG-18 del 18 de octubre de 2022, en el que se aclara el cumplimiento de los requisitos frente a: Experiencia General, Experiencia específica, Numero de años o proyectos y Requerimiento particular para el cargo de Residente de Interventoría para el Colegio Hacienda casa Blanca.</t>
  </si>
  <si>
    <t>Solicitar a Desarrollo Organizacional la posibilidad de ajustar el formato F-GG-18 incorporando la información de requisitos mínimos establecidos y los soportados para  mayor control sobre el cumplimiento y/o complementar el formato con un instructivo para su diligenciamiento.</t>
  </si>
  <si>
    <t>Solicitud a Desarrollo Organizacional.</t>
  </si>
  <si>
    <t>Se realizó reunión de sensibilización</t>
  </si>
  <si>
    <t>Se realizo la modificacion del procedimiento P-FI-08</t>
  </si>
  <si>
    <t>pendiente cargue soporte en el GRC</t>
  </si>
  <si>
    <t>Se realizó: 1. Ejecutar el SQL en producción del esquema SIIF en la base de datos SDC 
2. Ejecutar el svn en los 3 nodos de ORFEO producción.</t>
  </si>
  <si>
    <t xml:space="preserve">Se realizo el instructivo de cargue de polizas por parte d ela firma beltran pardo y asociados. </t>
  </si>
  <si>
    <t>Desde la Subgerencia de Desarrollo de Proyectos se han venido atendiendo temas relacionados con el manual de supervisión e interventoria, se relaciona una capacitación relacionada con el manual de supervisión e interventoria realizada el 29 de noviembre de 2022,</t>
  </si>
  <si>
    <t>Se adjuntan los radicados Nos. 20222700105161 del 06/06/2022 y 20222700113431 16/06/2022 donde se le informa al invias el procedimiento para el trámite de novedades y los tiempos requeridos</t>
  </si>
  <si>
    <t>El 14 de octubre de 2022 desde las 9:00 hasta las 10:50am se realizó la capacitación al Grupo de Procesos de Selección con relación al cargue de procesos en la Plataforma del SECOP II, la cual fue dirigida por MARCO TOVAR - Profesional en el manejo de la plataforma</t>
  </si>
  <si>
    <t>Los abogados asignados a cada proceso son los encargados de montar el proceso en la Plataforma del SECOP II, sin embargo antes de publicarlo existe un flujo de aprobación para que lo revise un tercero, ya sea un técnico o el Gerente del Grupo de Procesos de Selección. En este sentido, se realizó una muestra de procesos montados en el mes de septiembre y octubre, dejando evidencia del flujo de aprobación (revisión por alguien diferente al abogado que monta el proceso)</t>
  </si>
  <si>
    <t>Se aprobaron todas novedades pendientes y los soportes se cargaron y verifcaron en el aplicativo GRC.</t>
  </si>
  <si>
    <t>Se adjuntan correos electrónicos remitidos por el supervisor requiriendo a los contratistas la actualización de garantías.</t>
  </si>
  <si>
    <t>Se requirieron mediante correo electrónico y fueron atendidas las solicitudes, se adjuntan correos electrónicos.</t>
  </si>
  <si>
    <t>Se realizó el cargue en el aplicativo GRC del seguimiento realizado por el supervisor y profesional financiero para el tramite de desembolsos.</t>
  </si>
  <si>
    <t>A92 EDUBAR</t>
  </si>
  <si>
    <t>Observación No.1 Inoportunidad en el seguimiento de Enterritorio para la devolución de los rendimientos financieros al Tesoro Nacional
Inoportunidad en la gestión y de Edubar y el seguimiento de Enterritorio para la devolución de los rendimientos financieros, ya que se comprueba que las solicitudes de cumplimiento por parte de Enterritorio de la obligación a Edubar iniciaron en junio de 2022 y los rendimientos financieros se empezaron a generar para el contrato Ahuyama en diciembre de 2021 y Mallorquín en marzo de 2022, concluyendo que 7 de los 15 giros de los rendimientos realizados por el ente territorial (EDUBAR) al Tesoro Nacional del Ministerio de Hacienda y Crédito Público entre diciembre de 2021 y septiembre de 2022 estuvieron fuera de los plazos establecidos, presentando demoras entre 25 y 141 días hábiles, según se identifica en los extractos bancarios. 
Contrato                      Periodos revisados                   Transferencia Inoportuna
2210681                                   9                                                    5 (55,6%)
2210698                                   6                                                    2 (33,3%)</t>
  </si>
  <si>
    <t>DETECTIVA</t>
  </si>
  <si>
    <t>jzuleta</t>
  </si>
  <si>
    <t>Falta de conocimiento y experiencia  en la operatividad de los traslados de los rendimientos financieros al Tesoro Nacional del Ministerio de Hacienda y Crédito Público por parte de la unidad ejecutora</t>
  </si>
  <si>
    <t>Correos de recordación los tres primeros dias del inicio del mes  con seguimiento de outlook</t>
  </si>
  <si>
    <t xml:space="preserve">Observación No.2  Baja efectividad de Enterritorio en la gestión de informes mensuales  
Baja efectividad de Enterritorio en la solicitud de entrega oportuna del 85% de los informes mensuales de la ejecución de los contratos 2210681 - 2210698 por parte de la Unidad Ejecutora (EDUBAR) para los 10 periodos evaluados de diciembre de 2021 a septiembre de 2022 en donde se presentaron demoras en la radicación de 17 informes mensuales entre 1 y 29 días hábiles como se detalle a continuación por contrato:
Contrato            Periodos revisados              Radicación inoportuna
2210681                         10                                             10 (100%) 
2210698                         10                                               7 (70%) </t>
  </si>
  <si>
    <t>Falta de métodos más efectivos de seguimiento  para el cumplimiento de las obligaciones contractuales con la entidad ejecutora//Demoras en la entrega de la información financiera por parte de los bancos de la entidad ejecutora//Entregas tardías de la información por parte de la interventoría</t>
  </si>
  <si>
    <t xml:space="preserve">Oficio a la entidad ejecutora solicitando el plan de acción para la presentación de los informes de ejecución en la fechas establecidas contractualmente </t>
  </si>
  <si>
    <t>Oficio - Plan de acción</t>
  </si>
  <si>
    <t>Observación No.3  Tres Informes mensuales recibidos por la supervisión sin la completitud de los Ítems técnicos 
De los 10 Informes mensuales recibidos por  la supervisión, verificados en cada uno los 13 items potenciales técnicos y financieros establecidos contractualmente según aplicaran para cada periodo, el equipo auditor identificó que para el contrato 2210681 en 3 informes mensuales radicados y los alcances no se incluyeron los siguientes ítems del componente técnico así:  
- Ítem 1. Avance de la meta establecida en el contrato especifico para los informes de marzo, abril y mayo de 2022 (3% de los 90 items)
- Ítem 8. Enunciar las conclusiones, recomendaciones y observaciones presentadas a partir de la revisión hecha por parte del supervisor  para los informes de marzo y abril de 2022. (2% de los 90 items)</t>
  </si>
  <si>
    <t>Entregas tardías de la información por parte del contratista de obra e interventoría a la entidade ejecutora.</t>
  </si>
  <si>
    <t>Mesa de trabajo con la entidad ejecutora para establecer un lista de chequeo de la información minima que debe presentar el informe por parte del supervisor designado de la entidad ejecutora</t>
  </si>
  <si>
    <t>Acta de reunión, lista de chequeo</t>
  </si>
  <si>
    <t xml:space="preserve">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
</t>
  </si>
  <si>
    <t>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t>
  </si>
  <si>
    <t>Se verificó frente al correo electrónico solicitando mesa de trabajo para socialización lista de requisitos para la presentación de los informes y control de asistencia a fecha de 7/12/2022</t>
  </si>
  <si>
    <t>Se adelantó en el marco del Contrato Interadministrativo 221005, y de conformidad a los entregables del plan de mejora se anexa  PCI-015 con la inclusión de item de revisión documental. Soporte de la socialización del PCI-015 al contratista e interventor.
2022.12.16 _229141_SOCILIZACIÓN PCI-015 Sabanarlaga.pdf
Radicado  No. 20222200229141  15 dic 2022- Remisión formato PCI-015 para la interventoria del contrato vigente 2221098, Actualizado. Contiene PCI 015 actualizado con el item “VERIFICACIÓN INTEGRAL DE LA DOCUMENTACIÓN DE LA VIVIENDA”</t>
  </si>
  <si>
    <t>Gestionar ante el grupo de Tecnologías de la Información, una herramienta de seguimiento de los trámites de incumplimientos radicados en el Grupo de Gestión Contractual, con el fin de generar alertas y llevar un control de los tramites radicados en curso.</t>
  </si>
  <si>
    <t>Sensibilizar a los colaboradores de la Subgerencia de Operaciones en la aplicación y procedimientos P-PR-16 PROCEDIMIENTO PARA SOLICITAR ACCIONES CONTRACTUALES POR PRESUNTO INCUMPLIMIENTO</t>
  </si>
  <si>
    <t xml:space="preserve">1.Solicitud de requerimietno de una herramienta tecnológica de seguimiento a los trámites de incumplimientos radicados en el Grupo de Gestión Contractual.
2.Respuesta de viabilidad del desarrollo tecnologico por parte del grupo de tecnologias de la informacion, en caso de aprobado se anexara el cronograma de entregas e inicio de pruebas </t>
  </si>
  <si>
    <t>1.Listas de asistencia. 
2.Presentacion o soporte de medio tecnologico</t>
  </si>
  <si>
    <t>Se realizó la corrección del pormenor y mediante memorando No.20223100163473 se solicito al grupo de gestión de pagaduría la anulación regeneración de los comprobantes corregidos, lo cuales se adjuntan.</t>
  </si>
  <si>
    <t>OK</t>
  </si>
  <si>
    <t>ok</t>
  </si>
  <si>
    <t>x</t>
  </si>
  <si>
    <t>Pieza comuncacional difundida por comunicaciones para todos los colaboradores, Presentación con 28 diapositivas, Lista de asistencia: 142 participantes, 15/03/2023, Evaluación realizada al final de la capacitación, 4.6 promedio</t>
  </si>
  <si>
    <t>dsuarez2</t>
  </si>
  <si>
    <t>Comunicación No. 20222200223741 del 05 de diciembre de 2022, mediante la cual se hace llamada de atención y se solicita a la firma interventora la corrección de los formatos PCI011 y PCI013. Comunicación No. 20224300500372 del 22 de diciembre de 2022, mediante la cual la firma interventora da respuesta.</t>
  </si>
  <si>
    <t xml:space="preserve">El pasado 31 de marzo de 2023, se radicó demanda verbal en contra de las sociedades BNR S.A.S. y COMPAÑIA MERCANTIL ARCOR S.L. UNIPERSONAL como miembros del Consorcio Arcob Cárceles, y Seguros del Estado S.A., ante los Juzgados Civiles del Circuito de Bogotá.
La misma fue repartida al Juzgado 17 Civil del Circuito de Bogotá, en ese sentido, se informa que teniendo en cuenta el Informe de Auditoría cuyo objeto fue el “Contrato de obra 2191698 e interventoría 2180866 en el marco del convenio 216144 USPEC”, se incorporó al acervo probatorio del proceso judicial, el contrato de obra civil No. 001 del 1 de mayo de 2021, el cual fungió como soporte para el pago del anticipo al contratista incumplido.
Se adjunta soporte de radicación, demanda en mención y correo remitido por el apoderado a cargo del proceso. </t>
  </si>
  <si>
    <t>durquijo</t>
  </si>
  <si>
    <t>Observación No. 1. Inconsistencias de información y datos incompletos o desactualizados 
por módulo en las plantillas a marzo 2023
De las 23 plantillas iniciales cargadas para la salida a producción del ERP en abril de 2022, en 3 de estas plantillas maestras generadas a marzo 2023 por administrador del ERP según solicitud del equipo auditor, se identificaron campos 10.767 sin datos y 3.743 inconsistentes por módulo así:
Activos fijos e inventario                                                     Sin dato               Inconsistentes
(Base de activos fijos)                                                                                        110
Contabilidad y procesos transversales                              1796                   736 
(Base de terceros)
Proyectos y contratos /                                                            8971                 2897
Adquisición y abastecimiento 
(Base de contratos)</t>
  </si>
  <si>
    <t>Observación No. 2 Inconsistencias en los reportes del ERP
Para los 13  reportes validados que contienen información maestra disponibles en la intranet como "Reportes ERP",  en  5 (38%) se identificaron campos sin datos o inconsistentes que puden ser producto de  información base, procesamiento de información o generador de los reportes,  asi:
*Desarrollo de proyectos - Contraloría Convenios Contratos: Diferencia entre la información registrada en  el reporte ERP-"Contraloría - Contratos"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
*Pagaduria - Reporte egresos: Se identifica el campo Radicación sin información en 8230 registros
*Operaciones - Seguimiento a contratos  Se identifican campos sin dato como: INICIA_CON2 176
DESC_CIUDAD2 100, DESC_DEPTO2 100, DESCRIPCION LINEANEGOCIO2: 149, Centros de Costo2: 149
*Operaciones - Seguimiento a convenios Se identifican 11 registros con campos sin dato como: Nit2, Nombre Cliente2, Lineanegocio2 y Descripcion Lineanegocio2:
*Operaciones Seguimiento de solicitudes Se identifican 11  registros con campos sin dato como: Modalidad2: 9, Cliente2: 20, Objeto2: 11.</t>
  </si>
  <si>
    <t>asalaman</t>
  </si>
  <si>
    <t>Extracción de información no depurada de sistemas anteriores 
Falta de validaciones y control de ingreso de datos en la estructura  de las plantillas
Complejidad en la construcción  de las plantillas</t>
  </si>
  <si>
    <t xml:space="preserve">Vacios o ambiguedades  en la solicitud del requerimiento por parte del grupo de trabajo
Inconsistencias en el diseño/construcción  de los reportes 
Falta de validación  por parte de los grupos de trabajo del resultado de los reportes </t>
  </si>
  <si>
    <t xml:space="preserve">1. Formular el Plan de Trabajo con los grupos responsables para revisión y ajustes de los datos inconsistentes.
</t>
  </si>
  <si>
    <t xml:space="preserve">
2. Ejecutar y Verificar el cumplimiento  del Plan de Trabajo por los grupos responsables.</t>
  </si>
  <si>
    <t>1. Formular el Plan de Trabajo con los grupos responsables para revisión y ajustes de los datos inconsistentes.</t>
  </si>
  <si>
    <t>2. Ejecutar y Verificar el cumplimiento  del Plan de Trabajo por los grupos responsables.</t>
  </si>
  <si>
    <t>Plan de Trabajo</t>
  </si>
  <si>
    <t>1, Plantilla de inventarios de activos (E_Fixed assets-Fixed assets)
2. Plantilla de Terceros (E_Fixed assets-Fixed assets)
3.Plantilla de Contratos (_Acts Adm n. (7))</t>
  </si>
  <si>
    <t>1. Reporte de Desarrollo de proyectos - Contraloría Convenios Contratos.
2. Reporte de Operaciones - Seguimiento a contratos.
3. Operaciones - Seguimiento a convenios.
4. Reporte Operaciones Seguimiento de solicitudes</t>
  </si>
  <si>
    <t>Observación No. 1 Diseños incompletos y/o con deficiencias técnicas para la franja de seguridad y el acceso a la PTAR del proyecto ERON Pereira 
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t>
  </si>
  <si>
    <t>1. Debilidades en el desarrollo del diseño, levantamiento topográfico y catastral por parte de la consultoría  contratada por la USPEC
2. Falencias en la validación y retroalimentación producto de la etapa de preconstrucción por parte de los contratistas de Obra e Interventoría y Enterritorio
3. Solicitudes de ajuste a diseños verbales por parte del INPEC sin formalización documental.</t>
  </si>
  <si>
    <t>DESARROLLO DE PROYECTOS 1</t>
  </si>
  <si>
    <t xml:space="preserve">Oficio dirigido al interventor
Respuesta formal del interventor
</t>
  </si>
  <si>
    <t>Formalizar y documentar las acciones a seguir para garantizar el acceso a la PTAR</t>
  </si>
  <si>
    <t>Realizar visita de campo cuando la Subgerencia de Desarrollo de Proyectos lo requiera,  a un proyecto en el que se deba validar las condiciones particulares del  costeo con el fin de que sea coherente con los documentos precontractuales para la futura ejecución.</t>
  </si>
  <si>
    <t>PLANEACION CONTRACTUAL</t>
  </si>
  <si>
    <t xml:space="preserve">Informe de visita del profesional responsable
</t>
  </si>
  <si>
    <t>Observación No. 2. Ensayos a tracción de aceros no realizados durante la obra.
En el proyecto ERON PEREIRA Contrato de obra 2182503 y de interventoría 2190239 para los ítems a) 4.5.1. acero de refuerzo de 60.000 PSI y b) 4.5.2 Mallas electrosoldadas; no se realizaron los ensayos técnicos que determinan los criterios de ""evaluación y aceptación del acero", con corte a noviembre de 2022 (última acta de recibo parcial de obra pagada), se habían suministrado e instalado en obra un total de 346,41 toneladas de estos materiales, sin que se les haya verificado sus condiciones de calidad. Así mismo con corte al 24 de febrero 2023 fecha de visita de la auditoria, se validó que estos ensayos no se habían realizado al material dispuesto en obra que se va a utilizar.</t>
  </si>
  <si>
    <t>1. Falta de exigibilidad por parte de la Interventoría frente a los ensayos técnicos aplicables al acero de refuerzo
2. El contratista de obra se limita a los certificados de calidad del proveedor del acero</t>
  </si>
  <si>
    <t>Solicitar a la interventoría la presentacion en los informes mensuales, los resultados de los ensayos a tracción de los aceros utilizados en cada periodo de reporte.</t>
  </si>
  <si>
    <t>Informe mensual de interventoría de los meses abril, mayo y junio de 2023</t>
  </si>
  <si>
    <t>Observación 3. Incumplimiento en temas ambientales, orden y aseo en obra ERON Pereira.
En visita de campo al proyecto Establecimiento Penitenciario ERON Pereira, el auditor encontró deficiencias relacionadas con el componente ambiental y del SG-SST (Sistema de Gestión de Seguridad y Salud en el Trabajo) en cuanto a:
1. Disposición y orden del material de obra, específicamente el acero que se encuentra dispuesto en el suelo y disperso por la obra.
2. Señalización perimetral de áreas de trabajo con barras de acero y sin las 3 líneas con cinta preventiva ni los soportes tubulares.
3. No se identifican acopios de material, ya que este se encuentra disperso por la obra.
4. Las excavaciones para las redes no se encuentran señalizadas. 
5. La formaleta metálica se ha venido retirando, pero se encuentra dispersa por la obra
6. En las fachadas parcialmente terminadas se encuentran elementos metálicos salientes que constituyen riesgo de accidente.
7. Contaminación del suelo, subsuelo y aguas subterráneas con restos de pintura</t>
  </si>
  <si>
    <t>1. Inobservancia del contratista de obra a los requerimientos del interventor
2. No se priorizan en la obra los controles sobre los impactos ambientales que genera la obra, ni los riesgos del personal operativo.</t>
  </si>
  <si>
    <t>Oficio de la interventoría al contratista de obra, conminandolo a cumplir con la normatividad ambiental, de orden y aseo de la obra, así como con la normatividad relaciona al SG-SST. Lo anterior con copia a la seguradora.</t>
  </si>
  <si>
    <t>Oficio radicado en Enterritorio</t>
  </si>
  <si>
    <t>Observación 4.  Programación de obra desactualizada e inconsistente con la ejecución.
En visita a la obra Eron Pereira el 21 de febrero y validado en informe semanal de interventoría no. 88 del 2 de marzo de 2023, el cronograma / programación de obra presenta las siguientes condiciones: a) se encuentra desactualizado y sus actividades no coinciden con las que se están ejecutando en la obra, b) no dispone del porcentaje real de avance de obra y los datos asociados al avance físico que reporta la interventoría muestran un atraso acumulado del 46,69% (Programado: 70.32% Vs ejecutado 23,64%); esta condición representa un atraso irrecuperable si se tiene en cuenta que el plazo contractual de terminación de la obra es el 25 de junio de 2023. El contratista de obra no ha formulado la nueva programación y el interventor no lo ha conminado para su cumplimiento</t>
  </si>
  <si>
    <t>1. Falta de previsión de los tiempos reales y la metodología de ejecución de las actividades asociadas al licenciamiento ambiental (tala, remoción de capa vegetal, ahuyentamiento, entre otras)</t>
  </si>
  <si>
    <t>Ajustar programacion del contrato 2182503, aprobado por la interventoría</t>
  </si>
  <si>
    <t>Programacion de obra ajustada</t>
  </si>
  <si>
    <t xml:space="preserve">Gestionar con la interventoria los soportes que justifiquen la prorroga del contrato de obra, el balance y la programación. </t>
  </si>
  <si>
    <t xml:space="preserve">Oficio y/o acta de seguimiento y control.
</t>
  </si>
  <si>
    <t>Observación 5.  Pagos que no aplican del personal de interventoría de acuerdo con la realidad de ejecución del proyecto.
En las actas de la Nº 7 a la 15 de pago del contrato de interventoría 2190239 (correspondientes desde enero hasta septiembre de 2022) se identificaron tres perfiles profesionales pagados, lo cual no aplica según la realidad de la ejecución del proyecto, a pesar de que la planeación de pagos que relaciona el personal de interventoría y la forma de pago (novedad 544) lo permitiría. La realidad de la ejecución contractual representa el pago $161.351.559 que no aplican con el estado actual del proyecto, discriminado así:
- Residente eléctrico: 9 meses por valor total de $64.066.060 
- Residente inst. voz y datos seg control: 5 meses, $47.456.341
- Residente de bioclimática: 7 meses, $49.829.158</t>
  </si>
  <si>
    <t>1. Inoportunidad en las alertas presentadas por la Interventoría a Enterritorio
2. Deficiencias y/o vacios en la formulación de las cláusulas que condicionen la forma de pago de la interventoría con la realidad del proyecto
3. Falta de análisis del Supervisor en la aprobación de las actas de pago según la realidad de la ejecución contractual</t>
  </si>
  <si>
    <t>Documentar las acciones, que evidencien la compensación de los pagos, o la alternativa a seguir por parte del interventor frente a los 161 millones pagados y que no aplicaban en las actas correspondientes</t>
  </si>
  <si>
    <t>Oficio dirigido al interventor
Respuesta formal del interventor</t>
  </si>
  <si>
    <t>Allegar por parte del contratista de interventoria comunicado en cada desembolso (desde noviembre de 2022 y hasta mayo 2023), y según la forma de pago contractual se justifique la exclusión de personal que no laboro de acuerdo con la realidad del proyecto.  </t>
  </si>
  <si>
    <t>Comunicado de la interventoría</t>
  </si>
  <si>
    <t>Solicitar a la interventoría, realizar el analisis frente al ajuste en los espacios  del rondil de cerramiento, para habilitar  acceso vehicular hasta la PTAR</t>
  </si>
  <si>
    <t>Diagnóstico avalado por la interventoría que garantice el acceso a la PTAR</t>
  </si>
  <si>
    <t>El grupo de Desarrollo de Proyectos 1, cargo en GRC el soporte la respuesta dada por el ICANH 2022162000115391 No. Entrada 2022184200106062, en donde cita: "En virtud del anterior marco normativo, el proyecto “CONSTRUCCIÓN DE INFRAESTRUCTURA EDUCATIVA – COLEGIO HACIENDA CASA BLANCA EN LA LOCALIDAD DE CIUDAD BOLÍVAR DE LA CIUDAD DE BOGOTÁ”, localizado en el municipio de Bogotá D.C., departamento de Cundinamarca., no se encuentra dentro de los preceptos legales que deben adelantar un Programa de Arqueología Preventiva ante esta entidad". Queda pendiente la respuesta por parte del ICANH en las mismas condiciones para el proyecto Colegio Boitá. Mediante correo electrónico remitido por el ICANH  el 20 de febrero de 2023 se precisa que el proyecto Boitá no se encuentra enmarcado en el decreto 1076 de 2015 así como no lo exige el ANLA o una CAR; por lo tanto, con esta respuesta se cierra la acción. No obstante, se deja claridad que ante un hallazgo de valor arqueológico, la interventoría y el contratista de obra lo deberán reportar inmediatamente.</t>
  </si>
  <si>
    <t>El 13 de diciembre de 2022 la interventoría mediante oficio  M20220307-0401-2022 dirigido al CONSORCIO EDUCATIVO DM 2022 solicitando dar cumplimiento al PLAN DE MEJORA PARA SUBSANAR OBSERVACIONES DE AUDITORIA relacionadas con los incumplimientos de carácter ambiental y de SG-SST descritos en la observación 2.</t>
  </si>
  <si>
    <t>La interventoría y el contratista de obra ajustaron los rendimientos de materiales del APU A.01 y mediante correo electrónico del 20 de diciembre de 2022 se envia este precio unitario en el formato F-GG-21 ajustado.</t>
  </si>
  <si>
    <t>Observación 5.  Diseños incompletos y/o con deficiencias técnicas para el Colegio Boitá
Los diseños entregados por el cliente a Enterritorio han presentado deficiencias técnicas identificadas por el contratista de obra (2022555) expresadas en los siguientes términos:
1. No se dispone del diseño del muro perimetral de contención 
2A. No hay diseño estructural de los tanques de agua lluvia y agua residual dispuestos en el sótano, y faltan detalles del equipo de presión y del eyector 
2B. No se tienen detalles de juntas y dilataciones de la losa de contrapiso o de cimentación
Al corte 18/11/2022 los auditores validaron que aún persisten tres de los seis aspectos citados inicialmente que conllevaron a la suspensión de la obra por 101 días (24may22 - 5sep22) y que hoy impiden dar continuidad a las actividades subsecuentes.</t>
  </si>
  <si>
    <t>Mediante correo electrónico del 7 y 28 de marzo de 2023 los supervisores de los contratos Boitá y Casa Blanca remitieron los informes semanales con las evidencias que muestran el avance de obra registrado en la valla y que concuerda con la curva S de seguimiento a la programación.</t>
  </si>
  <si>
    <t>El grupo de Desarrollo de Proyectos 1, cargó en GRC el soporte de 2 comunicaciones dirigidas al contratista de obra y al interventor del proyecto Hacienda Casa Blanca, en donde se les recuerda la obligación contractual de cumplir con la entrega de los informes mensuales requeridos por Enterritorio en los términos de oportunidad y calidad. Queda pendiente la comunicación dirigida a Biotá en los mismos términos asociados a la observación 7.
Mediante correo electrónico del 29 de diciembre de 2022 la supervisón del contrato Boitá, remitió soportes de cumplimiento relacionados con la entrega oportuna de los informes mensuales.</t>
  </si>
  <si>
    <t>A96 USPEC 2023</t>
  </si>
  <si>
    <t>A95 SISTEMA ERP</t>
  </si>
  <si>
    <t>A97 PORTAFOLIOS</t>
  </si>
  <si>
    <t>Observación No. 1. Publicación inoportuna de los  Estados Financieros 2022 y sus notas
Con corte a 15  marzo de 2023 no se encuentran publicados los estados financieros con sus notas a diciembre de 2022 en la página web de Enterritorio, lo cual impide a los usuarios finales de la información conocer las revelaciones de las transacciones de mayor impacto en la entidad, particularmente en lo referente a la conformación y valoración del portafolio que tienen una participación del 32% frente a los activos corrientes y del 27% de los activos totales.</t>
  </si>
  <si>
    <t>Ausencia de controles para la publicación de información contable.</t>
  </si>
  <si>
    <t>Incluir en el acta de cierre  interna del  Grupo de Contabilidad la actividad de:   Publicación EEFF trimestral página WEB Resolución 356 2022.</t>
  </si>
  <si>
    <t>Print evidencia de EEFF publicados en la WEB.</t>
  </si>
  <si>
    <t>Observación No. 2. Desactualización de directrices de vinculación en el Manual de Operaciones de Tesoreria. 
Desactualización del MANUAL DE OPERACIONES DE TESORERÍA ya que no se encuentra en concordancia con las políticas de vinculación de la Entidad establecidas en el Manual SARLAFT vigente de Enterritorio, en lo referente a los formularios de vinculación solicitados a las contrapartes con las cuales se cierran operaciones. Las Entidades sometidas a la inspección y vigilancia de la Superintendencia Financiera de Colombia se encuentran exceptuadas  de presentar el formato de Solicitud de vinculación ante otras vigiladas.</t>
  </si>
  <si>
    <t>Gestión de Tesorería</t>
  </si>
  <si>
    <t>Gestión de Contabilidad</t>
  </si>
  <si>
    <t>Modificar el Manual  M-FI-01  MANUAL DE OPERACIONES DE TESORERÍA</t>
  </si>
  <si>
    <t>Falta de revisión periódica y consolidación de actualización normativa.</t>
  </si>
  <si>
    <t xml:space="preserve">Manual actualizado y publicado </t>
  </si>
  <si>
    <t>Observación No. 3. Desviación significativa en la ejecución y cumplimiento de los flujos de caja proyectados por los grupos misionales en las líneas de Negocio de la Entidad en 2022
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t>
  </si>
  <si>
    <t>lgonzalez2</t>
  </si>
  <si>
    <t>Subgerencia de Desarrollo de Proyectos</t>
  </si>
  <si>
    <t>Falta de controles al monitoreo y cumplimeinto efectivo a la ejecución del flujo de caja por parte de las áreas misionales</t>
  </si>
  <si>
    <t>Realizar el seguimiento de los convenios que hacen parte del indicador "costo de oportunidad" (enfocado al seguimiento en los pagos programados para determinar el cumplimiento y alertas tempranas) de la línea de Gerencia de Proyectos que tiene constituido portafolio de inversión.</t>
  </si>
  <si>
    <t>(2) Mesas de trabajo  (Propuestas) 1 mensual.
Resultado del Indicador del mes de agosto de 2023</t>
  </si>
  <si>
    <t>ocaldero</t>
  </si>
  <si>
    <t>wmanriqu</t>
  </si>
  <si>
    <t xml:space="preserve">Documento con la proyeccion de la política </t>
  </si>
  <si>
    <t xml:space="preserve">Establecer el modelo de planificación (programación) de flujo de caja en la SDP </t>
  </si>
  <si>
    <t>jcruz</t>
  </si>
  <si>
    <t>Planeación y Gestión del Riesgo</t>
  </si>
  <si>
    <t>A98 LÍNEAS DE NEGOCIO</t>
  </si>
  <si>
    <t>A99 INTERVENTORÍA FIDUAGRARIA 221014</t>
  </si>
  <si>
    <t>A100 CONVENIOS DPS 2023</t>
  </si>
  <si>
    <t xml:space="preserve">Observación No. 1. Ejecución de actividad no prevista sin modificación contractual
Para los proyectos de Buenaventura en los barrios de Unión de Vivienda y Nueva Granada (interventoría 2182449 y contratista de obra 1.320-12.13-0106) se dio inicio a la ejecución de la actividad de mantenimiento de filtros con aprobación de la interventoría desde el 05 de marzo de 2023 justificado en que el inicio de la actividad era necesaria para continuar con la  adecuación de las canchas; no obstante, solo hasta el 18 de abril de 2023 mediante otrosí número 2 se generó la respectiva adición de recursos para la mencionada actividad no prevista. 
</t>
  </si>
  <si>
    <t>mmancipe</t>
  </si>
  <si>
    <t>Grupo Desarrollo de Proyectos 2</t>
  </si>
  <si>
    <t>1.	Desconocimiento de la prohibición por parte de la interventoría establecida en el manual de interventoría y supervisión de ENTerritorio
2. Falta de seguimiento y verificación de los informes semanales por parte de la supervisión
3. Deficiencias en la revisión y ajustes de diseños</t>
  </si>
  <si>
    <t>1. Falta de validación del interventor y supervisor de los permisos requeridos previo inicio de la fase de ejecución</t>
  </si>
  <si>
    <t xml:space="preserve">Realizar llamado de atencion a interventoria debido a la realizacion de esta actividad, reiterando el cumplimiento de sus obligaciones en el Manual de supervisión e Interventoria de ENTerritorio.                                 </t>
  </si>
  <si>
    <t xml:space="preserve">Realizar  reunión para seguimiento con la interventoria cada 15 dias en las cuales se reiterará el cumplimiento de sus obligaciones según lo establecido en el Manual de Supervisión e Interventoria de ENTerritorio. </t>
  </si>
  <si>
    <t>Realizar mesa de trabajo  con el distrito de Riohacha, Interventoria y contratista de obra, con el fin de gestionar trámite.</t>
  </si>
  <si>
    <t>Gestionar la aprobación del plan de manejo de transito PMT</t>
  </si>
  <si>
    <t>Comunicación remitida a la interventoria</t>
  </si>
  <si>
    <t xml:space="preserve"> Actas de reunión</t>
  </si>
  <si>
    <t>Ayuda de memoria reunion</t>
  </si>
  <si>
    <t>Plan de manejo de tránsito PMT autorizado</t>
  </si>
  <si>
    <t>Observación No. 2. Plan de manejo de tránsito PMT implementado y no autorizado
En visita de obra el auditor solicitó el documento de aprobación que emite la entidad de Tránsito y Transporte del  Distrito de Riohacha al plan de manejo de tránsito propuesto e implementado por el contratista de obra por lo cual la circulación vial se encuentra restringida y obstruida para vehículos y peatones respectivamente. Este permiso debía estar disponible antes del inicio de la etapa de obra para su oportuna implementación, no siendo este documento aportado por la interventoría (220463) ni por el contratista de obra (LP-008-2021). Esta información se trasladó al supervisor quien manifestó que el permiso avalado por el Distrito de Riohacha se encontraba en trámite de aprobación y no ha sido autorizado al 9 de mayo de 2023.</t>
  </si>
  <si>
    <t xml:space="preserve">Mediante oficio con radicado No. 20222700104431 Ayuda de Memoria - Mesa de trabajo presencial realizada el 09 de mayo de 2022. Revisión estado procesos judiciales Convenios No. 211041-212080. Memorando con radicado No. 20221100114663 remitido por el grupo de Defensa jurídica - Respuesta a solicitud elevada el día 7 de julio de 2022, bajo el radicado 20222700091133, oficio en el cual se solicito información sobre el estado de inicios de acciones judiciales.
A corte marzo 2023: Se adjuntan los memorandos No. 2022110165563 del 20 de diciembre de 2022 y 20231100027263 del 22 de febrero de 2023 donde se informa el estado procesos judiciales y procesos en curso Convenio Interadministrativo de Gerencia No. 211041- 212017 - 212080, aunque se referencian dos memorandos se toma solo un producto ejecutado porque los dos registran el mismo estado para el proyecto de Manta.
A junio 2023:Se adjunta memorando No.20232700045763 del 11/04/2023 a OAJ sobre estado del proceso 11001310301920220016300 CONSORCIO MSD 02 - AS 506 proyecto Manta Cundinamarca y memorando  No.20231100066513 del 23/05/2023 
</t>
  </si>
  <si>
    <t>De acuerdo con lo previsto en la actividad   de obtener soportes que evidencien gestión y/o el traspaso de los predios a la entidad competente.¿ es nuestro deber informar lo siguiente: 1. Los tramites tendientes a la legalización de predios están a cargo de la Agencia de Desarrollo Rural ¿ ADR - y CORTOLIMA. 2. Conforme a lo enunciado en el citado plan, a ENTerritorio le correspondió hacer seguimiento mediante documentos encaminados a que dichas entidades cumplieran su obligación de legalización de predios. Visto lo anterior, se adjuntan ¿ Ultima respuesta de la ADR comunicado 202261093462 (ENT 20224300497572) ¿ Ultima respuesta de CORTOLIMA comunicado 5612 (ENT 20234300171052) ¿ Ultima oficio o comunicación formal de Enteriitorio a la ADR (Radicado ENT 20232900092361, con radicado entrada ADR 20236100068091, entrada CORTOLIMA 10330) Estos documentos evidencian el seguimiento y gestión de ENTerritorio frente a los compromisos de las mesas de trabajo, así como, la reiteracion a ambas Entidades (ADR-Cortolima) de cara a informar a ENTerritorio respecto a los tramites y actividades adelantadas tendientes al saneamiento predial. En el siguiente enlace se encuentran las comunicaciones cruzadas entre 2022 y 2023: https://fonade-my.sharepoint.com/:f:/g/personal/aforero_enterritorio_gov_co/EvyDX5WhckVEiWQW-zvmWBkB-h3O9sOMH1_LXCSK7HDhog?e=vw4td5</t>
  </si>
  <si>
    <t>En el informe Reporte_plan-acción(data_cargue-flujo) solo muestra avance de 1 y el avance ejecutado es 4 para el  100% . Se verificó en el REPORTE POR ACTIVIDADES y el avance esta correcto en el 100%. Se ajusta manual</t>
  </si>
  <si>
    <t>En el informe Reporte_plan-acción(data_cargue-flujo) solo muestra avance de 1 y el avance ejecutado es 2 para el  100% . Se verificó en el REPORTE POR ACTIVIDADES y el avance esta correcto en el 100%. Se ajusta manual</t>
  </si>
  <si>
    <t>Observación No.1: Incumplimiento de Enterritorio de una obligación administrativa no aplicable Incumplimiento por parte de Enterritorio de una obligación administrativa no ejecutable tal cual esta descrita en los términos contractuales relativa al seguimiento semanal detallado a cantidades de obra y presupuesto ejecutado del contrato de prestación de servicios 221014. La obligación no aplica de acuerdo con la tipología y alcance de los contratos de obra que son llave en mano o por producto ejecutado.</t>
  </si>
  <si>
    <t>EVALUACIÓN DE PROYECTOS</t>
  </si>
  <si>
    <t>1.Debilidades en la revisión de los documentos precontractuales y en la validación de las condiciones técnicas establecidas 2.Premura por parte de Enterritorio para la legalización del contrato 3. Información primaria o secundaria inconsistente entregada por el cliente</t>
  </si>
  <si>
    <t>Realizar mesa de trabajo con el cliente y/o con el Ministerio donde se determine el mecanismo de cumplimiento de la obligación administrativa N 9 referente al controlar detalladamente el presupuesto de obra, presentando informes semanales al CONTRATANTE.</t>
  </si>
  <si>
    <t>Acta de reunión con el Ministerio y/o con el cliente.</t>
  </si>
  <si>
    <t>Realizar una matriz de ejecución financiera con la información de los contratos de obra vigentes y enviar mediante correo electronico semanalmente al Ministerio con copia al cliente.</t>
  </si>
  <si>
    <t>Matriz de ejecución financiera y coreo electrónico enviado al cliente</t>
  </si>
  <si>
    <t>Observación No.2: Diagnósticos Integrales de 60 viviendas sin el capítulo de Integrantes del hogar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julio 2021.</t>
  </si>
  <si>
    <t>Falta de retroalimentación por parte de Enterritorio frente a los formatos entregados por el MVCT</t>
  </si>
  <si>
    <t>Generar comunicación mediante oficio al MVCT respecto a la actualización la Guía de diagnóstico integral y estructuración técnica y/ o ajuste del formato GPV-F- 73, para que se incluiya el Capitulo II. COMPOSICION DEL HOGAR - 1. INTEGRANTES DEL HOGAR (Datos como: Nombre, Apellidos, documento, fecha de nacimiento, edad, sexo, discapacidad, parentesco).</t>
  </si>
  <si>
    <t>F-DO-01 COMUNICACIÓN EXTERNA</t>
  </si>
  <si>
    <t>Realizar mesa de trabajo con el cliente y/o con el Ministerio donde se socialice los resultados de la auditoria interna de Enterritorio sobre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t>
  </si>
  <si>
    <t>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t>
  </si>
  <si>
    <t>1. Falencias por parte de la supervisión en la revisión de los formatos entregados por la interventoría 2. Falta de claridad en el flujo de la recolección de firmas en los formatos de certificación y entrega de las viviendas</t>
  </si>
  <si>
    <t>Realizar validación en el diligenciamiento de los formatos de certificados de existencia y habitabilidad y actas de recibo a satisfacción, recibidos entre el 1 de junio al 30 de julio, tomando una muestra del 5% de los certificados por cada contrato de obra en fase de construcción.</t>
  </si>
  <si>
    <t>1.Lista de chequeo por contrato de obra 2. Acta F-DO-06 Acta de reunión interna con los resultados de las validaciones</t>
  </si>
  <si>
    <t>Notificar a las interventorías derivadas sobre los resultados de la auditoria de control interno y sobre el correcto diligenciamiento de los formatos de Certificado de existencia y/o habitabilidad y recibo de obra y en el Acta de recibo a satisfacción del beneficiario SFVR.</t>
  </si>
  <si>
    <t>Realizar reunión con los coordinadores y supervisores recordándoles el correcto diligenciamiento de los formatos de certificado de existencia y/o habitabilidad y recibo de obra y en el acta de recibo a satisfacción del beneficiario SFVR, con el fin de identificar los puntos de control para evitar errores.</t>
  </si>
  <si>
    <t>F-DO-06 ACTA DE REUNIÓN</t>
  </si>
  <si>
    <t>Realizar reunión con las interventorías derivada (para los 4 contratos) enfatizando en el correcto diligenciamiento de los formatos y documentación integral que hacen parte del proyecto de vivienda.</t>
  </si>
  <si>
    <t>F-GG-41 ACTA DE REUNIÓN (Acta de comité operativo y/o seguimiento a contrato).</t>
  </si>
  <si>
    <t>Se cumple con la actividad, mediante el envío del oficio N 20232400094671, al comité técnico del MVCT, en el cual se le solicita revisar la posibilidad de actualizar la guía de diagnóstico y/o ajustar el formato GPV-F- 73 Diagnóstico Integral V-1.para que sea incluido el Capitulo II. COMPOSICION DEL HOGAR - 1. INTEGRANTES DEL HOGAR (Datos como: Nombre, Apellidos, documento, fecha de nacimiento, edad, sexo, discapacidad, parentesco)</t>
  </si>
  <si>
    <t xml:space="preserve"> Se da cumplimiento a la actividad, mediante el envío del oficio N 20232400094711, a la empresa CONSORCIO COLOMBIA RURAL y oficio N 20232400094761, a la empresa CONSORCIO PRO-VIVIENDA RURAL, donde se les solicitó tomar las medidas necesarias para garantizar que la información diligenciada en los formatos de Certificado de existencia y/o habitabilidad y recibo de obra a satisfacción del beneficiario sea coherente, oportuna y de calidad. Esto como resultado del plan de mejora a la auditoría interna realizada al CI 221014.</t>
  </si>
  <si>
    <t>Se remite avance realizado por parte de Gestión contractual y Tecnología. el envío del cronograma para la implementación de la herramienta será para el 14 de abril
Acta de reunión del 02/03/2023 Gerente de TI y Gerente de gestión contractual. El Grupo de Tecnologías de la Información da la viabilidad a la elaboración de la herramienta en los términos descritos en la mesa de trabajo
A junio 2023:  envío del cronograma para la implementación de la herramienta</t>
  </si>
  <si>
    <t xml:space="preserve">Observación No. 1 Afectación de la rentabilidad de los convenios por la distribución en los costos indirectos 
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
Convenio                 % Desviación del costo indirecto        % disminución y/o pérdida                  
220001                                       271%                                                   5%   
220008                                       621%                                                  81%
221008                                       140%                                               -393%                
219142                                       684%                                              - 172% 
221003                                       204%                                                 - 8%  
219057                                       231%                                                   6%    
221002                                       431%                                                   -7%                                    </t>
  </si>
  <si>
    <t xml:space="preserve">Observación No. 2 Incumplimiento en el registro de las actividades que afecta el estado de  resultados de los convenios
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t>
  </si>
  <si>
    <t>Observación No. 3 Error en los ingresos registrados en el acta de liquidación del convenio 220001
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t>
  </si>
  <si>
    <t>SUBGERENCIA DE ESTRUCTURACION DE PROYECTOS</t>
  </si>
  <si>
    <t>SUBGERENCIA DE DESARROLLO DE PROYECTOS</t>
  </si>
  <si>
    <t>SUBGERENCIA FINANCIERA</t>
  </si>
  <si>
    <t>ESTRUCTURACION DE PROYECTOS</t>
  </si>
  <si>
    <t>SUBGERENCIA DE OPERACIONES</t>
  </si>
  <si>
    <t xml:space="preserve">• Subregistro del reporte de las actividades por parte de los convenios que afecta la distribución de los costos indirectos	
*Debilidades en el control para el cargue de las actividades ejecutadas por convenio. </t>
  </si>
  <si>
    <t>•	Alta rotación de los profesionales de los grupos de trabajo encargados del reporte de las actividades.  
•	Baja priorización en la responsabilidad del reporte de información en cumplimiento a la circular.
•	Deficiente capacidad operativa de las Gerencias de proyectos. 
•	Falta de customización por línea de negocio para mejorar la eficacia de las capacitaciones</t>
  </si>
  <si>
    <t>• Debilidad en los controles de revisión de la información en los documentos definitivos.</t>
  </si>
  <si>
    <t>Mesa de trabajo con Planeación Financiera para evaluar la metodologia en el calculo de los gastos indirectos de la linea de negocio de Estructuración de Proyectos</t>
  </si>
  <si>
    <t>Crear una metodologia especifica que permita identificar y calcular los gastos indirectos de la SEP para realizar un comparativo con la metodologia de la entidad, como propuesta de proyecto piloto.</t>
  </si>
  <si>
    <t>Realizar reunión con el equipo de Planeación y control financiero y cada gerencia de convenio con el fin de analizar el estado de resultados de cada uno de los convenios relacionados en la observación.</t>
  </si>
  <si>
    <t>Memorando interno recordando la obligatoriedad y cumplimiento de funciones al personal de la SEP frente al reporte de Activity Report y HUB de Proyectos</t>
  </si>
  <si>
    <t>Establecer un instrumento y/o una matriz de control mensual con los soportes de los pantallazos de registro en los aplicativos Activity Report y HUB de Proyectos</t>
  </si>
  <si>
    <t>Solicitar al grupo de planeación y control financiero la habilitación de los usuarios de funcionamiento de cada uno de los grupos de la subgerencia de  Desarrollo de Proyectos de acuerdo a las nuevas contrataciones del segundo semestre en el aplicativo de reporte de actividades HUB</t>
  </si>
  <si>
    <t>Basado en el reporte de actividades en aplicativo Hub (entregado por el equipo de planeación) para cada uno de los contratistas vinculados por funcionamiento, se generará un alertamiento con las Grupos para la validacion del registro oportuno mensualmente.</t>
  </si>
  <si>
    <t xml:space="preserve">Realizar capacitaciones a los grupos misionales sobre el  Flujo de Caja, Pricing (costeos) y Costos, profundizando el manejo de los formatos y los módulos correspondientes, principalmente para el registro de las actividades en el modulo del HUB de Proyectos del aplicativo y del aplicativo de Activity Report </t>
  </si>
  <si>
    <t xml:space="preserve">Notificar de manera formal  al cliente FONVIVIENDA, la inconsistencia encontrada en el acta de liquidación del CI 220001 entre  los ingresos  totales recibidos  por valor de $3.547.702.179 y la relación detallada de estos ingresos las cuales suman $ 3.545.702.179, presentando  una diferencia de $ 2.000.000; así mismo solicitarles  realizar el ajuste correspondiente. </t>
  </si>
  <si>
    <t xml:space="preserve">Realizar seguimiento a la comunicación enviada al cliente FONVIVIENDA, en relación a la actividad"Ajuste acta de liquidación CI 222001", así como a las gestiones que se requieran para el cumplimiento de la actividad. </t>
  </si>
  <si>
    <t xml:space="preserve">Realizar mesa de trabajo con el grupo de gestión Postcontractual posterior a la respuesta del cliente FONVIVIENDA, como resultado de la actividad :"Ajuste acta de liquidación CI 222001" para coordinar entre ambos grupos la toma de desiciones y culminación exitosa de la actividad. </t>
  </si>
  <si>
    <t>Lista de asistencia y acta de reunión.</t>
  </si>
  <si>
    <t>Propuesta de modelo de costeo de analisis de costos indirectos de la SEP</t>
  </si>
  <si>
    <t>Acta de reunión y/o control de asistencia</t>
  </si>
  <si>
    <t>Memorando Interno</t>
  </si>
  <si>
    <t>Matriz de consolidación de los aplicativos y reporte del personal</t>
  </si>
  <si>
    <t>Correo electrónico de solicitud al grupo de Planeación y control financiero y su respuesta respectiva.</t>
  </si>
  <si>
    <t>Reporte de aleramiento mensual para cada grupo de la Subgerencia.</t>
  </si>
  <si>
    <t>Capacitaciones por grupo misiona  y planilla de control de asistencia a cada una de las capacitaciones</t>
  </si>
  <si>
    <t>F-DO-01-  Comunicación Externa</t>
  </si>
  <si>
    <t xml:space="preserve"> correo electrónico mensual 
y/o F-DO-01- Comunicación externa
 y/o F-DO-03- memorando
 y/o F-GG-41- acta de comité
 y/o F-DO-06- acta de reunión
</t>
  </si>
  <si>
    <t>F-DO-06- Acta de reunión
y/o acta de liquidación ajustada</t>
  </si>
  <si>
    <t xml:space="preserve">pgamboa </t>
  </si>
  <si>
    <t>Se construyó con todos los grupos de trabajo responsables un plan de actividades, fechas y responsables para la ejecución de tareas encaminadas a construir y completar la información faltante. Como resultado se estableció un plan de trabajo el cual se ha venido cumplimiendo</t>
  </si>
  <si>
    <t>Mediante correo electrónicos del 7 y 14 de marzo de 2023 el auditado remitio los documentos: INFORME 9, 10 y 11 SST DE INTERVENTORIA CON ANEXOS. En estos documentos se observa el cumplimiento de los lineamientos frente al componente de SST así como la aplicación de charlas de capacitación a los trabajadores relacionadas con "buenas practicas de seguridad y salud en el trabajo y uso de los uniformes distintivos de la obra." 
Mediante correo del 19 de abril de 2023, DP1 allegó el Informe mensual de interventoría nro 12, con los componentes de SST requeridos para dar cierre a esta actividad.</t>
  </si>
  <si>
    <t>Mediante correos electrónicos del 7 y 14 de marzo de 2023 fueron remitidos los informes mensuales de interventoría con su aprobación, así: Colegio Casa Blanca: Informes 9, 10 y 11 y Colegio Boitá: Informes 6 y 7. Queda pendiente: un informe de interventoría de colegio hacienda Casa Blanca y dos informes de interventoría de colegio Boitá.
Mediante correo del 19 de abril de 2023, DP1 allegó el Informe mensual de interventoría nro. 12 del Colegio casa Blanca, Así mismo se descargaron del aplicativo SECOP II, los informes 8 (23mar23) y 9 (12abr23) de la interventoría Colegio Boitá; con los cuales se da por cumplida la actividad.</t>
  </si>
  <si>
    <t>En el aplicativo GRC no deja cerrar la acción. Sale el siguiente mensaje: NO HA SIDO POSIBLE ENCONTRAR LA TAREA ESPECIFICADA</t>
  </si>
  <si>
    <t>Se adjuntan dos actas de reunion en las que participaron: Contratista de obra, interventoría, ENTerritorio y Distrito de Riohacha. en una de estas reunions se abordó el tema relacionado con planes de mejoramiento.</t>
  </si>
  <si>
    <t>Se allegó el 30 de junio de 2023 la resolución 0821 del 23 de junio de 2023 emitida por el Instituto de Transito y Trasnporte de Riohacha INSTRAMD, por medio de la cual se aprueba el Plan de Manejo de Transito propuesto para el proyecto de CONSTRUCCIÓN DE UN PUESNTE SOBRE LA DESEMBOCADURA DEL RIO RANCHERIA, AVENIDA PRIMERA EN EL DISTRITO DE RIOHACHA</t>
  </si>
  <si>
    <t>Actualización del Manual de Operaciones de Tesorería - M-FI-01:
• Normatividad en diferentes numerales
• Códigos de documentos pertenecientes al Sistema Integrado de Gestión de la entidad
• Modificación del nombre del Comité Integral de Riesgos por Comité Interno de Riesgos
• Se relaciona en la segunda directriz del numeral 8.1.2 el numeral 15.4 excepciones del M-RI-02 Manual para el Control y Prevención del Lavado de Activos y la Financiación del Terrorismo
tiene menú contextual</t>
  </si>
  <si>
    <t>Mediante radicado No.20232700106581 del 8 de julio de 2023, se realiza Llamado de atención a la interventoría por Incumplimiento en las obligaciones contractuales observación auditoria de control interno ENTerritorio</t>
  </si>
  <si>
    <t>Actualización del procedimiento de Flujo de Caja P-FI-30</t>
  </si>
  <si>
    <t>Correo electrónico de la SDP al Grupo de Planeación y Control Financiero con el modelo de planificación (programación) de flujo de caja.</t>
  </si>
  <si>
    <t>Se reformula en plazo para el 02/10/2023
SE ADJUNTA RESPUESTA CONCEPTO OAJ, CON LO QUE SE DA CUMPLIMIENTO A LA ACTIVIDAD el 26/07/2023</t>
  </si>
  <si>
    <t>Se remite el control de asistencia de las reuniones realizadas los siguientes dias: - 06 de junio de 2023 - 21 de junio de 2023 - 14 de julio de 2023 - 25 de julio de 2023</t>
  </si>
  <si>
    <t>Acta de reunión de mesa de trabajo con representante de gestión contractual donde se manifiesta la recomendación.</t>
  </si>
  <si>
    <t>En acuerdo con el equipo auditor cambia la actividad y entregable, para dar cumplimiento y cierre del PM a través del acta de reunión con planeación contractual</t>
  </si>
  <si>
    <t>En acuerdo con el equipo auditor cambia la actividad y entregable, para dar cumplimiento y cierre del PM a través del acta de reunión con planeación contractual.</t>
  </si>
  <si>
    <t>Acta de Reunión de mesa de trabajo con representante de gestión contractual donde se manifiesta la recomendación en el pliego de condiciones contractuales.</t>
  </si>
  <si>
    <t>En acuerdo con el equipo auditor cambia la actividad y entregable, para dar cumplimiento y cierre del PM a través del acta de reunión con planeación contractual.: Acta de Reunión de mesa de trabajo con representante de gestión contractual donde se manifiesta la recomendación en el pliego de condiciones contractuales.</t>
  </si>
  <si>
    <t>A102 SENA Obras</t>
  </si>
  <si>
    <t>A101 Fondo Emprender 6</t>
  </si>
  <si>
    <t>A103 Convenio 219143 ANSV</t>
  </si>
  <si>
    <t>obs 6:En la visita de auditoría realizada el 11 y 12 de julio 2023 al frente de obra biblioteca-Inírida se evidenció que no se encontraba instalada la valla informativa institucional, ni la señalización de los senderos peatonales para circulación de terceros, y los materiales dispuestos en obra, los residuos de construcción y demolición-RCD generados no estaban señalizados, cubiertos y delimitados</t>
  </si>
  <si>
    <t>1. REQUERIR Y HACER CUMPLIR LA OBLIGACIÓN DE LA COLOCACIÓN DE LA VALLA</t>
  </si>
  <si>
    <t>2. REQUERIR LAS EVIDENCIAS A LA INTERVENTORÍA DE LA INSTALACION DE LA VALLA PUERTO INIRIDA.</t>
  </si>
  <si>
    <t>Grupo Desarrollo de Proyectos 1</t>
  </si>
  <si>
    <t>1.Deficiencias en la labor de interventoria y supervisión</t>
  </si>
  <si>
    <t>OFICIO REQUERIMIENTO DE LA OBLIGACIÓN DE LA COLOCACIÓN DE LA VALLA</t>
  </si>
  <si>
    <t>OFICIO DE RESPUESTA QUE INCLUYA REGISTRO FOTOGRAFICO</t>
  </si>
  <si>
    <t>obs 4: Los proyectos de obras en Medellín, Bogotá, Sogamoso, Montería y los dos de Inírida que se ejecutan en el marco del contrato de obra 2221096 y en Puerto Leguizamo en el marco del contrato 2220666 presentan un atraso irrecuperable en la programación de obra entre el 11,19 % y el 53,72% a menos de 30 días calendario de su fecha de terminación (según última novedad suscrita). (Ver hoja Obs4 programaciones con atraso) Frente a lo anterior la interventoría No.2221119 entre noviembre 2022 y julio de 2023 radicó copia al supervisor de Enterritorio de 11 oficios emitidos al contratista de obra N.2221096 y el Contrato 2220697 entre abril y mayo 2023 radicó copia al supervisor de Enterritorio de 4 oficios emitidos al contratista de obra N.2220666, sobre presuntos incumplimientos asociados a estos atrasos y otros aspectos (ver hoja Obs4-1 oficios interv). Con corte a 16082023 se validó con la subgerencia de operaciones que la supervisión no ha radicado la solicitud de inicio de trámite por presunto incumplimiento de los temas informados previamente por las interventorías</t>
  </si>
  <si>
    <t>1. Carencia de Planes de contingencia o planes no efectivos 2. Deficiencias en la capacidad operativa del contratista de obra para atender múltiples proyectos . 3. Demoras por parte del cliente en la aprobación de recursos y ajustes en el alcance de las actividades de los proyectos (ruta critica) 4. Deficiencias en los estudios y diseños entregados por las consultorías. 5. Demora en la expedición de licencias y/o permisos por las entidades competentes.</t>
  </si>
  <si>
    <t>SOCIALIZAR CON LOS CONTRATISTAS Y SUPERVISORES DE OBRA LOS ATRASOS IDENTIFICADOS EN AL AUDITORIA, ENFATIZANDO LA GUÍA DEL MANUAL DE INTERVENTORÍA FRENTE A LA EJECUCION DE LOS CONTRATOS PROGRAMACION DE OBRA Y PROCEDIMIENTOS.</t>
  </si>
  <si>
    <t>TRAMITAR NOVEDADES CONTRACTUALES Y PROGRAMACION DE OBRA. CONTRATOS 2221096, 2220666. ACORDE A LA FECHA DEL CONVENIO MARCO.</t>
  </si>
  <si>
    <t>NOVEDAD CONTRACTUAL Y CRONOGRAMA DE OBRA ACTUALIZADO CONTRATOS 2221096, 2220666</t>
  </si>
  <si>
    <t>ACTAS DE COMITÉ CONTRATISTAS 2221096, 2220666. Y SUS INTERVENTORIAS.</t>
  </si>
  <si>
    <t>obs 5: Las últimas solicitudes de novedades contractuales requeridas para 4 contratos de obra y sus 4 interventorías fueron radicadas por la supervisión mediante comunicaciones electrónicas ante la Subgerencia de Operaciones faltando 2 días hábiles para la fecha de terminación o vencimiento de los contratos. Lo anterior contraviene el plazo previsto para ello, el cuál debe ser mínimo de 5 días hábiles de anticipación</t>
  </si>
  <si>
    <t>1. Demoras en la radicación de las novedades contractuales a Enterritorio por parte del interventor 2. Demoras en los lineamientos y novedades del contrato marco 3. Demoras en el análisis y decisión de la novedad aplicable 4. Demoras en la concertación de actividades previas a la radicación novedad (acuerdos y negociaciones con el contratista de obra, aprobación de recursos por parte del cliente, mesas de trabajo al interior de la entidad, registros ERP) 5. Exigencia e incorporación de nuevos requisitos al trámite de novedades. 6. Falta de descripción integral en el procedimiento P-PR-17 de actividades y tiempos para la ejecución de actividades previas a la radicación. 7. Demora en la aprobación de INP. 8. Inconvenientes en la plataforma ORFEO para radicar.</t>
  </si>
  <si>
    <t>REALIZAR REUNIÓN CON LOS CONTRATISTAS DE OBRA E INTERERVENTORÍA Y SUPERVISORES PARA SOCIALIZAR TIEMPOS DE DEFINICIÓN DE LAS CONDICIONES PARA LA NOVEDAD CONTRACTUAL Y SE ESTABLEZCAN FECHAS LÍMITES DE RADICACIÓN DE LOS DOCUMENTOS NECESARIOS PARA EL TRÁMTIE RESPECTIVO.</t>
  </si>
  <si>
    <t>ACTA DE REUNIÓN CONTRATISTAS (2221119, 2221096, 2220666, 2220707)</t>
  </si>
  <si>
    <t>Obs 2 :Para los proyectos del Sena Gaira (Santa Marta) contrato de interventoría 2221175 y casino Montería contrato de interventoría 2221119 el contratista de obra ejecutó actividades no previstas sin contar previamente con la aprobación de la Interventoría y Enterritorio mediante la suscripción de las modificaciones contractuales requeridas, así: Sena Gaira (Santa Marta) ítems: 1. Suministro e instalación de cinta PVC en tanque subterráneo (actividad contemplada en el diseño pero no en el presupuesto) 2. Suministro e instalación de 11 Niples pasa muros (actividad contemplada en el diseño pero no en el presupuesto) Estas dos actividades comprometen la funcionalidad del sistema de RCI - Red Contra Incendio y del tanque de agua potable. 3. Retiro de postes de energía y alumbrados 4. Tala de arboles Sena Casino (Montería): 1. Suministro e instalación de Win Plástico (56,5 ml) 2. Suministro e instalaciónWin de aluminio (20,68) 3. Construcción de dintel descolgado en concreto armado (ventana con luz de seis metros)</t>
  </si>
  <si>
    <t>1. Deficiencias en los diseños entregados por las consultorías y en la planeación presupuestal de los proyectos 2. Deficiente revisión y seguimiento de la interventoría a la ingeniería de detalle, a los análisis de precios unitarios y a las especificaciones técnicas. 3. Actividades no previstas identificadas solamente en la etapa de implantación 4. Falta de revisión detallada de los diseños recibidos por parte de los contratistas de obra e interventoría</t>
  </si>
  <si>
    <t>CONSULTAR MEDIANTE MEMORANDO A LA OAJ la pertinencia del pago a los contratistas de obra de los ítems no previstos ejecutados sin la previa aprobación mediante novedad contractual. (GESTIONAR RESPUESTA)</t>
  </si>
  <si>
    <t>MEMORANDO RADICADO ANTE LA OAJ. RESPUESTA AL MEMORANDO DE LA OAJ</t>
  </si>
  <si>
    <t>PROCEDER CONFORME AL CONCEPTO DE LA OAJ</t>
  </si>
  <si>
    <t>RESPUESTA DE LA OAJ U OFICIO DEL TRÁMITE APLICABLE</t>
  </si>
  <si>
    <t>Obs 1: Para 7 proyectos que se encuentran en ejecución mediante 3 contratos de obra (2221174, 2221096 y 2220666), se identificaron deficiencias en los estudios y diseños entregados por las consultorías (2210005, 2210006, 2210007 y 2210008) y recibidos por Enterritorio (de acuerdo con las alternativas de solución aprobadas) para 11 ítems relacionados con localización y replanteo, redes eléctricas e hidráulicas, estructuras y acabados, los cuales comprometen el presupuesto, el plazo de ejecución, el correcto funcionamiento y la operación de los proyectos</t>
  </si>
  <si>
    <t>1. Demoras o incumplimiento por parte del consultor en la entrega de los ajustes solicitados 2. Falta de competencias en la elaboración de los diagnósticos, estudios y/o diseños de los Profesionales de la interventoría y/o consultoría y/o cliente 3. Deficiencias en la revisión de la interventoría a la consultoría de diseños. 4. Tiempo transcurrido entre la recepción de estudios y diseños e inicio de las obras</t>
  </si>
  <si>
    <t>ELABORAR Y RADICAR ANTE SUBGERENCIA DE OPERACIONES, FORMATO FPR-34 INICIO DE TRAMITE POR PRESUNTO INCUMPLIMIENTO PARA LA CONSULTORÍA CONSORCIO PROCESO CC CTOS No. 2210005 - 2210006 - 2210007 - 2210008 - INTERVENTORIAS CONTRATOS DE CONSULTORÍA: 2210001 - 2210002 -2210015 - 2210016 OBJETO DE LOS ESTUDIOS Y DISEÑOS QUE RESPALDAN LA EJECUCIÓN DE LOS CONTRATOS DE OBRA 2221174 - 2221096 -2220666, CON EL PROPÓSITO QUE SE CONMINE A LOS CONTRATISTAS A REALIZAR LOS AJUSTES NECESARIOS A ESTUDIOS Y DISEÑOS Y/O SE HAGAN EFECTIVAS GARANTÍAS.</t>
  </si>
  <si>
    <t>MEMORANDO DE RADICACIÓN Y DOCUMENTO FPR-34 ANTE OPERACIONES.</t>
  </si>
  <si>
    <t>REALIZAR SEGUIMIENTO DE LOS 8 RADICADOS DE SOLICITUD DE PRESUNTO INCUMPLIMIENTO</t>
  </si>
  <si>
    <t>REALIZAR SOLICITUD MEDIANTE CORREO ELECTRONICO O MEMORANDO SOBRE EL ESTADO DE LOS RADICADOS EN TRAMITE.</t>
  </si>
  <si>
    <t>obs 3:Los contratos de Interventoría 2221119, 2221175, 2220797, 2220697 y 2210719 presentan atraso en la entrega a ENTerritorio de informes mensuales de interventoría y sus anexos entre 2 y 110 días hábiles, así: El contrato 2221119: 8 informes presentan desviación entre 16 y 46 días El contrato 2221175: 3 informes presentan desviación entre 7 y 33 días El contrato 2220797: 4 informes presentan desviación entre 2 y 21 días El contrato 2220697: 7 informes presentan desviación entre 15 y 110 días El contrato 2210719: 2 informes presentan desviación entre 10 y12 días</t>
  </si>
  <si>
    <t>1. Falta de seguimiento detallado por parte del supervisor de las obligaciones administrativas del interventor 2. Falta de diligencia de la interventoría ante los requerimientos de la supervisón.</t>
  </si>
  <si>
    <t>ENVIAR COMUNICACIONES A LOS CONTRATISTAS DE INTERVENTORIA CON PLAZOS PERENTORIOS DEL CUMPLIMIENTO DE LA FECHA DE ENTREGA DEL INFORME MENSUAL Y SI NO HAY RESPUESTA SE RADICA UN PRESUNTO INCUMPLIMIENTO A LA INTERVENTORÍA. (1 A 2 DÍAS HÁBILES) (EN EL COMUNICADO SE INFORMARAN DESVIACIONES IDENTIFICADAS POR LA AUDITORIA)</t>
  </si>
  <si>
    <t>OFICIOS DE REQUERIMIENTOS</t>
  </si>
  <si>
    <t xml:space="preserve">El grupo DP 1 cargo en el GRC el soporte remitido por el Grupo de Planeación Contractual formato F-GG-40 Informe de desplazamiento de contratistas de fecha 27/04/2023 y radicado 20235100063983 del 17/05/2023 a la ACI, Elaborado como resultado de la visita realizada para el análisis zonal para la estructuración del proyecto Conexiones Intradomiciliarias en el municipio Rio Iró en el departamento del Chocó, </t>
  </si>
  <si>
    <t>El grupo DP 1 cargo en el GRC, oficio radicado  20234300167612 del 23/05/2023 donde la firma de intervetoria consorcio interventoria Risaralda ratifica el diagnostico y la alternativa presentada en el radicado 
 CIR-741-2023 cuyo asunto es “VÍA DE ACCESO A PTAR POR EL RONDIL DEL CERRAMIENTO” donde se presentó el diagnóstico y la posible solucion para el acceso a la  PTAR;  asi mismo el GDP 1 adjunto documentacion de trazabilidad correspondiente</t>
  </si>
  <si>
    <t>El grupo DP 1 cargo en el GRC, oficio radicado  20234300167612 del 23/05/2023 donde la firma de intervetoria consorcio interventoria Risaralda ratifica el diagnostico y la alternativa presentada en el radicado 
 CIR-741-2023 cuyo asunto es “VÍA DE ACCESO A PTAR POR EL RONDIL DEL CERRAMIENTO” donde se presentó el diagnóstico y la posible solucion para el acceso a la  PTAR;  concluyendo  la interventoría que la única manera de acceso a dicha edificación sólo es posible por la franja de seguridad que solicitó INPEC.</t>
  </si>
  <si>
    <t xml:space="preserve">El grupo DP 1 adjunto en el GRClos informes  mensuales  PGIO  de abril, mayo y junio en los cuales se adjunta el F-GG-23 CONTROL DE INSPECCIÓN Y ENSAYOS con los ensayos de traccion al acero. soporte remitido 20234300183592, 20234300148342, </t>
  </si>
  <si>
    <t>El grupo DP 1 adjunta soporte de comunicado de la interventoria al contratista de obra, conminandolo a cumplir con la normatividad ambiental. Radicado 20232200076351 8/05/2023, asi mismo la interventoria mediante radicado 20234300167612 del 23/05/2023 adjunto respuesta.</t>
  </si>
  <si>
    <t>El grupo DP 1 adjuntó soporte de comunicado a la interventoría 20232200076361 (8/05/2023) para dar respuesta a la observación sobre la necesidad y justificación de la reprogramación de la obra; La interventoría Consorcio Interventoría Risaralda dio respuesta con el radicado 20232200076351 23/05/2023.</t>
  </si>
  <si>
    <t>El grupo DP 1 adjuntó soporte de comunicado a la interventoría 20232200076331 (8/05/2023) para dar respuesta a la observación relacionada con los pagos que no aplican al personal de la interventoría; La interventoría Consorcio Interventoría Risaralda dio respuesta con el radicado 20234300167612 23/05/2023, donde argumentó qué: viene ejecutando actividades con los profesionales presentados en las Actas No. 7 a la No. 15, en oficina central realizando revisiones periódicas y coordinación entre las especialidades que corresponden a los profesionales requeridos.</t>
  </si>
  <si>
    <t>El auditado ajustó la fecha de cumplimiento del 28 de febrero al 30 de abril de 2023. en razón a que: Los tres diseños relacionados en la observación ya han sido subsanados por los especialistas correspondientes; sin embargo, por temas como falta de firmas o memorias que van incorporadas a estos diseños, la interventoría los ha devuelto. Se le aclara al auditado el 04 de abril de 2023 que estos insumos han permitido el avance de la obra (por ejemplo el muro perimetral de contención ya esta en construcción o construido)  y que se requiere para el 30 de abril de 2023 el cumplimiento de esta actividad. Con corte a 30 de junio, se reformula en plazo para el 30/10/2023.
Mediante correo electrónico del 5/04/2023, la interventoría responde a la supervisión del proyecto confirmado el recibo de los 3 diseños citados en la observación (diseño del muro perimetral de contención, diseño estructural del tanque de aguas residuales, y detalles de juntas y dilataciones de la losa de contrapiso o de cimentación)</t>
  </si>
  <si>
    <t>El auditado ajustó la fecha de cumplimiento en el GRC del 15 de marzo al 15 de mayo de 2023 en razón a que: resultado de la autoevaluación del sistema de gestión se proyecta ajustar la documentación general del sistema de gestion. Para esto se agendó un cronograma y con base en este; esta actividad proyectará su cumplimiento ( ajustar el formato F-GG-18).
El grupo de DP1 ajustó la fecha de cumplimiento en el GRC del 15 de mayo de 2023 al 2 de octubre 2023, lo que obedece a la incorporación de ajuste de otros formatos en la solicitud a Desarrollo Organzacional.
El grupo de DP1 adjuntó soporte de modificación del formato F-GG-18 Acta de aprobación de personal para la ejecución del contrato; versión 2 (14/08/2023) en el cual se estandarizaron los requisitos mínimos de formación académica y experiencia laboral, incluyendo instrucciones para su diligenciamiento</t>
  </si>
  <si>
    <t>• Demora en la autorización del SENA para el lanzamiento del nuevo proceso de  contratación de la persona jurídica especializada en la recuperación de cartera.
• Rotación de las personas que toman las decisiones por parte del SENA</t>
  </si>
  <si>
    <t xml:space="preserve">Remitir al SENA comunicación relacionada con el estudio de la cartera y las opciones que presenta ENTerritorio como estrategia para el proceso de recuperación de cartera. </t>
  </si>
  <si>
    <t xml:space="preserve">Comunicación radicada al SENA
</t>
  </si>
  <si>
    <t>Observación No. 1 Cumplimiento parcial de la obligación específica No. 30 del contrato 217017 
Con corte a 24-08-2023 se llevan 324 días sin la contratación por parte de Enterritorio de la persona jurídica especializada en la gestión para el reintegro de los recursos y recuperación de cartera de los planes de negocio no condonados, debido a que el contrato 2210618 con la empresa SINERJOY BPO culminó el 04-10-2022, actividad ejecutada directamente por la Gerencia del convenio cumpliendo parcialmente la Obligación específica N.30 del contrato 217017.</t>
  </si>
  <si>
    <t xml:space="preserve">Reunión para revisar y dar cumplimiento a la obligación No. 30 sobre contratación por parte de ENTerritorio de la persona jurídica especializada en la gestión para el reintegro de los recursos y recuperación de cartera de los planes de negocio no condonados </t>
  </si>
  <si>
    <t xml:space="preserve">Acta de Reunión con compromisos 
</t>
  </si>
  <si>
    <t>Observación No. 2 Reintegros realizados con extemporaneidad para la liberación de saldos de cooperación.
De 34 reintegros revisados de la muestra de los contratos de cooperación liquidados realizados por Enterritorio al contrato 217017 Fondo Emprender 6, 17 (50%) por valor de $451 millones  se realizaron con una extemporaneidad promedio de 126 días calculados al mes siguiente (30 días) desde la fecha de liquidación hasta la fecha de reintegro.</t>
  </si>
  <si>
    <t>• Falta de seguimiento y gestión por parte de la Gerencia del convenio a los reintegros establecidos en las Actas de cierre y/o liquidación.
• Falta de trazabilidad del estado de los contratos por rotación del personal del convenio y de Operaciones de Enterritorio
• Dificultad para la ubicación física del emprendedor
• Forma de liquidación de los contratos FE no se encuentran establecidas en el manual contratación Enterritorio vigente.</t>
  </si>
  <si>
    <t>Seguimiento y control con los grupos de Post contractual, Contabilidad, Presupuesto y Pagaduría a las actividades de liberación de saldos de los Contratos de Cooperación Empresarial pertenecientes a el Contrato Interadministrativo No.  217017.</t>
  </si>
  <si>
    <t>Acta de Reunión</t>
  </si>
  <si>
    <t>Remitir de manera mensual a los Grupos de Presupuesto y contabilidad el memorando de liberación de saldos de la contratación derivada que el Grupo de Post contractual como memorando informativo para la liberación de dichos saldos.</t>
  </si>
  <si>
    <t>Memorando mensual radicado</t>
  </si>
  <si>
    <t>Observación No. 3 Demora en la suscripción de los contratos de cooperación empresarial
Para los 75 contratos de la muestra se evidenció que el 100% fueron suscritos por las partes (Representante del SENA, de ENTerritorio y el emprendedor) con demoras entre 8 y 128 días, contados a partir de la emisión de la Resolución de aprobación SENA de los planes de negocio convocatorias Fondo Emprender y la fecha de suscripción del contrato, que superan el plazo establecido de 40 días para este trámite</t>
  </si>
  <si>
    <t>• Demoras en el cargue en el aplicativo de los documentos por parte de los Beneficiarios.
• Demoras en la entrega de actas de aceptación de condiciones para el desembolso por parte del emprendedor.
• Demoras por parte del SENA en la remisión de la autorización para iniciar el proceso de contratación</t>
  </si>
  <si>
    <t xml:space="preserve">Realizar reunión con el Grupo Contractual, para  establecer una metodología estándar. Así se contribuye a reducir los tiempos establecidos por la entidad a la suscripción de los Contratos de Cooperación Empresarial.   </t>
  </si>
  <si>
    <t>Acta de Reunión con el Grupo Contractual, donde se establezca la metodología y compromisos</t>
  </si>
  <si>
    <t>Observación No. 4 Demoras en la  liquidación de los contratos de cooperación empresarial
De los 69 contratos de cooperación liquidados el 100% excedieron el tiempo establecido contractualmente para la liquidación (seis meses) entre tres y 37 meses. Para el cálculo de estos seis meses se contaron para los contratos no condonados (44) a partir de la fecha de Resolución de notificación de incumplimiento del contrato y para los contratos condonados (25) a partir de la fecha de firma del informe final de interventoría.</t>
  </si>
  <si>
    <t>• Falta de priorización de la actividad por las diferentes áreas intervinientes en la liquidación.
• Falta de oportunidad en la entrega de los insumos para la liquidación por parte de los responsables.
• Dificultad para la ubicación física del emprendedor
• Forma de liquidación de los contratos FE no se encuentran establecidas en el manual contratación Enterritorio vigente</t>
  </si>
  <si>
    <t>Construir y elaborar matriz de liquidaciones (seguimiento de meta mensual para dar cumplimiento al indicador de liquidaciones)</t>
  </si>
  <si>
    <t xml:space="preserve">Matriz generada desde el aplicativo liquidaciones </t>
  </si>
  <si>
    <t>Generar seguimiento quincenal a las actividades de recopilación  de los soportes documentales que permitan la  radicación en el Grupo de Gestión Post contractual para efectos de iniciar el proceso de liquidación de los Contratos de Cooperación Empresarial pertenecientes a el convenio 217017.</t>
  </si>
  <si>
    <t>Acta de Reunión de seguimiento quincenal</t>
  </si>
  <si>
    <t>eveland1</t>
  </si>
  <si>
    <t>Observación No. 5.  Inoportunidad en la radicación de 4 informes bimestrales del Contrato 2180684
La interventoría  Universidad Distrital Francisco José de Caldas, contrato 2180684, radicó en Enterritorio cuatro (4) informes bimestrales de gestión de la interventoría con una desviación entre 15 y 42 días por encima de los 20 días establecidos en los Estudios previos.</t>
  </si>
  <si>
    <t>• Demoras por parte del emprendedor en el cargue de la información en la plataforma.
• Rotación del personal encargado de la Supervisión del contrato de interventoría
• Devolución del informe por deficiencias en el contenido de los informes entregados por la Interventoría</t>
  </si>
  <si>
    <t>Remitir comunicación a la Interventoría de la Universidad Francisco José de Caldas - Contrato 2180684, cronograma sobre la entrega de informes, productos y/o entregables y el seguimiento al cumplimiento.</t>
  </si>
  <si>
    <t>Comunicados radicados a la Interventoría</t>
  </si>
  <si>
    <t>Remitir correos electrónicos a la Interventoría para el seguimiento y monitoreo en la entrega de los informes bimestrales con oportunidad, calidad y radicados en ENTerritorio</t>
  </si>
  <si>
    <t>Correo electrónico y radicados</t>
  </si>
  <si>
    <t>Observación No. 6: Trámite inoportuno de la tercera novedad contractual del contrato 217017
La prórroga No.3 del contrato Interadministrativo 217017 fue solicitada por la Supervisión del mismo a la Subgerencia de Operaciones el 30 de junio de 2023, tres (3) días antes del vencimiento de contrato (06-07-2023) incumpliendo con los (5) cinco días hábiles de antelación a la expiración del plazo del contrato.</t>
  </si>
  <si>
    <t>• Demoras en presentación de la propuesta técnica y económica, y la aprobación de la novedad por parte del Comité de Negocios de ENTerritorio.
• Demoras del cliente SENA en las aprobaciones.
• Rotación de las personas que toman las decisiones por parte del SENA</t>
  </si>
  <si>
    <t>Reuniones con los Grupos de la Subgerencia de Operaciones, para dar cumplimiento a los tiempos establecidos en los ANS y normatividad interna.</t>
  </si>
  <si>
    <t>Acta de Reunión con el Grupo e la Subgerencia de Operaciones</t>
  </si>
  <si>
    <t>Grupo Desarrollo de Proyectos 3</t>
  </si>
  <si>
    <t>Grupo de Gestión Post-Contractual</t>
  </si>
  <si>
    <t>Se modifcó fecha fin,  fecha anterior 28/02/2023. Con sustento en que no se han  suscrito nuevos contratos en la Subgerencia, de acuerdo a correo recibido el lunes 27/02/2023 11:42 a. m
La Subgerencia de Estructuración de Proyectos formuló los documentos de planeación como apoyo técnico, para llevar a cabo las iniciativas desarrolladas por el mecanismos Proyecta, en el marco del Convenio con el ART No. 222002, en los contratos de Interventoría Instituciones Educativas de fecha de suscripción 15/11/2022 y Hospital del Guamo, Bolívar de 06/01/2023; para los cuales se verifico los tiempos de entrega y aprobación requeridos para todos los productos iniciales en cada una de estas iniciativas; soporte de esto queda establecido en numeral 3,1 Alcance del Objeto y 9,2 Obligaciones Especificas con un cuadro de tiempos establecidos. Es de aclarar, que si bien esta acción se programó para los contratos nuevos de proyectos desarrollados en su contratación derivada por la entidad no se ha realizado a la fecha, ya que se empleó el mecanismo Proyecta para estas iniciativas, sin embargo, se da por cumplida la actividad porque se validaron los cronogramas de entrega o planeación de los productos iniciales.</t>
  </si>
  <si>
    <t>Se anexa archivo consolidado con los 12 correos electrónicos y matriz de ejecución financiera enviada semanalmente al Ministerio con copia al cliente, en cumplimiento con la actividad planteada en el plan de mejora- Auditoría interna, observación N 1. La actividad de acordó para cumplirse entre junio a septiembre 2023. Con lo cual se da por cumplida y se cierra la actividad.
Nota: En el informe Reporte_plan-acción(data_cargue-flujo): registra dos avances : ejecutado 2, ejeucutado 10</t>
  </si>
  <si>
    <t xml:space="preserve">Se anexo Archivo SOPORTES ACCIÓN 8-OBSERVACIÓN 3_compressed.pdf
F-DO-06 acta de reunión No.55 del 16/08/2023: contratista y profesionales Enterritorio, con objetivo: Socializar la validación en el diligenciamiento de los formatos de certificados de existencia y habitabilidad y  actas de recibo a satisfacción. Contiene los temas tratados y LISTA DE CHEQUEO PARA EXPEDICION DE ACTA DE RECIBO A  SATISFACCION POR BENEFICIARIO
</t>
  </si>
  <si>
    <t>Se envía acta F-DO-06 correspondiente a la reunión interna con los coordinadores y supervisores recordandoles el correcto diligencimiento de los formatos de certificado de existencia y/o habitabilidad y recibo de obra y en el acta de recibo a satisfacción del beneficiario SFVR</t>
  </si>
  <si>
    <t>Se envío adjunto acta de reunión realizada con las 2 empresas que manejan la interventoría derivada en el marco del CI 221014. Esto en cumplimiento de la actividad establecida en el Plan de mejoramiento. En el plan se estipuló 2 actas teniendo en cuenta que son 2 empresas, sin embargo, en una sola reunión participaron ambas interventorías. Quedo atenta a sus comentarios</t>
  </si>
  <si>
    <t>Se reformularon plazos del 31/08/2023 para el 29/09/2023.
Se anexa acta de reunión con el cliente del 23/05/2023 y anexo la  lista de asistencia, en   temas varios  se socializa la auditoría interna y la observación 1: 0bligación administrativa N 9 referente al Controlar detalladamente el presupuesto de obra, presentando informes semanales al CONTRATANTE. Teniendo en cuenta que el contrato es llave en mano se plantea realizar seguimiento semanal al presupuesto y enviar semanalmente el presupuesto ejecutado al cliente y Fiduagraria. Esta actividad se viene realizando y será soportada en la acción correspondiente.</t>
  </si>
  <si>
    <t>Se reformularon plazos del 31/08/2023 para el 29/09/2023.
Se anexa  acta de reunión con el cliente del  23/05/2023 y  anexo lista de asitencia, donde en el numeral 11  se socializa lo identificado en la auditoria respecto al formanto Diagnostico integral, el Capitulo II. COMPOSICION DEL HOGAR - 1. INTEGRANTES DEL HOGAR (Datos como: Nombre, Apellidos, documento, fecha de nacimiento, edad, sexo, discapacidad, parentesco) requeridos en la Guía de diagnóstico integral y estructuración técnica.</t>
  </si>
  <si>
    <t>Observación 1. Incumplimiento frente al trámite de consulta del Programa de Arqueología Preventiva.
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"con el propósito de emitir un concepto sobre la necesidad de implementar un Programa de Arqueología Preventiva". El proyecto Colegio Boitá se envió solicitud de consulta al ICANH mediante correo electrónico (18/10/2022) sin respuesta a la fecha.</t>
  </si>
  <si>
    <t>Observación No. 1.  Deterioro y degaste de la señalización horizontal de los puntos instalados en el municipio de Rioacha.
 En la visita realizada a los puntos instalados 005, 007, 015, 020, 022, 016 en la ciudad de Riohacha se evidenció que la señalización horizontal (pintura) presenta desgaste a solo 6 meses de entrega como se observa en el registro fotográfico, ademas de desgaste y deterioro de los estoperoles metálicos (puntos 005, 007) y resaltos plásticos (puntos 007, 015, 016), evidenciando falta de seguimiento a la durabilidad de los materiales y sus garantias por parte de la interventoría.</t>
  </si>
  <si>
    <t>Requerir a las interventorias el registro fotografico actualizado de los puntos implementados.</t>
  </si>
  <si>
    <t>Oficio remisorio a interventoria y respuesta</t>
  </si>
  <si>
    <t>DESARROLLO DE PROYECTOS 2</t>
  </si>
  <si>
    <t>1. Baja calidad de los elementos utilizados en la señalización horizontal
2. Deficiencia en los estudios y diseños realizados para las superficies  de aplicación. 
3. Deficiente técnica de implementación por parte del contratista. 
4. Deficiencias en la aplicación de los controles pos entrega de los puntos instalados por parte de la interventoría.
4. Exposicion a condiciones climaticas, temperaturas altas,arena y estado del pavimento.
5. Vandalismo, robo de los estoperoles.</t>
  </si>
  <si>
    <t>Incluir en los nuevos procesos contractuales la obligación de realizar visita de verificación del estado del proyecto durante el proceso de liquidación previo a la suscripcion del acta de liquidación.</t>
  </si>
  <si>
    <t>Anexo técnico y/o términos de contratación</t>
  </si>
  <si>
    <t>Observación No.2 Baja efectividad de Enterritorio en la gestión de informes mensuales de interventoría.
Se presentó inoportunidad del 88,46% en la  entrega  de los informes mensuales de la ejecución de los contratos de interventoria así:
Para PGO II se evaluaron 9 periodos del contrato 2210032 de marzo a diciembre de 2021, en donde se presentaron demoras en la radicación de los 9 informes mensuales entre 42 y 160 días hábiles. 
Para PGO III, se evaluaron 43 periodos de agosto 2022 a enero de 2023, en donde se presentaron demoras en la radicación de 37 (92,5%) informes mensuales, entre 1 y 146 días hábiles. 
Las interventorías contratos 2220710 y 2220703 no realizaron entrega de 3 informes cada una (11,54%).
Como se detalle a continuación por contrato:
Fase     Contrato   Periodos revisados     Radicacion inoportuna        Informes sin entregar 
PGO II       2210032                     9                      9 (100%)                        
PGO III      2220710                     5                      2 ( 40%)                                       3  (60%) 
PGO III      2220700                     4                      4 (100%)                             
PGO III      2220662                     6                      6 (100%)                                 
PGO III      2220708                     3                      3 (100%)                           
PGO III      2220664                     5                      5 (100%)                               
PGO III      2220663                     6                      6 (100%)                              
PGO III      2220659                     5                      5 (100%)                              
PGO III      2220703                     5                      2 ( 40%)                                       3  (60%) 
PGO III      2220711                     4                      4 (100%)                                                             
Total                                         52                  46 ( 88,46%)                                    6 (11,54%)</t>
  </si>
  <si>
    <t>1. Dificultad en la consolidación de la información por parte de la interventoría.
2. Baja dedicación del personal de interventoría.
3. Deficiencia en el seguimiento por parte del supervisor en el cumplimiento de las obligaciones administrativas por parte de la interventoría. 
4. Falta de métodos más efectivos de seguimiento  para el cumplimiento de las obligaciones contractuales.
5. Retraso en la entrega de los documentos por parte del contratista</t>
  </si>
  <si>
    <t>Radicar solicitud de inicio de presunto incumplimiento para los contratos Nos. 2220700 y 2220703 de acuerdo con el procedimiento establecido por la entidad.</t>
  </si>
  <si>
    <t>Memorando solicitud inicio presunto incumplimiento</t>
  </si>
  <si>
    <t>Observación No.3 Aprobación de 4 perfiles de personal de interventoría sin el cumplimiento de experiencia requerida 
En los documentos soportes de las hojas de vida del personal aprobado por el supervisor para los contratos de interventoría se identificó que:
Para el contrato  2210032, 1 perfil (secretaria) no cumple con los requisitos de experiencia  general ( 2 años), le faltan 3,3 meses.
Para el contrato  2220659,  2 perfiles (Conductor) no cumplen con los requisitos de experiencia general (2 años), les faltan 10,9 y 10,86 meses respectivamente.
Para el contraro 2220663, 1 perfil (Residente de interventoría) no cumple con los requisitos de experiencia específica (2 años), le faltan 4,93 meses.</t>
  </si>
  <si>
    <t>Para los proyectos nuevos adjuntar junto con  la aprobacion de las hojas de vida de los contratos de interventoria  la herramienta del modelo de tasación de la entidad que permita verificar el cumplimiento de los perfiles establecidos contractualmente.</t>
  </si>
  <si>
    <t>1. Falta de rigurosidad en el ejercicio de la supervisión para las obligaciones que no son de carácter técnico.</t>
  </si>
  <si>
    <t>Aprobacion de personal con anexo de modelo tasación</t>
  </si>
  <si>
    <t>Observacion No. 4.Incumplimiento en la obligación del plazo de suscripción del acta de inicio.
Se presentaron demoras entre el perfeccionamiento del contrato y la firma del acta de inicio de los contratos de interventoria PGO III, así: 2220700 (22 días), 2220662 (22 días), 2220710 (19 días), 2220708 (30 días), 2220664 (36 días), 2220663 (22 días) , 2220711 (21 días), 2220659 (37 días) y 2220703 (27 días) , es decir,  entre 19 y 37 dias hábiles</t>
  </si>
  <si>
    <t>1. Falta de rigurosidad en el ejercicio de la supervisión para las obligaciones que no son de carácter técnico.
2. Demoras en la aprobacion de las polizas</t>
  </si>
  <si>
    <t>Generar alertas a los contratistas a través de correo electrónico como soporte de seguimiento desde la supervisión para el cumplimiento de requisitos para la suscripción del acta de inicio.</t>
  </si>
  <si>
    <t xml:space="preserve">Observación No 5 Retraso en la liquidación de 2 contratos de obra
Con corte a 18/08/2023 se presentaron 2 contratos de PGO II (9%) con demoras en la solicitud de liquidación por parte de la supervisión de Enterritorio, presentando una desviación en el plazo para el contrato 2210023 de 418 días y para el contrato 2210020 de 357 días calendario. </t>
  </si>
  <si>
    <t xml:space="preserve"> 1. Retraso en la entrega de los documentos por parte del contratista o ente territorial. 
2. Falta de prioridad en los trámites administrativos por parte de la supervisión.</t>
  </si>
  <si>
    <t>Atender y subsanar  las observaciones que realice el grupo de gestión postcontractual a las liquidaciones de los contratos  2210023-2210020</t>
  </si>
  <si>
    <t>1. Retraso en la entrega de los documentos por parte del contratista o ente territorial. 
2. Falta de prioridad en los trámites administrativos por parte de la supervisión.</t>
  </si>
  <si>
    <t>Establecer contractualmente en la forma de pago en el ultimo hito de pago por avance de obra y de interventoria la entrega de la documentación requerida para el proceso de liquidación y/o soportes necesarios para la entrega de los proyectos.</t>
  </si>
  <si>
    <t>Anexo técnico o documento de planeación</t>
  </si>
  <si>
    <t>lgonzal2</t>
  </si>
  <si>
    <t>Se adjuntan correos electrónicos remitidos al grupo de planeación y control financiero de cada uno de los grupos de la Subgerencia de Desarrollo de Proyectos donde se solicito la habilitación de los usuarios para el reporte de actividades en el aplicativo hub con su respectiva respuesta.
-Correo 16/06/2023 USUARIOS REPORTE APLICATIVO HUB GDP2..pdf_
-Correo 27/07/2023 FORMULARIO USUARIO APLICATIVO HUB GDP3 - RESPUESTA MONICA LOPEZ GPCF.pdf_2023-07-27
RE_ Cargue de soportes acción 690 plan de mejoramiento auditoría líneas de negocio_ Edisson Valencia Miranda - Outlook.pdf_2023-07-27
- Correo 10/07/2023 USUARIOS REPORTE ACTIVIDADES APLICATIVO HUB GDP2.pdf_2023-07-27</t>
  </si>
  <si>
    <t>Se realizo memorando interno dirigido al grupo de estructuración recordando su reporte en ambos aplicativos.
1. Rad 20236000103273 Memorando Activity Report.pdf_2023-08-31</t>
  </si>
  <si>
    <t>Se adjunta matriz en Excel con el control y seguimiento en los aplicativos del sistemas de costos.
Matriz seguimiento aplicativo de costos SEP.xlsx_2023-08-29</t>
  </si>
  <si>
    <t>Se envía a Fonvivienda oficio N 20232400102271, el 27 de junio, con el cual se le da cumplimiento a la actividad N 3 : Notificar de manera formal al cliente FONVIVIENDA, la inconsistencia encontrada en el acta de liquidación del CI 220001 entre los ingresos totales recibidos por valor de $3.547.702.179 y la relación detallada de estos ingresos las cuales suman $ 3.545.702.179, presentando una diferencia de $ 2.000.000; así mismo solicitarles realizar el ajuste correspondiente. Adicionalmente, se carga el correo de notificación y el acta de liquidación sujeta a ajustar.
1. Correo de notificación.pdf_2023-07-10
2. 20232400102271_SOL ALCANCE ACTA DE LIQUIDACIÓN 220001_2020.pdf_2023-07-10
3. Acta de Liquidación Contrato Interadministrativo 004 de 2020 (220001 ENTerritorio).pdf_2023-07-10</t>
  </si>
  <si>
    <t>Se adjuntan los memorandos donde se solicito el inicio de presunto incumplimiento al grupo de Gestión Contractual así: Contrato 2220703 zona nueve - memorando con radicado No.20232700102733 Contrato 2220700 zona ocho - memorando con radicado No.20232700103453</t>
  </si>
  <si>
    <t>Se remitió la comunicación respectiva el pasado 07 de septiembre de 2023, mediante comunicación 20232300139821</t>
  </si>
  <si>
    <t xml:space="preserve">Se adjunta print evidencia EEFF publicados al corte del mes de marzo y junio de 2023 </t>
  </si>
  <si>
    <t>Se envía l correo electrónico de fechas 01/09 y 13/10 de cargue de la información con el correo electrónico de la SDP al Grupo de Planeación y Control Financiero con el modelo de planificación (programación) de flujo de caja.</t>
  </si>
  <si>
    <t>Conforme al plan de mejoramiento suscrito en la auditoria de portafolios en el GRC, se remite para la acción 696 el soporte correspondiente, ¿modelo de planificación (programación) de flujo de caja en la SDP¿ con el objeto de gestionar la carga de evidencia para esta actividad.</t>
  </si>
  <si>
    <t>Se carga reporte de estado de la demanda de tramite de imcimplimiento que ya se encuentra en proceso. 20231100050633 reporte estado de demanda
Se refomurlo en plazo para el 30/10/2023</t>
  </si>
  <si>
    <t>Las recomendaciones de modificacion del manual de supervision trabajadas al interior del equipo de uspec en el sentido de la observacio fueron entregadas a la subgerencia, el manual fue actualizado en este año pero las observaciones no quedaron en la modificacion. se adjunt a manual actualizado
Se refomurlo en plazo para el 30/10/2023</t>
  </si>
  <si>
    <t>El formato F-GG-55 fue eliminado y en la actualización de documentos se consolida con el F-GG-56 acogiendo la recomendación generada de la observación en cuanto a la lista de verificación. Documento actualizado el 26 de junio de 2023
Se reformula en plazo para el 02/10/2023</t>
  </si>
  <si>
    <t>SE ADJUNTO OFICIO DE REQUERIMIENTO Y RESPUESTA DE INSTALACIÓN DE LA VALLA INSTITUCIONAL</t>
  </si>
  <si>
    <t>Se adjuntan las dos novedades contractuales con radicados 20232200013029 y 20232200012469</t>
  </si>
  <si>
    <t>Se carga acta de comité para contratista 2221096, 2220666. Y SUS INTERVENTORIAS.</t>
  </si>
  <si>
    <t>Se adjuntan las actas de reuniòn con los 4 contratos</t>
  </si>
  <si>
    <t>Se enviaron los siguientes comunicados : 20232200171151 2221175_GAIRA; 202322001711912221119_EDIFICACIONES;20232200169611 2220697_PUTUMAYO;  20232200167701 2210720_PROVIDENCIA; : 20232200167751 2220797_SANEAMIENTO BASICO</t>
  </si>
  <si>
    <t>xx</t>
  </si>
  <si>
    <t>Plantilla activos: se verifican código de activos frente a la plantilla inicial soporte de la observación (E_Fixed assets-Fixed assets marzo 02 2023, que presentaban inconsistencias): 356 activos de los grupos LICENCONTR, LICENRENOV y LICENPERPE están clasificados como intangibles. ok
Se verifican aleatoriamente responsables de activos 0000000000008709, 0000000000014362, 0000000000011590. Se confirma su reasignación. En cuanto a la base de datos de contratos se verificó que la información se encuentra consistente.</t>
  </si>
  <si>
    <t>El valor de la provisión del recurso por contingencia para la ESAP Santa Marta, se reporta mes a mes a la Subgerencia de Desarrollo de Proyectos, último reporte con memorando No 20232200129313 09/11/2023 emitido por GDP1, la SDP reporta al grupo de contabilidad 20232000129443 09/11/2023, según lo establecido en las políticas de provisión de obligaciones implícitas de la Entidad, , lo cual hace necesario continuar su aprovisionamiento para un posible uso. Convenio 211046 por $ 3,873,100,799.00, el cual se aumentará o disminuirá en su provisión de acuerdo con los avances del proceso judicial y conciliaciones a que haya lugar, la aprobación se realiza únicamente al momento de hacer uso del recurso como tal. Actualmente, el proceso judicial se encuentra supeditado a lo que determine el TRIBUNAL ADMINISTRATIVO DE CUNDINAMARCA SECCIÓN TERCERA - SUBSECCIÓN C, según propuesta para conciliar dentro del proceso de controversia Contractual (20232200107933), tiempos que no dependen de Enterritorio sino de la instancia correspondiente</t>
  </si>
  <si>
    <t xml:space="preserve">xx
</t>
  </si>
  <si>
    <t xml:space="preserve">XX
</t>
  </si>
  <si>
    <t>En esta actividad se realiza cambio entregable por: Socializar con la interventoria y contratista el capitulo de los items no previstos. (Como se gestiona, requisitos, plazos) se cargan actas de reunion como soporte y el correo de gerente de convenio dirigido a control interno donde se aclara q no se avala ni se pagan ni se autorizan items no previstos sin ser aprobados.</t>
  </si>
  <si>
    <t>Se reformula en plazo para el 30/11/2023
11/12/2023 Se modifica el Manual de Supervisión e Interventoría</t>
  </si>
  <si>
    <t>Se reformula en plazo para el 30/12/2023
11/12/2023 se observa publicado en el catalogo documental de Enterritorio el Manual de Supervisión e Interventoría</t>
  </si>
  <si>
    <t>A104 ESAP Mantenimientos</t>
  </si>
  <si>
    <t>Observación No. 1. Incumplimiento de la especificación técnica en el ítem 2.03.01 y su respectivo APU en el marco de lo ejecutado por el contrato de obra 220565
Las actividades ejecutadas por el contratista de obra y recibidas por la interventoría y la supervisión, del ítem 2.03.01 difieren de lo relacionado y descrito en la especificación técnica, sin soporte de aprobación de la modificación, así:
1. La especificación dice que la estructura está formada por perfiles de aluminio en "T" y en "L" y en obra se observó fabricada en tubular de aluminio de 2"x1"
2. La especificación determina el acabado en vidrio crudo de 6+6mm. En obra se observó un vidrio de 6 mm que no cumple con el espesor.
3. La especificación establece el uso de empaques.  No se observa en la inspección física el uso de los empaques descritos. 
Criterios:
*Especificación técnica del ítem 2.03.01, APU del ítem 2.03.01
*Manual de Supervisión e Interventoría, Numeral 12. OBLIGACIONES ADMINISTRATIVAS DEL INTERVENTOR / . Asegurar que el Contratista en la ejecución del contrato se ciña a los plazos, términos, especificaciones técnicas y demás condiciones pactadas. / 13. OBLIGACIONES TÉCNICAS DEL INTERVENTOR / . Verificar que el Contratista cumpla las normas y especificaciones técnicas establecidas para el desarrollo del contrato. En caso de identificar cambios en las especificaciones, deberá informar a ENTERRITORIO para su evaluación y aprobación. Así las cosas, deberá tener disponible para consulta inmediata un compendio impreso de las normas y especificaciones aplicables según el tipo de proyecto.</t>
  </si>
  <si>
    <t>Observación No. 2. Deficiencias puntuales en acabados de las adecuaciones en la Sede Central de la ESAP /CAN
Durante la visita realizada el 26 de octubre de 2023 a la Sede Central de la ESAP en Bogotá. D.C. CAN, el equipo auditor observó mediante inspección física deficiencias en cuanto a calidad de obra, referidas a los siguientes aspectos: 
1. En los acabados de la marquesina y levantamiento del piso en algunas zonas del salón del Consejo de las Juventudes (contrato de obra 2220565 e interventoría 2220544 - Grupo 0) 
2. En los acabados de la unión entre el enchape y el win de aluminio, dado que los elementos no se encuentran alineados y presentan resaltos (área de cocina ubicada en el tercer piso del edificio principal - Contrato de obra  2220668 e interventoría 2220670 - Grupo 1)
Criterios:
*Manual de Supervisión e Interventoría, Numeral 12. OBLIGACIONES ADMINISTRATIVAS DEL INTERVENTOR / . Asegurar que el Contratista en la ejecución del contrato se ciña a los plazos, términos, especificaciones técnicas y demás condiciones pactadas. / 13. OBLIGACIONES TÉCNICAS DEL INTERVENTOR / . Verificar que el Contratista cumpla las normas y especificaciones técnicas establecidas para el desarrollo del contrato. En caso de identificar cambios en las especificaciones, deberá informar a ENTERRITORIO para su evaluación y aprobación. Así las cosas, deberá tener disponible para consulta inmediata un compendio impreso de las normas y especificaciones aplicables según el tipo de proyecto.
* F-PR-26. Formato de documento de planeación contractual del proceso precontractual CEG-001-2022 que dio origen al contrato de obra 2220565, Capítulo 7.1 Obligaciones generales del contratista, numeral 20) Ejecutar la obra poniendo en práctica procedimientos adecuados de construcción y protección de la misma, contra cualquier daño o deterioro que pueda afectar su calidad, estabilidad o acabados, así como también las estructuras e instalaciones y redes de servicio superficiales y subterráneas existentes dentro del área de trabajo o adyacentes a ella, por lo que, cualquier daño será imputable al contratista.
* Anexo 6. Condiciones contractuales del proceso precontractual INA-016-2022 que dio origen al contrato de obra 2220668
Cláusula 8. OBLIGACIONES GENERALES DEL CONTRATISTA, literal u) Ejecutar la obra poniendo en práctica procedimientos adecuados de construcción y protección de la misma, contra cualquier daño o deterioro que pueda afectar su calidad, estabilidad o acabados, así como también las estructuras e instalaciones y redes de servicio superficiales y subterráneas existentes dentro del área de trabajo o adyacentes a ella, por lo que, cualquier daño será imputable al contratista.</t>
  </si>
  <si>
    <t>Observación No. 3.  Inoportunidad en la entrega del informe final de 3 interventorías
El contrato de interventoría 2220544  y de obra 2220565  finalizaron su etapa contractual el 9 de mayo de 2022 y presentaron atraso en la entrega del informe final y aprobado a Enterritorio de 5 meses y 20 días, siendo la trazabilidad de esta obligación la siguiente: La primera entrega del informe final fue el 2 diciembre de 2022 y dos entregas posteriores que generaron devolución por correcciones, luego de lo anterior, la interventoría radicó este informe en Enterritorio el 13 de julio de 2023 (Rad 20234300231732) , el cual fue aprobado por la supervisión el 9 de agosto de 2023 mediante Radicado 20232200122681.
Para el caso del contrato de interventoría 2220671 y de obra 220669 terminaron su etapa contractual el 22 de diciembre de 2022, sin que a 18 de octubre de 2023  haya radicado el informe final  la interventoría.
Para el caso del contrato de interventoría 2220670 y de obra 220668 terminaron su etapa contractual el 27 de febrero de 2023, sin que a 03 de noviembre de 2023 haya radicado el informe final la interventoría. 
Criterios:
*Formato de documento de planeación contractual F-PR-26 del proceso CEE-002-2022 / Numeral 5 Alcance del objeto y especificaciones técnicas del bien, obra o servicio a contratar / Etapa 2 Ejecución de obra para el proyecto / Entrega de documentación final. Numeral 3 Informe Final ..."
*Formato de documento de planeación contractual F-PR-26 del proceso CEG-018-2022 / 7.2. Obligaciones Específicas de Interventoría de Cada Grupo / 7.2.2. Obligaciones administrativas. 30. Elaborar y entregar a Enterritorio oportunamente el Informe Final de la Interventoría, dentro de los 30 días siguientes a la finalización del contrato. (pg. 41)
*Guía para el manual de supervisión e interventoría de ENTerritorio / Actividad 5:/ Actividad 5: Realizar y revisar informe final de Interventoría / Es responsabilidad del Interventor que: ...una vez terminado el contrato, el Interventor tiene la responsabilidad de verificar el cumplimiento de todas las obligaciones establecidas en el mismo, el recibo de todos los entregables verificados y aceptados y el logro del alcance del proyecto a través de los registros de su ejecución. Como evidencia objetiva de lo anterior, el informe se debe entregar a más tardar dentro de los treinta (30) días siguientes a la terminación del plazo de ejecución contractual.</t>
  </si>
  <si>
    <t xml:space="preserve">Observación No. 4. Demora  en radicación del concepto de viabilidad técnica del supervisor para novedades contractuales
Para el contrato de obra 2220668 y su  interventoría contrato 2220670, con fecha inicial de terminación 27/01/2023, se radicó el concepto de viabilidad técnica por parte del gerente de convenio para  la solicitud de la prórroga del plazo mas compensación de costos por mayor permanencia de la interventoría el 25/01/2023, es decir faltando 3 días hábiles para el vencimiento del plazo contractual.
Para el contrato de interventoría 2220671, con fecha inicial de terminación 7/11/2023, se radicó el concepto de viabilidad técnica por parte la supervisión del convenio para  la solicitud de adición y prórroga de la interventoría el 1/11/2023, es decir faltando 4 días hábiles para el vencimiento del plazo contractual.
Criterios:
MGG-02 MANUAL DE SUPERVISIÓN E INTERVENTORÍA DE ENTERRITORIO. 18. FUNCIONES GENERALES DEL SUPERVISOR, "(...) 11. Conceptuar con diez (10) días hábiles de antelación a la expiración del plazo del contrato, sobre la viabilidad o no de las solicitudes de modificación, adición, suspensión o prórroga del mismo, y dar trámite oportuno a estas.
19. FUNCIONES ADMINISTRATIVAS DEL SUPERVISOR,  Numerales 12 y 13. </t>
  </si>
  <si>
    <t>Observación No. 5. Demora en la radicación de novedades contractuales para 2 contratos de obra y 3  interventorías
Las solicitudes de novedad contractual para 2 contratos de obra y 3 contratos de interventoría fueron radicadas ante la Subgerencia de Operaciones de manera inoportuna por la Gerencia del grupo, así:
*Para el contrato de interventoría 2220671 el grupo de DP1 radicó la solicitud de modificación al grupo de gestión contractual  faltando 4 días hábiles para la fecha de terminación del contrato.
*Para el contrato de interventoría 2220670 y de obra 2220668 el grupo de DP1 radicó la solicitud de modificación al grupo de gestión contractual faltando 2 días hábiles para la fecha de terminación del contrato.
*Para el contrato de interventoría 2220544 y de obra 2220565  el grupo de DP1 radicó la solicitud de modificación al grupo de gestión contractual, el mismo día de terminación del contrato.
Lo anterior contraviene el plazo previsto para ello, el cuál debe ser mínimo de 5 días hábiles de anticipación.
Criterios:
* Procedimiento P-PR-17 Novedades en la ejecución de la contratación derivada y de funcionamiento (...) La radicación de las solicitudes de novedades contractuales ante el Grupo de Gestión Contractual de la Subgerencia de Operaciones, debe realizarse por lo menos con cinco (5) días hábiles de antelación a la fecha en que se requiere la suscripción de esta, en aras de garantizar el cumplimiento de los requisitos de oportunidad y calidad que demanda dicho trámite, de acuerdo con lo establecido en la Circular 172 de 2023, o aquella que esté vigente.</t>
  </si>
  <si>
    <t xml:space="preserve">1. Incoherencia técnica en la descripción de las especificaciones y los procesos constructivos.
2. Imprecisión en la descripción detallada de los insumos y materiales a utilizar en el ítem.
3. Deficiente análisis técnico de precios unitarios.
</t>
  </si>
  <si>
    <t xml:space="preserve">1.  Patologías de humedad de las instalaciones del Consejo de las Juventudes no previstas
2. Desconocimiento de materiales y procesos constructivos
3. Mano de obra no idónea para ejecutar acabados.
4. Falta de seguimiento técnico a los proyectos entregados.
</t>
  </si>
  <si>
    <t>1. Falta de seguimiento detallado por parte del supervisor de las obligaciones administrativas del interventor
2. Falta de términos perentorios para que el interventor conmine al contratista a entregar oportunamente los informes que le corresponden
3. Dificultades en la aprobación definitiva de los informes mensuales de interventoría debido a las reiteradas observaciones
4. Inobservancia de la interventoría de los requerimientos por parte de la supervisión para la entrega de los informes finales.</t>
  </si>
  <si>
    <t>1. Falta de alertas para el inicio de trámites de novedades.
2. Gestiones no documentadas dentro del procedimiento de novedades contractuales que incrementan los tiempos para el trámite.
3. inoportunidad en la radicación formal por parte de la interventoría del aval requerido para el tramite de las novedades.
4. inoportunidad del contratista de obra para documentar la necesidad que sustenta la novedad.</t>
  </si>
  <si>
    <t>1. Gestiones no documentadas dentro del procedimiento de novedades contractuales que incrementan los tiempos para el trámite.
2. inoportunidad en la radicación formal por parte de la interventoría del aval requerido para el tramite de las novedades 
3. inoportunidad del contratista de obra para documentar la necesidad que sustenta la novedad.</t>
  </si>
  <si>
    <t xml:space="preserve">Requerir al contratista de la interventoría,  con el fin de que se pronuncien frente al incumplimiento de la especificacion técnica en el item 2.03.01 del contrato de obra 2220565.
</t>
  </si>
  <si>
    <t>Se requiere una respuesta detallada y sustentada tecnicamente incluyendo la justificación de las observaciones identificadas entre la especificacion tecnica y lo ejecutado en obra. De igual manera,  la interventoría debe requerir al contratista de obra con el fin de conminarlo a la ajuste o subsanación de las observacion emitidas por la auditoría.</t>
  </si>
  <si>
    <t>Requerir al contratista de interventoría y contratista de obra para que atiendan las observaciones en cuanto a las deficiencias en los acabados en el marco de las obligaciones de postventa amparadas en las garantías de estabilidad y calidad de obra.
Verificar que las correcciones se ajusten a las obligaciones del contratista según el manual de supervisión e interventoría y lo pactado contractualmente con los contratistas.</t>
  </si>
  <si>
    <t xml:space="preserve">Implementar las medidas necesarias  para agilizar el proceso de entrega por parte de la interventoría del informe final, tal como oficiar a la interventoría, realizar mesa de trabajo y en su defecto solicitar el inicio de proceso sansonatorio. </t>
  </si>
  <si>
    <t>Requerir desde la gerencia de unidad a la supervisión que tenga proyectos en ejecución  recordando las obligaciones establecidas en el manual de supervisión e interventoría, respecto a la radicación de las novedades contractuales.</t>
  </si>
  <si>
    <t>Requerir al contratista de interventoria que se encuentra en ejecucion 2221148, recordando las obligaciones establecidas en el manual de supervisión e interventoría, respecto a la radicación de las novedades contractuales.</t>
  </si>
  <si>
    <t>Oficio de la supervision a la interventoria, requiriendo al contratista.</t>
  </si>
  <si>
    <t>Respuesta de el requerimiento por parte de contratista de interventoría donde emiten su pronunciamiento, ajuste y/o subsanación sobre la observación del incumplimiento de la especificación técnica en el ítem 2.03.01 del contrato de obra 2220565. Dicha observación requiere una respuesta detallada y sustentada, incluyendo la justificación de las discrepancias identificadas entre la especificación técnica y lo ejecutado en obra, así como requerir al contratista de obra del contrato No. 2220565, con el fin de conminarlo a la superación de las observaciones señaladas del ítem 2.03.01.</t>
  </si>
  <si>
    <t>Oficio de la supervisión a la interventoria, requiriendo al contratista.</t>
  </si>
  <si>
    <t>Requerimiento y mesa de trabajo donde consten los compromisos con el contratista de interventoría No. 2220670 y No. 2220671.</t>
  </si>
  <si>
    <t>Oficio desde la supervisíon requerimiento al interventor o acta de reunion con el interventor donde se socilalicen las obligaciones respecto a novedades contractuales</t>
  </si>
  <si>
    <t>A106 Pactos territoriales 221009 y 221010 - DNP</t>
  </si>
  <si>
    <t>De los 18 Informes mensuales de administración de los recursos y operación del Fondo remitidos por Enterritorio al supervisor designado por el DNP, se presentó demora en la radicación del Informe de gestión del 16 de diciembre de 2022 al 15 de enero de 2023, de 10 días, correspondiente a la presentación hasta el último día hábil del mes siguiente. Criterios: Minuta del contrato-obligación 22: Debe ser presentados hasta el último día hábil del mes siguiente: Rendir mensualmente el informar de administración de recursos y operación del Fondo al supervisor designado por el DNP, discriminando por contrato PlanPacto territorial, proyecto y fuentes de financiación , así como la relación de los rendimiento financiero generados mensualmente en las cuantas de las entidades ejecutorias con su respectivo soporte y conforme a los lineamientos que para el efecto imparta a esta entidad, En dicho informe se deberá reportar la administración de los recursos del Fondo pendientes de giro que fueron administra en virtud de los contratos de mandatos anteriores. Dichos informes deben ser presentados lasta el ultimo día hábil del mes siguiente Minuta del contrato-obligación 23: Presentar al supervisor designado por el DNP los informes mensuales contables consolidados de los recursos transferidos a las entidades territoriales que contengan, de acuerdo con el nuevo marco normativo contable :Estado de situación financiera , libros auxiliares detallados por terceros, conciliación bancaria y notas trimestrales a los estados financieros de acuerdo con lo establecido por el Régimen de Contabilidad Pública, contados a partir de la firma del presente acuerdo, que den cuenta de la ejecución de las transferencias. Dichos informes deben ser presentados hasta el último día hábil del mes siguiente al cierre financiero que realice el mandatario.</t>
  </si>
  <si>
    <t>daldana</t>
  </si>
  <si>
    <t>Demoras en obtención de insumos para la consolidación de informes. Demoras generadas por cambios y/o migración de datos al interior de la entidad. Alta carga de obligaciones para los contratistas que realizan el seguimientos generadas por incremento de la contratación derivada del mandato.</t>
  </si>
  <si>
    <t>Socializar al interior del equipo técnico, juridico, financiero y administrativo del Fondo, así como con la Gerencia de Unidad de Proyectos Especiales, el plan de acción para la entrega oportuna del informe de gestión al cliente.</t>
  </si>
  <si>
    <t>Informe cargado en el Drive/ Correos Electrónicos/Acta de reunión con compromisos</t>
  </si>
  <si>
    <t>Remitir solicitud a la Gerencia de Unidad sobre la necesidad de garantizar la capacidad operativa del funcionamiento del Fondo para dar cumplimiento a la obligación establecida en el contrato de mandato y esperar respuesta a dicha solicitud.</t>
  </si>
  <si>
    <t>Correo electrónico/comunicación</t>
  </si>
  <si>
    <t>Para el convenio 221009 se presentó de manera inoportuna el seguimiento por parte de Enterritorio al reintegro de los rendimientos generados al tesoro nacional frente al plazo establecido del décimo (10) día hábil del mes siguiente al período objeto, por parte de las entidades ejecutoras, evidenciando que 100 reintegros fueron generados de manera extemporánea de los 430 periodos evaluados (23%).</t>
  </si>
  <si>
    <t>Demoras de las entidades bancarias en la entrega de los soportes bancarios a las entidades ejecutoras. No reporte por parte de las entidades ejecutoras de la información de los rendimientos financieros realizados en los periodos informados.</t>
  </si>
  <si>
    <t>Enviar mensualmente requerimiento a la entidad ejecutora para el reintegro oportuno de los rendimientos generados al Tesoro Nacional y radicar la solicitud de acciones conminatorias para las entidades ejecutoras (tomadas desde la muestra) que presentan demoras reiterativas (más de 3 meses consecutivos) en la presentación de los informes de Supervisión.</t>
  </si>
  <si>
    <t>Comunicaciones/ Correos electrónicos</t>
  </si>
  <si>
    <t>En los 40 contratos específicos de la muestra las entidades ejecutoras presentaron demoras en la radicación de 410 informes mensuales de supervisión de 535 revisados (76%), con una desviación del plazo entre 1 y 216 días del periodo comprendido entre diciembre de 2021 a septiembre de 2023, lo que evidencia deficiencia en el monitoreo y seguimiento por parte del Grupo de pactos territoriales.</t>
  </si>
  <si>
    <t>Alta carga de obligaciones para los contratistas que realizan los seguimientos. Demora en la consecución de los insumos integrales para la elaboración del informe.</t>
  </si>
  <si>
    <t>Ajustar en los nuevos contratos específicos suscritos, la obligación de la entidad ejecutora de presentar el informe mensual de supervisión dentro de los primeros 15 días de cada mes.</t>
  </si>
  <si>
    <t>Minutas contratos suscritos</t>
  </si>
  <si>
    <t>Solicitar a la entidad ejecutora, en el marco del Comité Operativo y de Seguimiento, la entrega oportuna de los Informes de Supervisión</t>
  </si>
  <si>
    <t>Acta de reunión con compromisos</t>
  </si>
  <si>
    <t>Radicar la solicitud de acciones conminatorias para las entidades ejecutoras (tomadas desde la muestra) que presentan demoras reiterativas (más de 3 meses consecutivos) en la presentación de los informes de Supervisión.</t>
  </si>
  <si>
    <t>Radicados de Comunicaciones/ Correos electrónicos</t>
  </si>
  <si>
    <t>Observación No. 1: Incumplimiento en el requisito de dedicación del personal mínimo requerido para dos cargos Para el contrato 2021956 para los cargos especialista institucional y especialista en tarifas con un porcentaje de dedicación 60% y 50% respectivamente, se contrató al mismo profesional, lo que excede la capacidad del 100%.</t>
  </si>
  <si>
    <t>Ambigüedad en los términos de referencia.</t>
  </si>
  <si>
    <t>Realizar comunicado con el area de procesos de selección, sobre el ajuste de los documentos precontractuales evitando tener la ambigüedad de los terminos de referencia.</t>
  </si>
  <si>
    <t>Memorando interno- Rta Operaciones</t>
  </si>
  <si>
    <t>Observación No. 2: Imposibilidad de consulta pública en Secop de cinco desembolsos del contrato de consultoría 2021956. Para el contrato de consultoría 2021956 se registran seis pagos realizados al contratista en Orfeo, mientras que en SECOP dichos desembolsos no cuentan con visualización para todo público en el campo ¿Facturas del contrato¿, únicamente se visualizan tres trámites de pagos, uno con estado pagado y dos con estado rechazado observando que no son visibles los radicados 20226000155992, 20226000319742, 20226000442762, 20236000059362 y 20236000104132 de desembolsos efectivos.</t>
  </si>
  <si>
    <t>Anomalías en el funcionamiento de la plataforma</t>
  </si>
  <si>
    <t>Realizar mesa de trabajo con operaciones y TI para checar la fuente de error en los reportes y usuarios de SECOP II</t>
  </si>
  <si>
    <t>Lista de Asistencia - Acta de reunión y seguimiento de compromisos hasta su cumplimiento</t>
  </si>
  <si>
    <t>Observación No. 3: Inconsistencias en los documentos soporte del desembolso 20226000406952 del 24-10-2022 del contrato de interventoría 2021971. Inconsistencia en el desembolso radicado 20226000406952 del 24-10-2022 por un error en la descripción de la factura de venta CMYG-13 emitida por el interventor por valor de $43.459.243,95 y acta de recibo parcial F-GG-32 (resumen) aprobada por el supervisor por el mismo valor por concepto de costo fijo, documentos soporte del pago que no discriminaron el costo variable del pago por valor de $3.293.087.</t>
  </si>
  <si>
    <t>Deficiencia en los controles de revisión de los documentos soportes en la aprobación de los desembolsos.</t>
  </si>
  <si>
    <t>Solicitar al Consorcio INCOLTA MYG, remitir una comunicación y con la discriminación de los costos fijos y variables del desembolso No. 8 y realizar ajuste de la nota del siguiente desembolso</t>
  </si>
  <si>
    <t>Comunicación del Consorcio INCOLTA MYG Siguiente desembolso ajuste de nota en el formato F-GG-32</t>
  </si>
  <si>
    <t>Observación No. 4: Indisponibilidad del equipo mínimo de trabajo permanente del contrato interadministrativo 201010 Durante la ejecución del contrato 201010 se presentaron intermitencias agregadas del 6% en 9 cargos del equipo mínimo de trabajo permanente desagregado por cargo, contrato y días de no disponibilidad de los profesionales así: Cargos No. contratos Días de intermitencia Coordinador 5 26 Especialista Acueducto 6 34 Especialista Alcantarillado 6 36 Especialista Ambiental 3 15 Profesional jurídicopredial 3 18 Profesional jurídico 5 41 Profesional financiero 4 43 Profesional social 3 23 Apoyo administrativo 4 21</t>
  </si>
  <si>
    <t>Falta de claridad en los términos de referencia en relación con la conformación del equipo mínimo.</t>
  </si>
  <si>
    <t>Ajustar desde la propuesta técnica las obligaciones a cargo de ENTerritorio asociadas al personal mínimo</t>
  </si>
  <si>
    <t>Propuesta de nuevos negocios</t>
  </si>
  <si>
    <t>A105 SI, PCN y NTC 5854</t>
  </si>
  <si>
    <t>Observación No 1: Inadecuada aplicación de 5 controles asociados a las políticas de Seguridad de la Información Para la vigencia 2023 cinco controles del Anexo A no demuestran adecuada aplicación con respecto a las políticas de Seguridad de la Información de la Entidad: * A 8.1.1 Inventario de activos: no fue incluida la actualización del documento en la planeación de SI 2023, última actualización de Inventario de activos realizada en 2022 (publicado en febrero 2023). * A 9.2.1 Registro y cancelación del registro de usuarios: en reunión de verificación en tiempo real con el Operador Tecnológico (31102023) se validó en el directorio activo - DA la fecha de bloqueo era 15122023 para los usuarios aocampo, cgonzal1 y dossa, aun cuando los contratos iniciaron el 19052023 y vencen el 03012024, situación ajustada en soporte del 14112023; lo evidenciado denota que, el DA no está sincronizado con la fecha de terminación de los contratos mediante un mecanismo o control automático permanente para todos los usuarios. * A 11.1.2 Controles de acceso físicos: Servicios Administrativos no generó de manera inmediata la solicitud (mediante correo electrónico) a la Administración del Edificio para la desactivación oportuna de las tarjetas de proximidad para 7 funcionarios retirados de mayo a septiembre de 2023. * A 13.2.2 Políticas y procedimientos de transferencia de información: a la fecha (8112023) no se evidenció soporte que demuestre la suscripción entre Enterritorio y la DIARI de los documentos para la vigencia 2023: Documento técnico de entendimiento CGR - ENTERRITORIO, y el Acuerdo de confidencialidad sobre la información transferida. * A18.1.4 Privacidad y protección de información de datos personales: según el procedimiento P-RI-22 Procedimiento Gestión de Datos Personales (6.4-actividad 1), los grupos de trabajo y el oficial de seguridad de la información no han realizado el análisis para identificar si en la necesidad de contratación yo firma de convenios se requiere transmitir o transferir bases de datos con información personal a terceros, y emitir el concepto requerido para los contratos suscritos desde la adopción del procedimiento(2021-06-22)</t>
  </si>
  <si>
    <t>Observación No 2: Inconsistencias y errores en la Declaración de aplicabilidad adoptada por Enterritorio La Declaración de aplicabilidad F-RI-17 (V.04, 26012023) vigente y publicada en el catálogo documental Enterritorio registra inconsistencias y errores con respecto a controles de seguridad establecidos para el Anexo A de la norma ISO 27001, así: ¿ 49% (56 de 114 controles) de los ítems se encuentran desactualizados en los códigos del control (columna E) en concordancia con la matriz de riesgos SIAR ¿ 37,7% (43 de 114 controles) de los ítems no describen específicamente el control o mecanismo de aplicación concordante con las políticas establecida en el Manual de políticas de seguridad de la información M-RI-06 vigente (V.04, 2023-05-26) ¿ 4% (4 de 114 controles) registran error en el código del procedimiento relacionado ¿ 0,8% (1 de 114 controles) asigna erróneamente al Dominio - Control A7.2.3 Proceso disciplinario, los 5 controles del proceso de Auditoría Interna que no aplican para el proceso disciplinario.</t>
  </si>
  <si>
    <t>Observación No. 3 Incumplimiento en el procedimiento de monitoreo de seguridad de la información Para la vigencia 2023 el procedimiento P-RI-23 Monitoreo a la gestión y al gobierno de la seguridad de la información institucional no se aplica según lo establecido en la versión vigente numeral 6.1 REVISIÓN YO AJUSTES AL MODELO DE MEDICIÓN: actividades 1 y 2, porque no existen soportes del Modelo de medición de la seguridad de la información y F-DO-03 Plantilla memorando o correo electrónico de solicitud a los Grupo de trabajo; los numerales 6.2 APLICACIÓN DEL MODELO DE MEDICIÓN (actividades 4, 5 y 6) y 6.3 PRESENTACIÓN DE RESULTADOS (actividades 9 y 10) tampoco cuentan con soporte de su aplicación.</t>
  </si>
  <si>
    <t>Observación No.4 Desactualización del documento de árbol de llamadas El documento de árbol de llamadas aportado por el Grupo de Gestión de Riesgos con fecha de actualización 26042023 que hace parte de la estrategia de continuidad del negocio para la comunicación entre los equipos y personal vital ante un evento contingente, definida en el Manual de continuidad del negocio M-RI-05V.04; contiene 5 (de 67) colaboradores del personal vital que ya no laboraron o prestaron sus servicios en la Entidad (retirados entre julio de 2022 y marzo de 2023). Del mismo modo, 7 (de 57) integrantes de los equipos: Coordinación y Manejo de Crisis, Respuesta a Emergencias, Continuidad de los Procesos Críticos, Tecnología, organismos de apoyo externo y operador tecnológico no laboraron en la entidad (retirados entre abril 2022 a marzo de 2023).</t>
  </si>
  <si>
    <t>Observación No 5 Actividades incompletas e inconsistencias en la ejecución de pruebas del plan PCN 2023 Para tres pruebas (E.2.1, E.2.2, E.2.3) no se diligenció el formato F-RI-13 preparación, ejecución y cierre de pruebas al plan de continuidad, para los ítems E1.2 Pruebas CCA sin retorno y E1.6 el formato F-RI-13 Prueba de Ciberseguridad registran fechas erradas de agosto y septiembre de 2022 siendo 2023; para los ítems A.2.1 y E.3.1 se usó formato obsoleto (F-TI-03) desde junio a octubre 2023 (actual F-RI-26 31052023). No se tiene establecido el formato de evaluación de pruebas para medir la eficacia y eficiencia de las 9 pruebas ejecutadas. Así mismo, no se incluyeron en el cronograma del plan de continuidad 2023 items como: pruebas de recorrido y pruebas sorpresa, pruebas o actividades de divulgación de responsabilidades y articulación del componente Financiamiento ante contingencia de liquidez (integrado al manual de continuidad M-RI-05 en mayo del 2023), actualización del plan de recuperación de desastres informáticos - DRPI, integración del ERP, y visita de verificación de condición del servicio al Centro de Cómputo Principal del Operador Tecnológico (escalamiento superior).</t>
  </si>
  <si>
    <t>Observación No. 6 Extralimitación en la asignación de responsabilidades en un procedimiento El procedimiento P-RI-23 Monitoreo a la gestión y al gobierno de la seguridad de la información institucional (V.03 20230922) designa como responsable de la ejecución de actividades a la Asesoría de Control Interno así: ¿ 5. CONDICIONES GENERALES : ¿Los planes de tratamiento deben ser documentados y formalizados en el formato de F-RI-05 Plan de manejo de Riesgos, y ser integrados al Sistema de Gestión de Riesgos en Seguridad de la Información y Continuidad del Negocio (SARSICN) y al Sistema de Gestión de Riesgo Operativo de la Entidad (SARO), por lo cual es responsabilidad de la Asesoría de Control Interno realizar el seguimiento a dichos planes.¿ ¿ 6. DESARROLLO DE ACTIVIDADES Actividad 13: ¿Seguimiento a planes de tratamiento¿. Extralimitando la asignación de responsabilidades de la actividad independiente de auditoría interna vía un procedimiento interno.</t>
  </si>
  <si>
    <t>jvargas2</t>
  </si>
  <si>
    <t>1. Fuente primaria de la información no confiable 2. Deficiente revisión y seguimiento de aplicación del controles. 3. Concentración de responsabilidades en la aplicación de controles. 4. Falta de controles automáticos y fuentes directas de información.</t>
  </si>
  <si>
    <t>Incluir dentro del plan de seguridad y privacidad de la información lo siguientes: Actualización de los activos de información para la vigencia 2024(A.8.1.1) Hcer un seguimiento mensual de usuarios registrados en el directorio activo, ERP, mediante la gestión de la mesa de ayuda (*A.9.2.1) Solicitar un reporte mensual a Gestión del Talento Humano y a la Subgerencia de Operaciones sobre novedades contractuales para actualizar el sistema de acceso físico a las instalaciones de la Entidad (A.11.1.2) Elaborar un documento estandar de entendimiento para hacer transferencia de información con terceros (*A.13.2.2) Socializar el procedimiento P-RI-22 a todos los grupos de la Entidad para que conozcan las actividades del mismo y poder hacer los análisis correspondientes sobre la necesidad de contratos de transmisión de datos personales (A.18.1.4)</t>
  </si>
  <si>
    <t>Actividad en el plan de seguridad y privacidad de la información Acta de aprobación del plan por parte del CIGD Reporte trimestral del plan</t>
  </si>
  <si>
    <t>1.Falta de seguimiento por parte del Oficial de Seguridad de la información en la aplicación de los controles y responsabilidades. 2. Falta de validación en la aplicación de controles de las áreas correspondientes</t>
  </si>
  <si>
    <t>Actualizar de forma integral la Declaración de Aplicabilidad teniendo en cuenta los nuevos códigos de los controles- de la matriz de riesgos.</t>
  </si>
  <si>
    <t>Declaración de aplicabilidad actualizada</t>
  </si>
  <si>
    <t>1. Cambio de la metodología de la medición del sistema de SI. 2. Priorización de medición de los planes y no de las políticas de SI.</t>
  </si>
  <si>
    <t>Actualizar el procedimiento P-RI-23 Monitoreo a la gestión y al gobierno de la seguridad de la información institucional. Una vez actualizado, se realizará una socialización a las partes involucradas en las actividades del procedimiento.</t>
  </si>
  <si>
    <t>P-RI-23 Actualizado en el catálogo documental Soporte de la socialización</t>
  </si>
  <si>
    <t>1. Falta de rigurosidad en el cumplimiento de las responsabilidades por parte de los equipos que componen la estrategia. 2. Falta de definición de los términos y frecuencia para la actualización de este documento (en consideración que debería actualizarse cada vez que cambie un miembro del equipo por ser contactos de emergencia)</t>
  </si>
  <si>
    <t>Incluir en el Cronograma de Actividades del PCN 2024, la actualización trimestral para el documento Árbol de Llamadas.</t>
  </si>
  <si>
    <t>Cronograma de Actividades del PCN 2024 Acta de aprobación del CIGD. Árbol de llamadas actualizado primer trimestre 2024</t>
  </si>
  <si>
    <t>aarboled</t>
  </si>
  <si>
    <t>Realizar mesa de trabajo con los responsables de la actualización del documento Árbol de Llamadas para analizar los términos y frecuencia de actualización que garanticen mantener actualizada la información enviando correo de notificación como soporte de dicha actualización, además de las notificaciones de cambio de algún miembro del equipo y definir los tiempos y documentación que deberá ser modificada por esta actualización.</t>
  </si>
  <si>
    <t>Acta de mesa de trabajo con compromisos y conclusiones ¿Árbol de Llamadas¿.</t>
  </si>
  <si>
    <t>1. Falta de estandarización de la metodología de preparación, ejecución y cierre de las pruebas 2. Falta de cobertura de todos los componentes en la planeación y mantenimiento del PCN. 3. Falta de validación de los campos en los formatos diligenciados y en la impresión digital del documento</t>
  </si>
  <si>
    <t>Adoptar el formato F-RI-13 para los Simulacros que se realicen dentro del Cronograma de Actividades PCN 2024,</t>
  </si>
  <si>
    <t>Formatos F-RI-13 diligenciados de las pruebas tipo Simulacro del primer semestre de 2024</t>
  </si>
  <si>
    <t>Incluir en el Cronograma de Actividades del PCN 2024: Una (1) prueba de recorrido Dos (2) Pruebas no anunciadas (sorpresa) Dos (2) Charlas a los responsables de los equipos y sus responsabilidades Dos (2) Pruebas referentes al componente Financiamiento ante Contingencia de Liquidez. Una (1) visita por parte del equipo Tecnológico y de Continuidad del Negocio de la entidad a los Centros de Computo Principal y Alterno. Revisión y ajustes del formato F-RI-13 para la evalución integral de las pruebas En la actulización del BIA 2024 incluir mayor detalle de la integración del ERP con la estrategia</t>
  </si>
  <si>
    <t>Cronograma de Actividades del PCN 2024. Acta de Aprobación.</t>
  </si>
  <si>
    <t>1. Falta de socialización de los documentos con todas las partes interesadas antes de su publicación. 2.Falta de seguimiento a la aplicación de los procedimientos.</t>
  </si>
  <si>
    <t>Se remiten los oficios con los cuales se requirió a cada una de las zonas así: *20232700124581 zona 1 *20232700124571 zona 2 *20232700124561 zona 3 *20232700123761 zona 4 *20232700123781 zona 5 *20232700124731 zona 6 *20232700123791 zona 7 *20232700124741 zona 8 *20232700124781 zona 9 A pesar de los requerimientos realizados por parte de la supervisión, solo se recibieron las siguientes respuestas: MAB-1-2220708-0144-23 zona 1 DON-2220664-ENTE-255-2023 zona 4 701-160-ENT zona 5 20234300366112 zona 6.</t>
  </si>
  <si>
    <t>Se cierra la actividad dado que se dio cumplimiento a los entregables
Se refomurlo en plazo para el 30/10/2023</t>
  </si>
  <si>
    <t>Se cierra la actividad dado que se dio cumplimiento a los entregables
Se reformula en plazo para el 31/10/2023</t>
  </si>
  <si>
    <t>Se cierra la actividad dado que se dio cumplimiento a los entregables
Se reformula en plazo para el 02/10/2023</t>
  </si>
  <si>
    <t>Con corte a diciembre 2023: Conforme al Balance económico allegado por el grupo de Pagaduria se evidencia que los recursos se encuentran como saldo del contrato pendiente por reincorporar al convenio, acción que se realizará una se vez se de el fallo del juzgado de pequeñas causas de Valledupar (demanda adjunta); este valor está incluído dentro de las pretensiones de la demanda
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Proceso judicial que aun cursa en el Juzgado Segundo Municipal de pequeñas causas de Valledupar se reformula en plazo al 30-06-2023.
con corte a junio de 2023, se reformula a 31/10/2023
EL 09/08/2023 mediante correo electrònico se solicitò reformular la acciòn para el 15/12/2023 teniendo en cuenta que las gestiones de cobro no dependen del grupo de gestión de Pagaduria</t>
  </si>
  <si>
    <t>Pendiente tarmitar por el gestor la refomrulación en plazos vía GRC</t>
  </si>
  <si>
    <t>Oficio de la supervision a la interventoria, requiriendo al contratista. Radicado 20232200188311 del 11/12/2023</t>
  </si>
  <si>
    <t>Se adjunta soporte de requerimiento con los compromisos con el contratista de interventoría No. 2220670 y No. 2220671. Radicado 20232200186801 del 05-12-2023</t>
  </si>
  <si>
    <t>Oficio dirigido a la supervisión y personal de apoyo enfatizando las obigaciones de manual de supervisión  realcionadas con la radicacion de novedades contractuales.</t>
  </si>
  <si>
    <t>Oficio dirigido a la supervisión y personal de apoyo enfatizando las obligaciones de manual de supervisión  relacionadas con la radicacion de novedades contractuales. Radicado 20232200183441 del 04 de diciembre de 2023</t>
  </si>
  <si>
    <t>Asistencia Mesa de trabajo Financiera.pdf 
Se realizo mesa de trabajo con Presupuesto para evaluar la metodología actual de costeo y su distribución de los gastos indirectos para evaluar la posibilidad de generar propuesta para metodología de la SEP.</t>
  </si>
  <si>
    <t>El grupo auditor evidencio que Subgerencia Estructuracio remitio informes de gestión técnica comercial de la SEP (4 meses) donde se muestra la gestión y articulación de las líneas. Soportes de contratación con la reducción del personal en el 2023 con las aprobaciones especificas, cargos, roles y honorarios. Soportes para comparativo de reducción de presupuesto del 2023 a 2024.
*La acción 687 se reemplaza por acción 761</t>
  </si>
  <si>
    <t xml:space="preserve">El grupo auditor evidencio soportes del seguimiento a la comunicación enviada al cliente FONVIVIENDA, en relación a la actividad Ajuste acta de liquidación CI 222001, así como a las gestiones que  al interior de la entidad para la el cumplimiento de la acción. </t>
  </si>
  <si>
    <t>El grupo auditor observo que se realizarón 4 capacitaciones según soportes adjuntos.
Asistencia Sensibilizacion PYCF GRUPO DP1 04072023.xlsx
Asistencia Sensibilizacion PYCF GRUPO DP2 05072023.xlsx
Asistencia Sensibilizacion PYCF GRUPO DP3 07072023.xlsx
Asistencia Sensibilizacion PYCF GRUPO ESTRUC Y EVALUAC 06072023.xlsx</t>
  </si>
  <si>
    <t xml:space="preserve">El grupo auditor valido los soportes cargados como avence en el aplicativo GRC evidenciando que se detalla el resultado del indicador del mes de octubre. </t>
  </si>
  <si>
    <t>Teniendo en cuenta las gestiones adelantadas, y las reuniones efectuadas, con el Servicio Nacional de Aprendizaje - SENA se tuvo como producto final el protocolo de cartera, versión del 01 de septiembre de 2023, mediante el cual se establecieron, los procedimientos necesarios para la gestión de cartera del proyecto. Por lo anterior, se consideró por la gerencia del convenio, como documento oportuno para el cierre de la actividad.</t>
  </si>
  <si>
    <t>Se remiten los transcritos descargados desde teams de las reuniones realizadas entre los grupos de Gestión Post Contractual, Contabilidad, Presupuesto, Pagaduría y Gerencia General.</t>
  </si>
  <si>
    <t xml:space="preserve">Se remitió memorandos de solicitud de liberación de saldos No.20232300111563 del 21 de septiembre de 2023, 20232300125813 DEL 31-10-2023, 20232300122423 Y 202333010000183 Solicitud de liberación de saldos 21-12-2023  </t>
  </si>
  <si>
    <t>Se adjuntan las matrices de avance de los meses de septiembre y octubre, no obstante se deja claridad de que el porcentaje de la presente aplicación unicamente deja registrar 1 producto.</t>
  </si>
  <si>
    <t>Se adjuntan los transcritos de las reuniones quincenales realizadas con el grupo de gestión post contractual para efectos de las liquidaciones de los contratos de cooperación derivados del contrato interadministrativo No. 217017</t>
  </si>
  <si>
    <t>El Grupo Desarrollo de Proyectos 3 adjuntó las comunicaciones allegadas a la interventoría para efectos de la mejora en la oportunidad de la entrega de los informes, 20232300167321 Entrega y radicación de informes bimestrales.pdf_2023-11-30 y 20232300177651 Incumplimiento en la entrega del informe bimestrales, contrato No. 2180684.pdf_2023-11-30.</t>
  </si>
  <si>
    <t>El Grupo Desarrollo de Proyectos 3 adjuntó tres soportes de reuniones de SEGUIMIENTO META 2023 -SDP: 2023-11-09, 2023-11-29 y 2023-10-12 con los que se cumple con el producto establecido y el total del avance.</t>
  </si>
  <si>
    <t xml:space="preserve">Se adnto las acta de Reunión con el Grupo Contractual, donde se establecio la metodología estándar para reducir los tiempos establecidos por la entidad a la suscripción de los Contratos de Cooperación Empresarial  </t>
  </si>
  <si>
    <t>Mediante memorando radicado 202361010006862 del 21 diciembre de 2023 la interventorìa y el contratista manifiestan acuerdo frente al incumplimiento de la especificaciòn del ìtem 2.03.01 razòn por la cual aceptan el descuento en la liquidadiciòn del contrato de $502.339</t>
  </si>
  <si>
    <t>Radicación de presunto incumplimiento.</t>
  </si>
  <si>
    <t>ELABORAR ANTE LA SUBGERENCIA DE OPERACIONES, FORMATO FPR-34 "INICIO DE TRAMITE POR PRESUNTO INCUMPLIMIENTO"</t>
  </si>
  <si>
    <t>Con memorando 202334010000203 del 27 de diciembre del 2023 el Grupo de Desarrollo de proyectos Especiales solicitó a a Planeación Contractual : ..,tener en cuenta como requisito al suscribir nuevos convenios y/o contratos derivados la inclusión dentro del documento F-PR-26?Gestión de Proveedores - Título: Alcance del objeto y especificaciones técnicas del bien, obra o servicio a contratar ? Subtitulo: Normatividad técnica interna y/o externa aplicable?, del requerimiento de consulta del Programa de Arqueología Preventiva ante el Instituto Colombiano de Antropología e Historia - ICANH, para aquellos proyectos que cumplan con los requisitos establecidos en el Decreto 2106 de 2019.
Se envía por correo electrónico el siguiente recordatorio: Acción 630. Cargar en el GRC el comentario del equipo auditor con el soporte correspondiente. Frente a la segunda actividad de la acción 630 Incluir en el documento de planeación contractual el requisito de realizar la consulta al ICANH para los proyectos que cumplan con los requisitos vigentes relacionados en el Decreto 2106 de 2019. Que tiene fecha de cumplimiento en junio de 2023, se debe gestionar los soportes para dar cumplimiento al producto “Caracterización de la necesidad o documento de planeación contractual (una por grupo)” en los casos que aplique, sin embargo, en total deben ser cuatro aún cuando sean del mismo grupo.
Según lo validado en el GRC, el grupo de DP1 ajustó la fecha de cumplimiento del 30jun2023 al 2oct2023.</t>
  </si>
  <si>
    <t>Enviar un memorando a Planeación Contractual solicitando incluir la normatividad aplicable relacionada con el programa de arqueologìa preventiva cuando los contratos o proyectos asì lo requieran</t>
  </si>
  <si>
    <t xml:space="preserve">Memorando dirigiddo a Planeación Contractual </t>
  </si>
  <si>
    <t>El grupo auditor observa que se presentan la reunión de teams donde se hace la revisión de todos los convenios de la muestra auditada de los estados de resultados, se comparte la citación y la lista de asistencia con todos los equipos para atender la Observación No. 1 Afectación de la rentabilidad de los convenios por la distribución en los costos indirectos : Ver soportes: https://fonade-my.sharepoint.com/:f:/g/personal/jcruz_enterritorio_gov_co/EkpSVSRZLypApqcZDTU_kfQBw93Q0CXZCw_KE23NNqQMsA?e=KxrdEz 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 Convenio                 % Desviación del costo indirecto        % disminución y/o pérdida                  220001                                       271%                                                   5%   220008                                       621%                                                  81% 221008                                       140%                                               -393%                219142                                       684%                                              - 172% 221003                                       204%                                                 - 8%  219057                                       231%                                                   6%    221002                                       431%                                                   -7%</t>
  </si>
  <si>
    <t xml:space="preserve">Se evidenciaron por parte del grupo auditor los soportes del alertamiento y del seguimiento </t>
  </si>
  <si>
    <t>Auditoría</t>
  </si>
  <si>
    <t>Observaciones</t>
  </si>
  <si>
    <t>No. Acciones vigentes</t>
  </si>
  <si>
    <t>Cumplidas</t>
  </si>
  <si>
    <t>Por cumplir</t>
  </si>
  <si>
    <t>Avance (%)</t>
  </si>
  <si>
    <t xml:space="preserve">Principales productos o </t>
  </si>
  <si>
    <t>Acciones pendientes por ejecutar</t>
  </si>
  <si>
    <t>A46 – 29 fábricas</t>
  </si>
  <si>
    <t>Depuración financiera y liquidación de contratos de fábrica. 
Acción 14: Balance económico allegado por el grupo de Pagaduria se evidencia que los recursos se encuentran como saldo del contrato pendiente por reincorporar al convenio, acción que se realizará una se vez se de el fallo del juzgado de pequeñas causas de Valledupar (demanda adjunta); este valor está incluído dentro de las pretensiones de la demanda</t>
  </si>
  <si>
    <t>A 74 – Comités institucionales</t>
  </si>
  <si>
    <t xml:space="preserve">Formalización de procedimientos y funcionamiento de los comités </t>
  </si>
  <si>
    <t>A75 – Efectividad SAR</t>
  </si>
  <si>
    <t>Ajuste en la forma de reporte de eventos de riesgo y revisión y análisis de controles</t>
  </si>
  <si>
    <t>A76 – Proyectos INPEC</t>
  </si>
  <si>
    <t>Gestiones de presuntos incumplimientos y trámites de novedades contractuales que apliquen.</t>
  </si>
  <si>
    <t>A77 – Subsidios VIP y VIS</t>
  </si>
  <si>
    <t>Ajuste de los formatos e informes  correspondientes a subsidios de vivienda –VIP y VIS</t>
  </si>
  <si>
    <t>A78 -  Sistemas fotovoltaicos</t>
  </si>
  <si>
    <t>Realizar el balance de los usuarios cargados cumpliendo los parámetros establecidos para pago de los usuarios al consultor y realizar los ajustes correspondientes en las facturas</t>
  </si>
  <si>
    <t>A79 – Intradomiciliarias 2021</t>
  </si>
  <si>
    <t xml:space="preserve">Optimizar el registro de la información en  los formatos  de la ejecución del Programa de Conexiones Intradomiciliarias (PCI) </t>
  </si>
  <si>
    <t>A80 – Interventorías y consultorías 2020 - 2021</t>
  </si>
  <si>
    <t xml:space="preserve">Instructivo para el bueno uso de la herramienta del factor multiplicador. </t>
  </si>
  <si>
    <t>A81 – Pactos territoriales</t>
  </si>
  <si>
    <t>Establecer mecanismo (ANS) para los giros oportunos de rendimientos financieros con destino a la Dirección del Tesoro Nacional</t>
  </si>
  <si>
    <t>A82 – Aeródromos</t>
  </si>
  <si>
    <t xml:space="preserve">Instrumento de seguimiento a obligaciones contractuales </t>
  </si>
  <si>
    <t>A83 – Infraestructura SENA</t>
  </si>
  <si>
    <t>Ajuste a documentos precontractuales de los procesos</t>
  </si>
  <si>
    <t>A84 – Pozo ANH</t>
  </si>
  <si>
    <t>Se cierran actividades correctivas relacionadas con: incumplimiento de requisitos de experiencia y tiempo del personal mínimo requerido, matricula profesional no registrada en el COPNIA y posible elusión de aportes en riesgos laborales, parafiscales y retención en la fuente sobre salarios. Acta de reunión temas relacionados con el cumplimiento de requisitos de personal mínimo, certificado emitido por la interventoría donde avale pagos de seguridad social y acta de Comité Operativo o de seguimiento por proyecto en ejecución.</t>
  </si>
  <si>
    <t>A85 – Eficacia planes CGR</t>
  </si>
  <si>
    <t xml:space="preserve">Se radicaron y se ha realizado seguimiento de las demandas del proyecto de Manta cundinamarca y las correspondientes a las 7 fichas técnicas remitidas para recuperar el valor referente al pago del impuesto de estampilla.
Se cuenta con el memorando de aval por parte del cliente de los diseños de reforzamiento de la infraestructura del proyecto ESAP SANTA MARTA, y se reporta mes a mes a  contabilidad el valor de provision en contingencias ($3.873 millones)  para aprobacióin/uso  en caso de requerirse  segun resultado final de la controversia en curso.
Comunicados con CORTOLIMA y La Agencia Nacional de Tierras, y Mesas de trabajo con la Agencia de Desarrollo Rural – ADR. Soportes de gestión,  solicitud y reiteración para el tramite de la legalizacion de los tres predios. 
</t>
  </si>
  <si>
    <t>A86 - Gestión archivística</t>
  </si>
  <si>
    <t>El contratista remitió los informes mensuales del contrato 20201014 y se realizaron las modificaciones contractuales antes de la liquidación del contrato.</t>
  </si>
  <si>
    <t xml:space="preserve">
A87 CASTIGO DE ACTIVOS
</t>
  </si>
  <si>
    <t>Se actualizó el formato  F-FI-42 SOLICITUD CASTIGO DE ACTIVOS a versión 2, incluyendo el anexo 6 acciones disciplinarias. Las 16 fichas objeto de castigo fueron actualizadas/ajustadas al nuevo formato,  presentadas y aprobadas para castigo por la Junta Directiva en sesión del 29 de julio de 2022.</t>
  </si>
  <si>
    <t xml:space="preserve">A88 USPEC CÚCUTA </t>
  </si>
  <si>
    <t>Incorporar en el acervo probatorio del proceso judicial que actualmente adelanta Enterritorio en contra del Consorcio ARCOB CÁRCELES, el subcontrato de obra civil, documento que presenta un error en la suscripción sin la debida subsanación a lugar. Se realizó la soliicutd por parte de la Subgerencia Desarrollo de Proyectos a la Subgerencia de Operaciones sobre: Implementar la estrategia de alertas tempranas dirigido al grupo SARLAFT para monitoreo de los contratistas que presentan atrasos superiores al 20% frente al cronograma de obra vigente. Se Diseñó anexo para validar la viabilidad y pertinencia del cierre e inicio entre las etapas del desarrollo de contratos de obra. Se estudió la viabilidad de afectar las garantías de la interventoría por los reiterados incumplimientos del contratista no sancionados oportunamente. Modificar manual de supervisión e interventoría con el fin de concertar los plazos para la conciliación de actividades no previstas. / Incluir en los documentos precontractuales como requisito la obligación de los proponentes de desglosar los rubros aprobados del plan de inversión del anticipo, en porcentajes y valores.</t>
  </si>
  <si>
    <t>A89- PROYECTO BESOTES</t>
  </si>
  <si>
    <t>Describir en el informe de termino del contrato interadministrtivo 220008 frente al cumplimiento de obligaciones especificas 31 y 36 de la interventoría.
Realizar revisión previa al envío del documento de planeación contractual con verificación de tiempos de entrega y aprobación requeridos para los productos</t>
  </si>
  <si>
    <t>A90-INVIAS</t>
  </si>
  <si>
    <t>Acciones preventivas de ampliación plazos de desembolsos y correcciones de concepto de pago de comprobantes de egreso (Gestión financiera). Consulta a la OAJ sobre  el código sustantivo de trabajo en la industria de hidrocarburos.  Acta de reunión temas relacionados con Mejoras en el seguimiento a la ejecución de parte de la interventoría y supervisión a futuros proyectos. Consulta de viabilidad sobre adopción de recomedaciones al área de riesgos (mejora a controles).</t>
  </si>
  <si>
    <t>Se realizaron acciones detectivas para fortalecer los controles que permitan la oportunidad en la devolución de los rendimientos financieros al Tesoro Nacional y los informes mensuales, asi como su completitud.</t>
  </si>
  <si>
    <t>Se verificó la gestión de la supervisión relacionada con el seguimiento a las normas ambientales, de seguridad y salud en el trabajo debidamente regsitradas en informes de interventoría. Fueron aportados los informes mensuales de interventoría ambiental y técnico acompañados de las respectivas actas de comité, mesas de diseño con la SED y consultor para concluir observaciones en actas de comité de diseño y ajuste junto con Planeación y Desarrollo Organizacional del formato F-GG-18. Solicitud a planeación contractual de incluir la norma relacionada con el programa de arqueología preventiva en proyectos que aplique esta condición</t>
  </si>
  <si>
    <t xml:space="preserve">Semaforo de seguimiento de vencimiento de los contratos derivados
Ajustes al formato PCI015 historico por vivienda, donde se incluyó un item de verificación de la trazabilidad documental. Sensibilizar a los grupos de trabajo sobre la aplicación de acciones por presunto incumplimiento / corrección de la interventoria de 13 formatos del programa-PCI  que hacen parte integral de cada vivienda
Cronograma para  implementar  por parte de TI (a 31 jul 2023)  , una herramienta de alertas para seguimiento por el grupo de gestión contractual a solicitudes de las áreas  de  los trámites de  presunto incumplimientos </t>
  </si>
  <si>
    <t>Implementar acciones para el acceso vehicular en el mantenimiento a la PTAR y para la Franja de seguridad externa o de visibilidad, aplicación y regularización de ensayos a tracción de aceros en la obra, mejoramiento en la trazabilidad y cumplimiento de temas ambientales, orden y aseo en obra ERON Pereira; ajuste y actualización de la Programación de obra consistente con la ejecución real, aclaración de pagos del personal de interventoría de acuerdo con la realidad de ejecución del proyecto.</t>
  </si>
  <si>
    <t>Actualización de procedimientos y publicación de Estados Financieros en la página web de la entidad. Actualización de manual de operaciones de Tesorería. Se adjunta print evidencia EEFF publicados al corte del mes de marzo y junio de 2023. Actualización del Manual  M-FI-01  MANUAL DE OPERACIONES DE TESORERÍA y actualización del procedimiento del flujo de caja. Seguimiento de indicadores de "costo de oportunidad"; publicación de estados financieros en la página web de diciembre.</t>
  </si>
  <si>
    <t xml:space="preserve">Pendiente por ejecutar relacionada con: Actualización de procedimiento de flujo de caja con el anexo del modelo de planificación (programación) de flujo de caja en la SDP.
</t>
  </si>
  <si>
    <t xml:space="preserve">cumplimiento de Enterritorio en la obligación administrativa de seguimiento semanal detallado a cantidades de obra y presupuesto ejecutado, gestionar ajustes al formato de diagnóstico integral de vivienda, mejora en la trazabilidad documental de la información para soluciones de subsidio de vivienda rural, alineado con la socialización, requerimientos y comunicación de resultados a las interventorías y supervisión </t>
  </si>
  <si>
    <t xml:space="preserve">Se realizó mesa de trabajo  con el distrito de Riohacha, Interventoria y contratista de obra, con el fin de gestionar trámite del Plan de manejo de tránsito PMT, permiso finalmente entregado. Se realizó llamado de atencion a interventoria debido a la realizacion de esta actividad, reiterando el cumplimiento de sus obligaciones en el Manual de supervisión e Interventoria de ENTerritorio. Realizar  reunión para seguimiento con la interventoria cada 15 dias en las cuales se reiterará el cumplimiento de sus obligaciones según lo establecido en el Manual de Supervisión e Interventoria de ENTerritorio.                   </t>
  </si>
  <si>
    <t xml:space="preserve">             </t>
  </si>
  <si>
    <t xml:space="preserve">Total </t>
  </si>
  <si>
    <t>Se reprograma cumplimiento para el 30/01/2024
Se adjunta el memorando de radicaciòn 20232200011029 para el contrato 2210005, por tanto, pendiente realizar la misma actividad para los 7 contratos restantes
Se observaron memorandos donde se radica la solicitud de presunto incumplimiento. (Total ocho memorandos)</t>
  </si>
  <si>
    <t>Se reprograma cumplimiento para el 15/02/2024
Se evidencia correo eletrónio del GDP1 donde se realiza seguimiento a los trámites por presuntos incumplimientos redicados en Gestión Contractual.</t>
  </si>
  <si>
    <t>Socialización con las interventorías contratadas y supervisores lo establecido en el “Manual de supervisión e interventoría de Enterritorio” / Instalación de la valla del proyecto de Puerto Inírida. Se avanzó en Elaborar y radicar ante subgerencia de operaciones inicio de trámite por presunto incumplimiento para 1 contrato, pendiente para 7 contratos / Socialización con la interventoria y contratista el capitulo de los items no previstos.  / Enviar comunicaciones a los contratistas de interventoría con plazos perentorios del cumplimiento de la fecha de entrega del informe mensual / Elaborar y radicar ante subgerencia de operaciones inicio de trámite por presunto incumplimiento para 7 contratos</t>
  </si>
  <si>
    <t>Oficio de la supervisión a la interventoría, requiriendo al contratista. / Respuesta del requerimiento por parte de contratista de interventoría donde emiten su pronunciamiento, ajuste y/o subsanación sobre la observación del incumplimiento de la especificación técnica en el ítem 2.03.01 del contrato de obra 2220565. / Requerimiento y mesa de trabajo donde consten los compromisos con el contratista de interventoría No. 2220670 y No. 2220671. / Oficio dirigido a la supervisión y personal de apoyo enfatizando las obligaciones de manual de supervisión  relacionadas con la radicación de novedades contractuales / Radicación de presunto incumplimiento.</t>
  </si>
  <si>
    <r>
      <t xml:space="preserve">Se solicita a través del GRC reformulación en plazo hasta el 29 de marzo 2024 ya que en el periodo no se generaron nuevos procesos contractuales.
</t>
    </r>
    <r>
      <rPr>
        <b/>
        <sz val="11"/>
        <rFont val="Calibri"/>
        <family val="2"/>
        <scheme val="minor"/>
      </rPr>
      <t>Seguimiento marzo 2024</t>
    </r>
    <r>
      <rPr>
        <sz val="11"/>
        <rFont val="Calibri"/>
        <family val="2"/>
        <scheme val="minor"/>
      </rPr>
      <t xml:space="preserve">
Se remite el formato F-PR-26 FORMATO DE DOCUMENTO DE PLANEACIÓN CONTRACTUAL COMPONENTE 1. DOCUMENTO DE CARACTERIZACIÓN DE LA NECESIDAD del proyecto EJECUCION DE OBRA PARA EL PROYECTO CONSTRUCCIÓN DE LA SEDE DE LA ESTACIÓN DE SEGURIDAD Y SALVAMENTE MINERO DE AMAGÁ EN EL DEPARTAMENTO DE ANTIOQUIA forma de pago."El último pago del contrato de obra correspondería al saldo del DIEZ POR CIENTO (10%) del presupuesto de la ETAPA 2, se pagará una vez se haya liquidado el contrato de obra, previa suscripción del acta de liquidación del contrato de obra por parte del contratista de obra y ENTerritorio,"</t>
    </r>
  </si>
  <si>
    <r>
      <t xml:space="preserve">Observación No. 2 Inconsistencias en los reportes del ERP
Para los 13  reportes validados que contienen información maestra disponibles en la intranet como "Reportes ERP",  en  5 (38%) se identificaron campos sin datos o inconsistentes que puden ser producto de  información base, procesamiento de información o generador de los reportes,  asi:
*Desarrollo de proyectos - Contraloría Convenios Contratos: Diferencia entre la información registrada en  el reporte ERP-"Contraloría - Contratos"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
*Pagaduria - Reporte egresos: Se identifica el campo Radicación sin información en 8230 registros
*Operaciones - Seguimiento a contratos  Se identifican campos sin dato como: INICIA_CON2 176
DESC_CIUDAD2 100, DESC_DEPTO2 100, DESCRIPCION LINEANEGOCIO2: 149, Centros de Costo2: 149
*Operaciones - Seguimiento a convenios Se identifican 11 registros con campos sin dato como: Nit2, Nombre Cliente2, Lineanegocio2 y Descripcion Lineanegocio2:
*Operaciones Seguimiento de solicitudes Se identifican 11  registros con campos sin dato como: Modalidad2: 9, Cliente2: 20, Objeto2: 11.
</t>
    </r>
    <r>
      <rPr>
        <b/>
        <sz val="11"/>
        <color rgb="FF000000"/>
        <rFont val="Calibri"/>
        <family val="2"/>
        <scheme val="minor"/>
      </rPr>
      <t>Seguimiento marzo 2024</t>
    </r>
  </si>
  <si>
    <t xml:space="preserve">se adjunta comunicación de respuesta de Cardique con fecha 08 de marzo de 2024.
Se adjunta comunicaciones remitidas a cardique con asunto ESTADO Y VIGENCIA DEL PERMISO DE EMISIONES ATMOSFERICAS EMITIDO POR CARDIQUE DENTRO DE LA RESOLUCIÓN 1094 DEL 8 DE AGOSTO DE 2016, ¿POR MEDIO DE LA CUAL SE OTORGA UNA LICENCIA AMBIENTAL, SE AUTORIZA UN APROVECHAMIENTO FORESTAL ÚNICO, SE OTORGA UN PERMISO DE EMISIONES ATMOSFÉRICAS Y SE DICTAN OTRAS DISPOSICIONES¿. 
</t>
  </si>
  <si>
    <t>ahora accion 784 en GRC</t>
  </si>
  <si>
    <t xml:space="preserve">Acciones preventivas de sensibilización de tiempos de pago en contratos,  capacitación al Grupo de Procesos de Selección con relación al cargue de procesos en la Plataforma del SECOP IIy correctivas en modificación procedimiento P-FI-08 - Pago de Desembolsos, modificación de flujo, cargue de pólizas, aprobación de informe final.
Establecer en los documentos de planeación de los contratos a suscribir, como condición para el inicio, la entrega de los permisos de emisiones atmosféricas vigentes para los contratos de suministros de materiales pétreos. </t>
  </si>
  <si>
    <t>Se refuerzan controles asociados a la aprobacion de las hojas de vida de los contratos de interventoria. /Generar alertas a los contratistas a través de correo electrónico para el cumplimiento de las obligaciones contractuales y tiempos de liquidación.
Incluir en los nuevos procesos contractuales la obligación de realizar visita de verificación del estado del proyecto durante el proceso de liquidación previo a la suscripcion del acta de liquidación /  Establecer contractualmente en la forma de pago en el ultimo hito de pago por avance de obra y de interventoria la entrega de la documentación requerida para el proceso de liquidación y/o soportes necesarios para la entrega de los proyectos.</t>
  </si>
  <si>
    <t>Para los proyectos nuevos adjuntar junto con  la aprobacion de las hojas de vida de los contratos de interventoria  la herramienta del modelo de tasación de la entidad que permita verificar el cumplimiento de los perfiles establecidos contractualmente./</t>
  </si>
  <si>
    <t>Se estableció Informe Ejecutivo: Mejora de la Calidad del Dato en Dynamics 365 F&amp;O y sus Reportes enero/2024, conclusiones: • Se han logrado avances significativos en la mejora de la calidad del dato en Dynamics 365 F&amp;O y sus reportes. •	Dado a los hallazgos, ha sido posible responsabilizar a los grupos funcionales de manera transversal en la entidad sobre la calidad de la información que se encuentra en el sistema del ERP, permitiendo identificar opciones de mejora para subsanar los hallazgos y evitar se presenten de nuevo a futuro.</t>
  </si>
  <si>
    <t>Seguimiento a la proyección y programación de flujo de caja desde la SDP con los grupos a cargo</t>
  </si>
  <si>
    <t>Reporte bimensual con la gestión de cumplimiento por hitos programados en el flujo de caja por cada Gerencia de Unidad.  	4</t>
  </si>
  <si>
    <t>Seguimiento diciembre 2023
En aplicativo GRC -Se reformula actividad en plazo para cumplimiento 15/02/2024
Seguimiento marzo 2024
Se reformula actividad según solicitud mediante correo del 09/04/2024 : "La actividad comenzará el primer día hábil de cada bimestre y se completará dentro de los primeros cinco días hábiles del mes siguiente. Actividad que inicia en el bimestre 3 comenzando en mayo-junio, es decir; que se presentará  informe vencido del 1 al 5 de julio. 
Los entregables serán cuatro informes bimestrales"</t>
  </si>
  <si>
    <t>1. El cronograma del plan de continuidad del negocio 2024 fue aprobado en el Comité institucional de Gestión y Desempeño N.71 del 20 diciembre de 2023.
2. Se aporta el acta de aprobación del plan de continuidad del negocio 2024.
3. Se aporta acta de mesa de trabajo de actualización del árbol de llamadas y el árbol actualizado.</t>
  </si>
  <si>
    <t xml:space="preserve">
Se aporta acta de mesa de trabajo de actualización del árbol de llamadas y el árbol actualizado, realizada el 12-03-2024, con TI,SA y TH</t>
  </si>
  <si>
    <t>1. El cronograma del plan de continuidad del negocio 2024 fue aprobado en el Comité institucional de Gestión y Desempeño N.71 del 20 diciembre de 2023.
2. Cronograma PCN  2024 (d.2.3, e.1.2,e.1.3 e.2.1)</t>
  </si>
  <si>
    <t>El Grupo Desarrollo de Proyectos 3 adjuntó las comunicaciones allegadas a la interventoría para efectos de la mejora en la oportunidad de la entrega de los informes, 20232300167321 Entrega y radicación de informes bimestrales.pdf_2023-11-30 y 20232300177651 Incumplimiento en la entrega del informe bimestrales, contrato No. 2180684.pdf_2023-11-30. Se devuelve por que el radicado 20232300167321 del 03-11-2023 ya había sido radicado. En conclusión son 3 productos, dos radicados  el 2023-11-30, radicado 20232300167321 (03-11-2023)  y radicado 20232300177651 (27-11-2023). 
El Grupo Desarrollo de Proyectos 3 adjuntó archivo en PDF con pantallazo de los correos para los bimestres jul-ago, sep-oct y nov.dic, este último radicado el 11 de enero de 2024, donde reiteran la obligación de cumplir oportunamente con la entrega de los informes de interventoría. Con lo cual se da por cumplida la actividad</t>
  </si>
  <si>
    <t>Comunicación al SENA  relacionada con el estudio de la cartera y las opciones que presenta ENTerritorio como estrategia para el proceso de recuperación de cartera. actas de reunión soporte de la gestión y seguimiento a compromisos.  Memorandos de solicitud de liberación de saldos de cooperación del contrato 217017. cronograma sobre la entrega de informes, productos y/o entregables y el seguimiento al cumplimiento. Reuniones con los Grupos de la Subgerencia de Operaciones, para dar cumplimiento a los tiempos establecidos en los ANS y normatividad interna. Se remitieron correos electrónicos a la Interventoría para el seguimiento y monitoreo en la entrega de los informes bimestrales con oportunidad, calidad y debidamente radicados en ENTerritorio</t>
  </si>
  <si>
    <t>Se remite las propuestas de nuevos negocios, donde se relaciona la mencion del personal eliminando la palabra permanente, asi mismo se deja a discreción de enterritorio el estudio de los eprfiles y la disponibilidad conforme el proyecto 
propuestas remitidas a : fondo mujer emprende / fiduprevisora/ Fondo colombia en paz /AGENCIA DE RENOVACIÓN DEL TERRITORIO – ART y el PATRIMONIO AUTÓNOMO FONDO COLOMBIA EN PAZ – PA-FC
La actividad se reportó con cumplimiento a la fecha de 30/03/24, no obstante el grupo auditor solicito ajustes en los soportes, documentos que fueron cargados el 22/04/24</t>
  </si>
  <si>
    <t>A108 Convenio 223003 MinDeporte</t>
  </si>
  <si>
    <t>Acción de mejora</t>
  </si>
  <si>
    <t>Comunicar al cliente manifestando la imposibilidad de una novedad cuando las solicitudes del cliente y/o Entidad Contratante no permita el cumplimiento de los tiempos exigidos por la Entidad esto de acuerdo a los linemaientos de las circulares internas No. 3 de 2019 y 109 de 2020, esto en el evento de una futura novedad en el contrato interadministrativo.</t>
  </si>
  <si>
    <t>Verificar previamente en la etapa de la fase regional que se cumpla las especificaciones técnicas establecidas en el contrato, so pena de activar las garantías correspondientes.</t>
  </si>
  <si>
    <t>Informe de desplazamientos y anexos</t>
  </si>
  <si>
    <t>Verificar previamente en la etapa Fase Regional que los hoteles y restaurantes donde se autorizó la línea de alimentación cuenten con el registro Invima y/o soporte equivalente para lo cual se dejará en los soportes de la legalización.</t>
  </si>
  <si>
    <t>Verificar en la etapa siguiente de la Fase Regional soportes de la expericia requerida, el operador entregará los soportes de aprobación de la liga o federación documentos que reposaran en los expedientes de los contratos derivados y/o contrato interadministrativo.</t>
  </si>
  <si>
    <t>soporte de experiencia Legalización Fase Regional</t>
  </si>
  <si>
    <t>Observacion 3. No disponibilidad de los soportes de cumplimiento por parte del convenio En el archivo documental del contrato interadministrativo 203003, no se evidencia el registro INVIMA para los alimentos suministrados en el desarrollo de las actividades, lo anterior para las ordenes de servicios 077 y 083 (contrato 2230300), 17, 106, 64, 12, 13, 23 (contrato 2230309), 076 (contrato 2230303)</t>
  </si>
  <si>
    <t xml:space="preserve">observacion 4. No validación de los criterios técnicos para la linea de juzgamiento- Bogotá No se evidencia la validacion yo soportes de la experiencia solicitada para el servicio de juzgamiento y coordinacion tecnica de competencias que corresponde a tres años certificados. </t>
  </si>
  <si>
    <t xml:space="preserve">Observacion 2. Uso de empaques de icopor para trasporte y suministro de alimentos En el informe de avance de la ejecucion de enero 2024, en el anexo fotografico se evidencia el uso de envases de icopor para el traslado de alimentos suministrados a los deportistas, el uso de este material contraviene las politicas ambientales del cliente. 
</t>
  </si>
  <si>
    <t xml:space="preserve">Observación No 1: Demora en concepto de viabilidad técnica del supervisor para novedades contractuales Para los contratos 2230309, 2230304, 2230303 y 2230362 con fecha inicial de terminación 31122023, se radicó el concepto de viabilidad técnica por parte la supervisión del contrato para la solicitud de la prorroga 2 de estos el 29122023, es decir faltando 2 dias para el vencimiento del plazo contractual. 
</t>
  </si>
  <si>
    <t>1. Desatención de los requisitos previos por parte del convenio, debido el apoyo de terceros que particpan en la operación
2. Falta de organización en el repositorio de la informacion del convenio.</t>
  </si>
  <si>
    <t xml:space="preserve">1. Falta de verificación por parte de la supervisión hacia el contratista para el cumplimiento de las condiciones técnicas.
2. Planes de contigencia y/o alternativas en los casos que no se podia cumplir con las especificaciones de la entrega de los servicios.
3. Falta de gestion con el cliente para el uso de mataeriales no autorizados.  </t>
  </si>
  <si>
    <t>1. Falta de alertas tempranas para el inicio de trámites de novedades.
2. Gestiones no documentadas dentro del procedimiento de novedades contractuales que incrementan los tiempos para el tramite.
3. Falta de aciones de seguimiento al desarrollo de los contratos derivados.</t>
  </si>
  <si>
    <t>1. falta de verificacion por parte de la supervisión hacia el contratista para el cumplimiento de las condiciones técnicas.
2. planes de contigencia y/o alternativas en los casos que no se podia cumplir con las especificaciones de la entrega de los servicios.</t>
  </si>
  <si>
    <t>Comunicar al cliente manifestando la imposibilidad de una novedad cuando las solicitudes del cliente y/o Entidad Contratante no permita el cumplimiento de los tiempos exigidos por la Entidad esto de acuerdo a los linemaientos de las circulares internas No. 3 de 2019 y 109 de 2020, esto en el evento de una futura novedad en el contrato interadministrativo./ Verificar previamente en la etapa de la fase regional que se cumpla las especificaciones técnicas establecidas en el contrato, so pena de activar las garantías correspondientes. /Verificar previamente en la etapa Fase Regional que los hoteles y restaurantes donde se autorizó la línea de alimentación cuenten con el registro Invima y/o soporte equivalente para lo cual se dejará en los soportes de la legalización. /Verificar en la etapa siguiente de la Fase Regional soportes de la expericia requerida, el operador entregará los soportes de aprobación de la liga o federación documentos que reposaran en los expedientes de los contratos derivados y/o contrato interadministrativo.</t>
  </si>
  <si>
    <t>A 107 Fonvivienda 2024</t>
  </si>
  <si>
    <t>Observación No. 1.  Error en el número y fecha de la resolución en dos  certificados expedidos
Dos certificados de existencia para vivienda nueva del proyecto "desplazados El charco" suscritos el 21/12/2020 tienen error en el campo d.RES DE ASIGNACION DEL SVF, al registrar la resolución 750 del 8/06/2010, siendo el dato correcto la No.600 del 16/12/2008, los cuales se encuentran en estado de “supervisión terminada” según informe de supervisión del 29/12/2023.</t>
  </si>
  <si>
    <t>Realizar la revisión integral de los datos generales contenidos en los certificados antes de su remisión oficial, validando la resolución de asignación y que la información reportada sea coherente con la registrada en la base de individualización.</t>
  </si>
  <si>
    <t>Falta de verificación de la información registrada en los certificados expedidos frente a la base de individualización//Cambio de profesionales de supervisión y/o Gerente de convenio</t>
  </si>
  <si>
    <t>Correo electrónico confirmando la revisión y validación de la  información revisada de cada uno de  los certificados de la muestra mensuales.</t>
  </si>
  <si>
    <t>Pendite cargue en el GRC.</t>
  </si>
  <si>
    <t>A 107 fonvivienda 2024</t>
  </si>
  <si>
    <t>Implementar controles para mejorar la calidad y consistencia de la información de los certificados.</t>
  </si>
  <si>
    <t>Reporte de avance y modificación fecha</t>
  </si>
  <si>
    <t>Mediante correo del martes 16/07/2024 10:56 a. m., el oficial de seguridad confirma la reformulación del plazo para cumplir la actividad, fecha anterior 30/04/2024, nueva fecha 30/08/2024</t>
  </si>
  <si>
    <t>Aprobar en el GRC el cambio de fecha por parte del Gerente de riesgos que se encuentra en vacaciones</t>
  </si>
  <si>
    <t xml:space="preserve">se adopoto el formato del formato F-RI-13 para pruebas simulacros que se realizan dentro del Cronograma de Actividades PCN 2024, Se anexa formato diligenciados del primer semestre de 2024
Se verificó el F-RI-13 PREPARACIÓN, EJECUCIÓN Y 
CIERRE DE PRUEBAS AL PLAN DE  CONTINUIDAD, para el codigo E.2.1 Simulacro de Contingencia de Liquidez (Prueba de 
escritorio) del 2024/05/22, con indicador Asistencia: 100%, Efectividad de la prueba: 100%, Efectividad total: 100%
También se aportaron los formatos para: E.01 Prueba de Accesos Remotos - CCP (Operación Normal), E.1.2 Prueba de Recorrido (simulación), E.1.3 Prueba no anunciada al CCA (Un aplicativo del BIA) y a  personal vital (Sorpresa sin retorno)(simulación)
Asi mismo, se evidenció que el plan del PCN 2024 fue aprobado en reunión N.71 del CIGD en el punto 1. Plan de Continuidad del Negocio- Cronograma de Actividades y Plan de Mantenimiento 2024 </t>
  </si>
  <si>
    <t>Subir soportes de cumplimiento al GRC</t>
  </si>
  <si>
    <t>Actualizar la declaración de aplicabilidad;  Actualizar el procedimiento P-RI-23 Monitoreo a la gestión y al gobierno de la seguridad de la información institucional</t>
  </si>
  <si>
    <t xml:space="preserve">		
Observación No.1 Actividades vencidas sin reformulación de plazos para su cumplimiento 
Nueve (9) actividades para ocho (8) hallazgos no fueron ejecutadas al 100% a corte 31 de marzo 2024, y no se evidenció la suscripción del F-AU-06 Compromiso para reformulación de plazos previo a su vencimiento o durante el reporte de seguimiento a este corte, en relación con su fecha de terminación descrita en el instrumento de seguimiento plan de mejoramiento CGR el cual fue socializado por la ACI a los directivos de la Entidad mediante correo viernes 26042024 10:19 a. m, así: ACFRPT-H2 fila_22 50% ACFRPT-H3 fila_27 50% ACFRPT-H4 fila_30 50% ACFRPT-H5 fila_32 0% ACFRPT-H8 fila_36 0% ACOBRAS11 fila 43 0% ACOBRAS2 fila_54 50% ACOBRAS3 fila_55 50% ACOBRAS3 fila_56 0% No obstante, posterior a la socialización del seguimiento por al ACI, el grupo de trabajo DPE reportó avances para fila_22 (100%), fila_27 (100%) y fila_32 (100%)</t>
  </si>
  <si>
    <t>Observación No.2 . Acciones no efectivas para el hallazgo F-OBRAS15 
Acción implementada no efectivas para resolver las causas identificadas por la CGR o para corregir el hecho descrito en el hallazgo F-OBRAS15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t>
  </si>
  <si>
    <t xml:space="preserve">
1. Demoras para recopilar los soportes  que dependen de las Entidades ejecutoras u otros terceros
2. Ausencia de un mecanismo de alertas tempranas para vencimiento de actividades 
3. Altar rotación de personal y falta de profesionales idoneos para ello</t>
  </si>
  <si>
    <t>SOLICITAR CAPACITACIÓN AL GRUPO GRUPO DE DESARROLLO INSTITUCIONAL  PARA   EL EQUIPO DE LA SUBGERENCIA EN  FORMULACIÓN DE ACCIONES DE PLANES DE MEJORAMIENTO</t>
  </si>
  <si>
    <t xml:space="preserve">memorando de solicitud/Listado de Asistencia </t>
  </si>
  <si>
    <t>subir la actividad al GRC por parte del gestor de calidad</t>
  </si>
  <si>
    <t>MEMORANDO Y/O F-AU-06 CON LA REFORMULACIÓN DE ACCIÓN O SOLICITUD DE AMPLIACIÓN DE PLAZO PARA LAS ACCIONES</t>
  </si>
  <si>
    <t>RADICACIÓN DE MEMORANDO Y/O F-AU-06 CON LA REFORMULACIÓN DE ACCIÓN O SOLICITUD DE AMPLIACIÓN DE PLAZO PARA LAS ACCIONES, CUMPLIENDO CON LA ACTIVIDAD 10 "SUSCRIBIR COMPROMISO DE CUMPLIMIENTO DE ACCIONES O GESTIONAR MODIFICACIÓN
DEL PLAN SUSCRITO" DEL PROCEDIMIENTO P-AU-02 REPORTES PERÍODICOS A CONTRALORÍA</t>
  </si>
  <si>
    <t xml:space="preserve">
1.Definición de acciones genéricas sin impacto específico sobre el hallazgo o sin productos funcionales
2. Falta de adopción de una metodología de análisis de causas </t>
  </si>
  <si>
    <t xml:space="preserve">RADICACIÓN DE MEMORANDO Y/O F-AU-06 CON LA REFORMULACIÓN DE ACCIÓN O SOLICITUD DE AMPLIACIÓN DE PLAZO PARA LAS ACCIONES, CUMPLIENDO CON LA ACTIVIDAD 10 "SUSCRIBIR COMPROMISO DE CUMPLIMIENTO DE ACCIONES O GESTIONAR MODIFICACIÓN
DEL PLAN SUSCRITO" DEL PROCEDIMIENTO P-AU-02 REPORTES PERÍODICOS A CONTRALORÍA
</t>
  </si>
  <si>
    <t xml:space="preserve">MEMORANDO Y/O F-AU-06 CON LA REFORMULACIÓN DE ACCIÓN O SOLICITUD DE AMPLIACIÓN DE PLAZO PARA LAS ACCIONES
Soportes de capacitación/sensibilización a la subgerencia desarrollo de proyectos, sobre "Formulación de acciones de  planes de mejoramiento"
</t>
  </si>
  <si>
    <t>Formulación y aprobación por el CIGD de plan de seguridad y privacidad de la información y plan de continuidad del negocio 2024. Actualización de arbol de llamadas. Adopción del  formato F-RI-13 para documentar los simulacros realizados.</t>
  </si>
  <si>
    <t>A110 Efectividad PM CGR 2024</t>
  </si>
  <si>
    <t>Se reformula en plazos, fecha inicial 30/04/2024</t>
  </si>
  <si>
    <t>A109 Contratación Servicios Administrativos</t>
  </si>
  <si>
    <t>Observación No. 1. Incumplimiento obligación especifica Contrato 2023398 UT NOVA 2023 A corte de 26-03-2024 se evidencia que para la vigencia 2023 el contratista no entregó el estudio de seguridad de cada puesto contratado y un análisis del panorama de riesgos de cada una de las sedes de Enterritorio donde se ejecutara el contrato al Supervisor, incumpliendo lo establecido de 30 días calendario siguientes a la suscripción del acta de inicio del contrato 2023398 UT NOVA 2023 la cual fue realizada desde el 19-04-2023.</t>
  </si>
  <si>
    <t>Solicitar al contratista el estudio de seguridad de cada puesto contratado y análisis del panorama de riesgos para las sedes de ENTerritorio donde se ejecuta el contrato.</t>
  </si>
  <si>
    <t>Estudio de seguridad y análisis del panorama para las sedes de ENTerritorio</t>
  </si>
  <si>
    <t>Observación No. 2. Incumplimiento de dos obligaciones especificas (20 y 21) contrato 2020853 Subastas y Comercio SAS Resultado de la subasta realizada el 14122023 el equipo auditor identifico: El contratista no retiro los bienes en el plazo establecido de 3 días hábiles, contados a partir de la fecha de consignación del valor de los bienes (16122023); realizado según Acta de recibo de materiales yo equipos de fecha 28122023, superando en 5 días hábiles el termino para retirar los bienes por parte del comprador, incumpliendo la obligación No. 20. La consignación del 16122023 fue realizada directamente por el comprador a la cuenta de Enterritorio correspondiente a la subasta por el 100% del precio de venta, sin el descuento del valor total de la comisión descontada para el intermediario. Por lo cual no se cumplió con la obligación No. 21 a cargo expresamente del contratista.</t>
  </si>
  <si>
    <t>Observación No. 3. Incumplimiento de dos obligaciones especificas del Acuerdo Marco No. CCE-255-AMP-2021 contrato 2023938 UT SOLUCIÓN FERRETERA PARA COLOMBIA En la validación de las obligaciones especificas del contrato 2023938, se pudo determinar que: El acta de inicio de la Orden de Compra con fecha 02082023 supero en 5 días hábiles el tiempo de suscripción establecido (3 días hábiles) siguientes a la colocación de Orden de Compra (21072023) en la Tienda Virtual del Estado Colombiano, lo anterior según lo establecido en la obligación No. 11.19 del CCE-255-AMP-2021. A la fecha 10042024 la Supervisión del contrato no ha dado inicio al proceso de finalización y liquidación de la Orden de Compra en la Tienda Virtual del Estado Colombiano considerando que fue culminada su ejecución el 06092023 y el pago realizado el 23102023, por lo tanto se incumple la obligación No.12.39 en lo referente a Finalizar y liquidar la Orden de Compra en la Tienda Virtual del Estado Colombiano una vez culmine la ejecución y pago de ésta (...).</t>
  </si>
  <si>
    <t>Observación No. 4. Incumplimiento de la obligación general d) y clausula forma de pago del contrato 2023525 SATENA La agencia SATENA genera facturación por cada tiquete emitido, los cuales son agrupados por centro de costo o convenio en un solo desembolso, posteriormente documentado y verificado por la supervisión con el Historial de la Solicitud, no obstante se incumple con la clausula quinta que establece Forma de pago mensual y la obligación d) Presentar oportunamente al supervisor del contrato, un informe periódico para el pago sobre las actividades realizadas durante la ejecución de este (...) a cargo expresamente del contratista, por lo tanto no presenta informe periódico para el pago, sino informe mensual de ejecución.</t>
  </si>
  <si>
    <t>Observación No. 5. Diferencia del presupuesto en centros de costos de funcionamiento yo convenio contrato 2023525 SATENA. En el informe RESUMEN FINANCIERO DEL CONTRATO INTERADMINISTRATIVO N° 2023525-2023 (corte 21 de marzo de 2024), aportado por el Grupo de Servicios Administrativos se identificaron saldos negativos por valor de $28.276.338 correspondientes a 4 centros de costos, sobrepasando el presupuesto establecido para cada uno, incumpliendo lo establecido en la obligación w) Llevar control de la ejecución del contrato a fin de no sobrepasar el presupuesto contratado total o por cada centro de costos o convenio.</t>
  </si>
  <si>
    <t>Observación No. 6. Incumplimiento obligación especifica x) - (Gestión de reembolsos) del contrato 2023525 SATENA Al cierre del contrato 2023525 (27032024) se identificaron 27 tiquetes no usados y no reembolsados con fecha de expedición superior a un mes, por valor total de $21.867.730, con lo cual se incumple la obligación X) Gestionar reembolsos por cancelación y cambio de Tiquetes aéreos de manera mensual (...). No obstante el Grupo de Servicios Administrativos solicitó (01042024) el reembolso de tiquetes del contrato mediante correo electrónico.</t>
  </si>
  <si>
    <t>Observación No. 7. Incumplimiento obligación especifica z) - (Informe de ejecución acumulada) del contrato 2023525 SATENA No se evidenció el Informe de ejecución acumulada y consolidada del contrato 2023525 correspondiente a los meses de agosto 2023 y enero 2024. Adicionalmente se observó que para los informes remitidos por el grupo de Servicios Administrativos para los meses de junio, julio, septiembre, octubre, noviembre y diciembre de 2023, no contienen los ítem establecidos como: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incumpliendo con lo establecido en la obligación especifica Z).</t>
  </si>
  <si>
    <t>Observación No. 8. Incumplimiento obligación especifica cc) - (Reportes BSP LINK) del contrato 2023525 SATENA Para los meses de mayo a agosto de 2023 el contratista SATENA no remitió los reportes BSP LINK a Enterritorio según lo establecido en la obligación cc) Presentar mensualmente dentro de los (3) primeros días hábiles del mes o a solicitud de ENTerritorio el reporte BSP LINK, con el fin de soportar las facturas presentadas de tiquetes aéreos volados y los tiquetes aéreos expedidos durante el periodo; no obstante el contratista asignó a Enterritorio mediante correo electrónico del 09082023, usuario y contraseña para acceso al portal IATA y uso de la herramienta del BSPLink.</t>
  </si>
  <si>
    <t>Observación 9. Incumplimiento de cinco obligaciones especificas contrato 2022613 PUBBLICA. En la validación de las obligaciones específicas del contrato 2022613 PUBBLICA, el equipo auditor determino que: No se evidencia en los archivos Matrices remitidos por el contratista de los meses de abril 2022 a marzo de 2023, el control de la ejecución del contrato a fin de no sobrepasar el presupuesto contratado total y por centro de costos o convenio. Adicionalmente no se observa la ejecución acumulada y consolidada del contrato en forma mensual, por cada convenio y centros de costos, la matriz no contiene los ítems establecidos como saldo inicial, saldo por ejecutar, saldo por facturar, valor de los reintegros consignados correspondientes a tiquetes no volados, valor de los traslados entre centros de costos para el caso de los tiquetes de funcionamiento de ENTerritorio y número de tiquetes emitidos. No se observa la relación de beneficios, generados en la ejecución de los convenios que ENTerritorio tenga con las aerolíneas (...), incumpliendo lo establecido en las obligaciones M) y P). No se evidencia gestión de reembolsos por cancelación y cambio de Tiquetes aéreos de manera mensual durante la ejecución del contrato, de acuerdo con las condiciones y políticas de las aerolíneas, incumpliendo lo establecido en la obligación N). No obstante el contratista genero el reembolso de tiquetes no volados mediante dos consignaciones el 22082023 (posterior a la terminación del contrato). No se evidencia la presentación mensual del reporte BSP LINK dentro de los 3 primeros días hábiles del mes para el periodo de abril de 2022 a abril de 2023, exceptuando el mes julio de 2022, incumpliendo la obligación Q) No se evidencia consignación dentro la primera quincena de cada mes, del valor del reembolso de los tiquetes no volados; ni el soporte bancario, como una relación detallada en Excel de los tiquetes y conceptos reintegrados, incumpliendo lo establecido en la obligación S).</t>
  </si>
  <si>
    <t>Observación No. 10. Expedición de 30 tiquetes previo a la suscripción del acta de inicio del contrato 2022613 Para el contrato 2022613 PUBBLICA S.A.S. se emitieron 30 tiquetes volados y no facturados entre el 25032022 y el 03042022 por valor de $24.971.051 expedidos con fecha anterior a la fecha de suscripción del acta de inicio (4042022). No obstante el 21032023 mediante Rad. 20231100039103 la Oficina Asesora Jurídica emitió concepto recomendamos que sea el Acta de Liquidación el mecanismo a través del cual se establezcan las constancias o salvedades, si a ello hubiere lugar sobre las diferencias existentes entre las partes o indicar los reconocimientos a que hubiere lugar en favor de cada una de las partes, lo cual se encuentra en tramite por parte del Grupo de Servicios Administrativos.</t>
  </si>
  <si>
    <t>Soportes de la venta de bienes en el momento y tiempos establecidos.</t>
  </si>
  <si>
    <t>Correo electrónico remitido al contratista.</t>
  </si>
  <si>
    <t>Correo de solicitud de documentos al contratista.</t>
  </si>
  <si>
    <t>Acta de liquidación contrato 2023938 UT SOLUCIÓN FERRETERA PARA COLOMBIA firmada.</t>
  </si>
  <si>
    <t>Informes mensuales de seguimiento a las obligaciones del contrato</t>
  </si>
  <si>
    <t>Contrato nuevo de tiquetes validado.</t>
  </si>
  <si>
    <t>Informes mensuales de seguimiento a las obligaciones del contrato.</t>
  </si>
  <si>
    <t>Correo electrónico de solicitud de inicio de reembolso. Copia de consignación de reembolso.</t>
  </si>
  <si>
    <t>Informes mensuales pendientes.</t>
  </si>
  <si>
    <t>Comunicación oficial con radicado.</t>
  </si>
  <si>
    <t>Acta de reunión de mesa de trabajo con las acciones determinadas.</t>
  </si>
  <si>
    <t>Realizar seguimiento al procedimiento establecido para la baja de bienes y a las obligaciones del contratista.</t>
  </si>
  <si>
    <t>Remitir un correo electrónico recordando las obligaciones del contratista para la próxima subasta a realizar por ENTerritorio.</t>
  </si>
  <si>
    <t>Solicitar documentos actualizados al contratista para elaboración del acta de liquidación.</t>
  </si>
  <si>
    <t>Gestionar la elaboración, revisión, envío y firma de acta de liquidación del contrato 2023938 UT SOLUCIÓN FERRETERA PARA COLOMBIA.</t>
  </si>
  <si>
    <t>Realizar seguimiento mensual a las obligaciones del contrato.</t>
  </si>
  <si>
    <t>Revisar las condiciones del nuevo contrato de tiquetes para validación de cumplimiento de observaciones frente al pago y generación de informes.</t>
  </si>
  <si>
    <t>Solicitar al contratista que en el informe mensual se refleje el estado de los traslados realizados entre los centros de costos.</t>
  </si>
  <si>
    <t>Realizar solicitud mensual de reembolso de los tiquetes no usados durante el periodo que hubieran sido reutilizados.</t>
  </si>
  <si>
    <t>Requerir al contratista la entrega de los informes pendientes de los meses de agosto 2023 y enero 2024.</t>
  </si>
  <si>
    <t>Solicitar al contratista que en el informe mensual se refleje el estado de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t>
  </si>
  <si>
    <t>Realizar seguimiento mensual a las obligaciones del contrato específicamente la de presentar dentro de los (3) primeros días hábiles del mes el reporte BSP LINK.</t>
  </si>
  <si>
    <t>Solicitar al nuevo contratista que en el informe mensual se refleje: * Estado de los traslados realizados entre los centros de costos. * Tiquetes no usados durante el periodo que se hubieran sido reutilizados *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 Solicitud mensual de reembolso de los tiquetes no usados durante el periodo que se hubieran sido reutilizados.</t>
  </si>
  <si>
    <t>Determinar en mesa de trabajo con los grupos correspondientes para la revisar el proceso y paso a seguir de los 30 tiquetes volados y no facturados entre el 25/03/2022 y el 03/04/2022 por valor de $24.971.051 expedidos con fecha anterior a la fecha de suscripción del acta de inicio (4/04/2022).</t>
  </si>
  <si>
    <t>* Desconocimiento de la obligación por parte del contratista durante la prestación del servicio. * Falta de seguimiento al cumplimiento de las obligaciones del contratista por parte del Grupo de Administrativo.</t>
  </si>
  <si>
    <t>* Omisión y/o error en el proceso establecido para el pago por parte del contratista. * Falta de conocimiento del proceso de pago por parte del comprador. * Inconveniente logístico para el retiro de materiales (más de 4000 artículos) por parte del comprador.</t>
  </si>
  <si>
    <t>* Falta de seguimiento al cumplimiento de las obligaciones del contratista por parte del Grupo de Servicios Administrativos. * Demoras internas en el proceso de perfeccionamiento y legalización de contratos.</t>
  </si>
  <si>
    <t>* Inconsistencia en la definición de la forma de pago versus la obligación general * Volumen de emisión de tiquetes que no se encuentra en concordación con el informe establecido en la obligación. * Alto volumen de tiquetes no facilita la aplicación del control en el momento de contabilización y causación.</t>
  </si>
  <si>
    <t>* Errores operativos en el cargue de tiquetes al centro de costos o convenios por fallas en la clasificación. * Traslados entre centro de costos de funcionamiento sin incluir dentro de los reportes de la agencia SATENA. * Novedad no documentada contractualmente por dinámica en la expedición de tiquetes, traslados y cargo a los centros de costos.</t>
  </si>
  <si>
    <t>* Falta de seguimiento al cumplimiento de las obligaciones del contratista por parte del Grupo de Administrativo. * No aplicabilidad de la obligación en este tipo de contratos por la misionalidad y alcance del contrato.</t>
  </si>
  <si>
    <t>* Falta de seguimiento al cumplimiento de las obligaciones del contratista por parte del Grupo de Administrativo. * Desconocimiento de la obligación por parte del contratista durante la prestación del servicio.</t>
  </si>
  <si>
    <t>* Falta de seguimiento al cumplimiento de las obligaciones del contratista por parte del Grupo de Administrativo. * No aplicabilidad de la obligación en este tipo de contratos por la misionalidad y alcance del contrato. * Desconocimiento de la obligación por parte del contratista durante la prestación del servicio.</t>
  </si>
  <si>
    <t>* Urgencia en el suministro de tiquetes para el cumplimiento misional. * Demora en los requisitos de perfeccionamiento del contrato. *Falta de verificación por parte de la supervisión de los requisitos de ejecución del contrato.</t>
  </si>
  <si>
    <t>Se observó los estudio de seguridad (30) realizados por el contratista de cada puesto contratado y análisis del panorama de riesgos para las sedes de ENTerritorio donde se ejecuta el contrato. En ellos se identifica que previo compromiso adquirido en acta de reunión con UT nova en el mes de marzo, el proveedor UT NOVA allegó mediante radicado No. 202461010097212 los estudios de seguridad.</t>
  </si>
  <si>
    <t>El grupo de Servicios Administrativos solicito al contratista mediante radicado 202461010132621 (4/06/2024) remitir dentro de 3 días hábiles el informe que refleje: * Estado de los traslados realizados entre los centros de costos. * Tiquetes no usados durante el periodo que se hubieran sido reutilizados *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 Solicitud mensual de reembolso de los tiquetes no usados durante el periodo que se hubieran sido reutilizados.</t>
  </si>
  <si>
    <t>El grupo de Servicios Administrativos solicito al contratista mediante radicado 202461010132621 (4/06/2024) remitir dentro de 3 días hábiles el informe que refleje: el estado de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t>
  </si>
  <si>
    <t>El grupo de Servicios Administrativos solicito al contratista mediante radicado 202461010132621 (4/06/2024) remitir dentro de 3 días hábiles el informe requiriendo el cumplimiento de entrega de informes para dar cumplimiento a los requisitos para legalizar el pago.</t>
  </si>
  <si>
    <t>Estudio de seguridad de cada puesto contratado y análisis del panorama de riesgos para las sedes Enterritorio. Comunicación radicada al contratista sobre el estado de los traslados realizados entre los centros de costos, valor de los reintegros consignados de tiquetes no volados, cumplimiento de observaciones frente al pago y generación de informes.</t>
  </si>
  <si>
    <t>Soportes de la venta de bienes en el momento y tiempos establecidos. Correo de solicitud de documentos al contratista. Acta de liquidación contrato. Informes mensuales de seguimiento a las obligaciones del contrato. Copia de consignación de reembolso. Acta de reunión de mesa de trabajo con las acciones determinadas.</t>
  </si>
  <si>
    <t>1. Falta de alertas tempranas para el inicio de trámites de novedades.
2. Gestiones no documentadas dentro del procedimiento de novedades contractuales que incrementan los tiempos para el tramite.
3. Demoras en los tiempos de revisión y aprobación de la justificación de novedades por parte del cliente.</t>
  </si>
  <si>
    <t xml:space="preserve">
Remitir oficio al contratista de interventoria 20 días antes de la novedad (expiración del contrato) solicitando la documentación requerida para el tramite de la misma y dando plazo perentorio de respuesta.</t>
  </si>
  <si>
    <t>Oficio radicado al contratisa de interventoria para alguno de los proyectos</t>
  </si>
  <si>
    <t>1. Omisión por parte de la interventoría en el cumplimiento del requisito.
2. Falta de verificación por parte de la supervisión hacia la interventoría y el contratista para el cumplimiento de las condiciones técnicas.
3. Desatención de la comunidad a las invitaciones para realizar las actas de vecindad
4. Premura en el cumplimiento de los tiempos para hacer todo el proceso de levantamiento de actas de vecindad.</t>
  </si>
  <si>
    <t xml:space="preserve">
Socializar el Manual de Supervisión e interventoria de Enterritorio  al equipo de interventoría, contratista de obra y apoyo a la supervisión de la SED; haciendo enfasis en los compromisos en cuanto a la gestión social que requiere el proyecto, estableciendo plazos para gestionar las firmas de las actas de vecidad.</t>
  </si>
  <si>
    <t>Acta de reunion con temas, compromisos y fechas de cumplimiento descritos.</t>
  </si>
  <si>
    <t>1. La capacidad financiera y la capacidad organizacional del contratista de obra no responde a la dinámica presupuestal del contrato
2. Acciones de la interventoría y supervisión en favorecimiento del flujo de caja del contratista de obra
3. Dualidad de interpretación en la cláusula de forma de pago</t>
  </si>
  <si>
    <t xml:space="preserve">
Notificar a los contratistas de obra e interventoría del proyecto Hacienda Casa Blanca sobre la regularización de los pagos a partir de la fecha, teniendo en cuenta lo establecido en el anexo 5.</t>
  </si>
  <si>
    <t>Oficio de notificacion al contratista e interventor sobre la regularizacion de pagos</t>
  </si>
  <si>
    <t>Realizar los pagos regularizados y anexar los soportes de las facturas que se gestionen dando cumplimiento a lo establecido en el anexo 5.</t>
  </si>
  <si>
    <t>Soportes de 2 pagos mensuales al contratista de obra (2 meses)</t>
  </si>
  <si>
    <t>1. Estructuración de APU´s e INP  cuya descripción global da lugar a interpretación y omisión de especificaciones relevantes con efecto directo en cuanto a calidad y durabilidad
2. Deficiencia en el análisis detallado de los precios unitarios desglosados contractuales por parte de la Interventoría</t>
  </si>
  <si>
    <t>Oficio de notificacion a los contratistas de obra e interventoría sobre el ajuste del APU en los casos que se requiera</t>
  </si>
  <si>
    <t>Remitir por parte de la interventoria, informe donde se evidencie el recibo a satisfacción de las actividades de aplicación de anticorrosivo, carpinteria metalica de las cajas de inspección para el proyecto de Casablanca</t>
  </si>
  <si>
    <t>Informes de Interventoria sobre las actividades de aplicación de anticorrosivo, carpinteria metalica de las cajas de inspección</t>
  </si>
  <si>
    <t>1. Demoras por parte de los contratista de obra y/o interventoría en la entrega de insumos para la generación de informes
2. Falta de gestión de presunto incumplimiento por inoportunidad en la entrega de la información
3. Los tiempos establecidos no son consistentes con los cortes contables ni con la gestión de los insumos necesarios para elaborar los informes</t>
  </si>
  <si>
    <t xml:space="preserve">Establecer en los Comites de seguimiento semanal con los contratistas de obra e interventoria de los contratos derivados del CI 221013, el compromiso de la entrega oportuna de los informes de avance semanal; lo anterior, con el fin de contar con los insumos para la radicación del informe de gestión en los tiempos establecidos por el cliente.  </t>
  </si>
  <si>
    <t>Actas Comites seguimiento semanal</t>
  </si>
  <si>
    <t>Remitir mediante radicado los informes de Gestión Mensual y los informes Financieros al cliente en los tiempos establecidos contractualmente</t>
  </si>
  <si>
    <t>Informes de Gestión Mensual (3) e informes Financieros (3) radicados al cliente</t>
  </si>
  <si>
    <t xml:space="preserve">1. Falta de oportunidad en los tramites de cálculos de los rendimientos de la Entidad financiera
2. Se pactan periodos para la devolución de rendimientos financieros sin tener en cuenta los tiempos de los tramites internos y externos
3. Demoras en los tiempos validación de la liquidación de los rendimientos por parte del cliente para su tramite </t>
  </si>
  <si>
    <t>Realizar mesa de trabajo con el area financiera de Enterritorio, para validar los tiempos, que realmente se requiere para el giro de los rendimientos financieros de manera oportuna.</t>
  </si>
  <si>
    <t>Acta de reunión y/o lista de asistencia a la mesa de trabajo</t>
  </si>
  <si>
    <t>Solicitar al cliente mediante oficio ampliación del tiempo establecido para el giro de los redimientos de acuerdo a lo acordado con el area financiera de Enterritorio y que quede aprobado mediante comité operativo</t>
  </si>
  <si>
    <t>Oficio de solicitud al cliente y Acta comité operativo</t>
  </si>
  <si>
    <t>A111 Colegios SED 2024</t>
  </si>
  <si>
    <t>Oficiar a los contratistas de obra e interventoria de  los 2 proyectos  que estan en ejecuciòn sobre la necesidad de aplicar e incluir en el APU el anticorrosivo para las estructuras metalicas que lo requieran</t>
  </si>
  <si>
    <r>
      <rPr>
        <sz val="11"/>
        <rFont val="Calibri"/>
        <family val="2"/>
        <scheme val="minor"/>
      </rPr>
      <t>Observación No 1: Demora  en concepto de viabilidad técnica del supervisor para novedad contractual. Para el contrato de interventoría 2220570 Consorcio Educativo Bogotá, con fecha de terminación 15/04/2024 (después de ultima modificación), la supervisión del contrato radicó el concepto de viabilidad técnica  para  la solicitud de la prorroga  el 12/04/2024, es decir faltando 1 día hábil para el vencimiento del plazo contractual, incumpliendo con los términos establecidos en el manual de interventoría y supervisión de Enterritorio.</t>
    </r>
  </si>
  <si>
    <r>
      <rPr>
        <sz val="11"/>
        <rFont val="Calibri"/>
        <family val="2"/>
        <scheme val="minor"/>
      </rPr>
      <t xml:space="preserve">Observación 2. Cuatro actas de vecindad que no cumplen el requisito: firma del propietario del predio. </t>
    </r>
    <r>
      <rPr>
        <sz val="11"/>
        <color indexed="8"/>
        <rFont val="Calibri"/>
        <family val="2"/>
        <scheme val="minor"/>
      </rPr>
      <t>Para el proyecto Colegio Boitá las 4 actas de vecindad (73 a 76) validadas y presentadas en el formato FMI014 (versión 5), solamente reflejan las firmas del contratista y la interventoría, y no se encuentra firmados por el propietario del predio, lo que incumple con lo establecido contractualmente.</t>
    </r>
  </si>
  <si>
    <r>
      <rPr>
        <sz val="11"/>
        <rFont val="Calibri"/>
        <family val="2"/>
        <scheme val="minor"/>
      </rPr>
      <t xml:space="preserve">Observación 3. Cambios en la periodicidad de la forma de pago sin la novedad contractual correspondiente. Con corte mayo de 2024 para el contrato de obra 2022554, Colegio Hacienda Casa Blanca, se gestionaron y pagaron 21 actas (de 35 validadas) de recibo parcial de obra soportadas con sus respectivas facturas, por valor de $28.242 millones, equivalentes al 68,7% del total facturado ($41.106 millones), las cuales no cumplieron con la periodicidad mensual establecida precontractualmente al registrar pagos con frecuencias entre 8 y 21 días calendario y sin tener además sustento en alguna novedad contractual pertinente. </t>
    </r>
  </si>
  <si>
    <r>
      <rPr>
        <sz val="11"/>
        <rFont val="Calibri"/>
        <family val="2"/>
        <scheme val="minor"/>
      </rPr>
      <t>Observación 4. Deficiencia en el alcance, elaboración y/o revisión de un APU (uso y aplicación del anticorrosivo). En el recorrido realizado el 20 de mayo de 2024 al proyecto Colegio Hacienda Casa Blanca, contrato 2220554, se evidenciaron deficiencias en la revisión y/o elaboración de los precios contractuales del capítulo 11.11 del presupuesto, al comparar la actividad ejecutada frente al alcance descrito en el APU; específicamente lo concerniente a la aplicación de la pintura tipo anticorrosivo en el marco de las cajas de inspección, la cual no se incluyó en este último. De igual manera, se identificó que no hubo recomendación técnica para incluir este insumo como ítem no previsto por parte de la Interventoría ni del Contratista de obra.</t>
    </r>
  </si>
  <si>
    <r>
      <rPr>
        <sz val="11"/>
        <rFont val="Calibri"/>
        <family val="2"/>
        <scheme val="minor"/>
      </rPr>
      <t xml:space="preserve">Observación 5. Inoportunidad en la entrega de 5 Informes de Gestión y 4 Informes Financieros del Contrato Interadministrativo 221013. </t>
    </r>
    <r>
      <rPr>
        <sz val="11"/>
        <color indexed="8"/>
        <rFont val="Calibri"/>
        <family val="2"/>
        <scheme val="minor"/>
      </rPr>
      <t>Cinco (5) Informes de Gestión Mensual con desviación entre 1 y 11 días hábiles adicionales a los aprobados (10 días hábiles) en Acta de Comité Operativo nro. 1 (29/11/2021) y cuatro (4) Informes Financieros con desviación entre 4 y 22 días hábiles adicionales a los aprobados (10 días hábiles) en Acta de Comité Operativo nro. 1 (29/11/2021) para su entrega mediante radicado a la Secretaría de Educación Distrital.</t>
    </r>
  </si>
  <si>
    <r>
      <rPr>
        <sz val="11"/>
        <rFont val="Calibri"/>
        <family val="2"/>
        <scheme val="minor"/>
      </rPr>
      <t xml:space="preserve">Observación 6. Inoportunidad del 89,6% en la consignación de los Rendimientos financieros del Contrato Interadministrativo 221013. </t>
    </r>
    <r>
      <rPr>
        <sz val="11"/>
        <color indexed="8"/>
        <rFont val="Calibri"/>
        <family val="2"/>
        <scheme val="minor"/>
      </rPr>
      <t>Para 26 de los 29 soportes de consignación de rendimientos financieros realizados por Enterritorio a la cuenta de la Tesorería Distrital se identificó una desviación entre uno (1) y 41 días hábiles adicionales a los aprobados (10 días hábiles) en Acta de Comité Operativo nro. 1 (29/11/2021).</t>
    </r>
  </si>
  <si>
    <t>Fecha de cumplimiento</t>
  </si>
  <si>
    <t>1. El plan de seguridad y privacidad de la información fue aprobado por el comité institucional de gestión y desempeño- acta No.72 -punto 6 y está publicado en página web https://www.enterritorio.gov.co/web/sites/default/files/2024-01/documentos/Plan%20de%20Privacidad%20y%20Seguridad%20de%20la%20Informaci%C3%B3n%202024%20V.1.xlsx 
2. Acta de aprobación del comité institucional de gestión y desempeño N.72 donde se aprueba el plan de seguridad y privacidad de la información: 25 enero 2024- punto 6
3. Las actividades del plan de seguridad y privacidad de la información se han ido ejecutando adelantando las siguientes actividades: - Asignación de recursos para la contratación de la ingeniería social - Optimización del módulo de SGSI en el GRC para los activos de información, vulnerabilidades y declaración de aplicabilidad.
Nota: Ninguna actividad de este plan se encuentra vencida</t>
  </si>
  <si>
    <r>
      <t xml:space="preserve">La Subgerencia de desarrollo de proyectos reformulará la acción, ingresara nueva acción para este plan y elimina esta.
</t>
    </r>
    <r>
      <rPr>
        <b/>
        <sz val="11"/>
        <color rgb="FF000000"/>
        <rFont val="Calibri"/>
        <family val="2"/>
        <scheme val="minor"/>
      </rPr>
      <t>Seguimiento a marzo 2022</t>
    </r>
    <r>
      <rPr>
        <sz val="11"/>
        <color rgb="FF000000"/>
        <rFont val="Calibri"/>
        <family val="2"/>
        <scheme val="minor"/>
      </rPr>
      <t xml:space="preserve">
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t>
    </r>
  </si>
  <si>
    <r>
      <t xml:space="preserve">Se remite trazabilidad e informe remitido por la interventoría CONSORCIO SIGMA 2020 donde se realiza el control de los costos verificados asociados al factor multiplicador.
 se solicita reformulación en plazo hasta el 31 de octubre de 2021.  fecha anterior 30/09/2021.
Respuesta a avance reportado en el GRC 2/12/2021
</t>
    </r>
    <r>
      <rPr>
        <b/>
        <sz val="11"/>
        <color rgb="FF000000"/>
        <rFont val="Calibri"/>
        <family val="2"/>
        <scheme val="minor"/>
      </rPr>
      <t>Se devuelve para reformulación en plazo</t>
    </r>
    <r>
      <rPr>
        <sz val="11"/>
        <color rgb="FF000000"/>
        <rFont val="Calibri"/>
        <family val="2"/>
        <scheme val="minor"/>
      </rPr>
      <t xml:space="preserve">
Teniendo en cuenta lo descrito en el oficio con radicado 20214300459262 del 30 de noviembre de 2021 en el quela interventoría propone que: "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t>
    </r>
    <r>
      <rPr>
        <b/>
        <sz val="11"/>
        <color rgb="FF000000"/>
        <rFont val="Calibri"/>
        <family val="2"/>
        <scheme val="minor"/>
      </rPr>
      <t xml:space="preserve"> por lo cual, la acción debe reformularse en plazo como mínimo en tres meses,</t>
    </r>
    <r>
      <rPr>
        <sz val="11"/>
        <color rgb="FF000000"/>
        <rFont val="Calibri"/>
        <family val="2"/>
        <scheme val="minor"/>
      </rPr>
      <t xml:space="preserve"> para poder verificar su cumplimiento en un periodo de tres meses (3 informes de interventoría donde se evidencie el control y seguimiento del factor multiplicador del contrato de consultoría).
Reformulado en plazo en el Grc, fecha anterior 31/10/2021</t>
    </r>
  </si>
  <si>
    <r>
      <t>Se adjunta acta F-FF-04 de vecindad del</t>
    </r>
    <r>
      <rPr>
        <sz val="11"/>
        <color theme="1"/>
        <rFont val="Calibri"/>
        <family val="2"/>
        <scheme val="minor"/>
      </rPr>
      <t xml:space="preserve"> 09/06/2021 </t>
    </r>
    <r>
      <rPr>
        <sz val="11"/>
        <color rgb="FF000000"/>
        <rFont val="Calibri"/>
        <family val="2"/>
        <scheme val="minor"/>
      </rPr>
      <t>suscrita por el interventor, contratista de obra y el propietario del lote privado, donde se observa el plano de intervención de la obra y registro fotográfico y se visualiza el lindero del predio del lote privado el cual no será afectado por la obra.</t>
    </r>
  </si>
  <si>
    <r>
      <rPr>
        <b/>
        <sz val="11"/>
        <color rgb="FF000000"/>
        <rFont val="Calibri"/>
        <family val="2"/>
        <scheme val="minor"/>
      </rPr>
      <t>Para los contratos mencionados se remitió memorando a la OAJ para inicio de cobro por vía judicial.</t>
    </r>
    <r>
      <rPr>
        <sz val="11"/>
        <color rgb="FF000000"/>
        <rFont val="Calibri"/>
        <family val="2"/>
        <scheme val="minor"/>
      </rPr>
      <t xml:space="preserve">
2160745 Consorcio Bahía 2016: memorando 20223100079443 el 22/06/2022 
2131794 Consorcio Infraestructuras 2013:  memorando 20223100086963 el 24/06/2022 
2131796 Consorcio Infraestructuras 2013:  memorando 20223100086963 el 24/06/2022 
2162941 Consorcio Temis: memorando 20223100088513 el 30/06/2022 
2150520 Consorcio Tucanos: memorando 20223100087993 el 29/06/2022 
2170865  Novación Blue SA: memorando 20223100088173 el 30/06/2022 
2170945 Novación Blue SA:  memorando 20223100088173 el 30/06/2022 
2170943 Novación Blue SA: memorando 20223100088173 el 30/06/2022 
2151856 Unión temporal Obras de Anapoima:  memorando 20223100088433 el 30/06/2022 </t>
    </r>
  </si>
  <si>
    <r>
      <t>Teniendo en cuenta que el informe final fue radicado pero no cumplio con los requisitos para su aprobación y fue devuelto por la supervisión, se reprogramo la actividad hasta el</t>
    </r>
    <r>
      <rPr>
        <b/>
        <sz val="11"/>
        <color rgb="FF000000"/>
        <rFont val="Calibri"/>
        <family val="2"/>
        <scheme val="minor"/>
      </rPr>
      <t xml:space="preserve"> 30 de diciembre de 2022</t>
    </r>
    <r>
      <rPr>
        <sz val="11"/>
        <color rgb="FF000000"/>
        <rFont val="Calibri"/>
        <family val="2"/>
        <scheme val="minor"/>
      </rPr>
      <t>. Se adjunta oficio de aprobación del informe mediante radicado No.: 20222700230101 del 16 de diciembre de 2022.</t>
    </r>
  </si>
  <si>
    <r>
      <t xml:space="preserve">Teniendo en cuenta que el documento enviado en el informe final no cumplia con lo solicitado por la supervisión se solicitó reformulación hasta el </t>
    </r>
    <r>
      <rPr>
        <b/>
        <sz val="11"/>
        <color rgb="FF000000"/>
        <rFont val="Calibri"/>
        <family val="2"/>
        <scheme val="minor"/>
      </rPr>
      <t>30 de diciembre de 2022</t>
    </r>
    <r>
      <rPr>
        <sz val="11"/>
        <color rgb="FF000000"/>
        <rFont val="Calibri"/>
        <family val="2"/>
        <scheme val="minor"/>
      </rPr>
      <t>, Se adjunta comunicación con radicado No.20224300494782 del16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t>
    </r>
  </si>
  <si>
    <r>
      <t xml:space="preserve">Teniendo en cuenta que el documento enviado en el informe final no cumplia con lo solicitado por la supervisión se solicitó reformulación hasta el </t>
    </r>
    <r>
      <rPr>
        <b/>
        <sz val="11"/>
        <color rgb="FF000000"/>
        <rFont val="Calibri"/>
        <family val="2"/>
        <scheme val="minor"/>
      </rPr>
      <t>30 de diciembre de 2022</t>
    </r>
    <r>
      <rPr>
        <sz val="11"/>
        <color rgb="FF000000"/>
        <rFont val="Calibri"/>
        <family val="2"/>
        <scheme val="minor"/>
      </rPr>
      <t>, se adjunta comunicación con radicado No.20224300494782 del 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t>
    </r>
  </si>
  <si>
    <r>
      <t xml:space="preserve">Mediante correo del 7 de marzo de 2023 se allegan 5 actas semanales de seguimiento de diciembre de 2022 al contrato Hacienda Casa Blanca y el informe ambiental  Nº9 del 01 al 31 de diciembre de 2022. 
Mediante correo del 14 de marzo de 2023 se allegan 4 actas semanales de febrero de seguimiento al contrato Hacienda Casa Blanca y el informe ambiental  Nº11 del 01 al 28 de febrero de 2023.  
</t>
    </r>
    <r>
      <rPr>
        <sz val="11"/>
        <rFont val="Calibri"/>
        <family val="2"/>
        <scheme val="minor"/>
      </rPr>
      <t xml:space="preserve">Mediante correo del 4 de abril de 2023 se allegaron 4 actas semanales de enero de 2023 de seguimiento al contrato Hacienda Casa Blanca y el informe ambiental  Nº10 del 01 al 31 de enero de 2023.  </t>
    </r>
    <r>
      <rPr>
        <sz val="11"/>
        <color rgb="FF000000"/>
        <rFont val="Calibri"/>
        <family val="2"/>
        <scheme val="minor"/>
      </rPr>
      <t xml:space="preserve">
En estos documentos se evidencia el seguimiento por parte de la interventoría al componente ambiental; específicamente relacionado con temas de orden y aseo.
Mediante correo del 19 de abril de 2023, se allegaron un informe ambiental y 3 actas correspondientes al mes de marzo, con lo cual se cierra y da por cumplida la actividad.</t>
    </r>
  </si>
  <si>
    <r>
      <t xml:space="preserve">Se adjunta los reportes de: (A sep 2023)
2. Seguimiento a Convenios 
3. Reporte de Operaciones - Seguimiento a contratos, es el mismo con nombre Terceros y Contratos.
A dic 2023 :
mediante correo  &lt;dpineros@enterritorio.gov.co&gt; 
Enviado el: martes, 12 de diciembre de 2023 11:03 a. m., se detalla el avance y temas restantes 
•	REPORTE DE SEGUIMIENTO CONTRATOS: se encuentra en un 99% y un margen que continua de 1% de los campos faltantes.
 •	REPORTE DE SEGUIMIENTO DE CONVENIO: Se encuentra en un 91% y un margen que continua del 9% datos faltantes, debido
A la instrucciones en el PFI-18, que los convenios nuevos y modificaciones son los únicos que se deben cargar dimensiones financieras.
En relación a los reportes de Proyectos Contraloría(Contratos y Convenios) el área solicito deshabilitaron, dada la construcción de una base única por todas las áreas,
De la misma manera, el área de operaciones el reporte de Seguimiento solicitudes, solicitaron deshabilitar, dada que es la misma información en el reporte de Seguimiento de contratos
El grupo de Tecnología de la Información reformuló plazo del 31/08/2023 para el 30/11/2023, con el fin de ejecutar el plan propuesto.
segun correo el 14/12/2023,nueva fecha 30/03/2023  de acuerdo con las actividades de los desarrollos que se están realizando
</t>
    </r>
    <r>
      <rPr>
        <b/>
        <sz val="11"/>
        <color rgb="FF000000"/>
        <rFont val="Calibri"/>
        <family val="2"/>
        <scheme val="minor"/>
      </rPr>
      <t xml:space="preserve">Seguimiento marzo 2024
</t>
    </r>
    <r>
      <rPr>
        <sz val="11"/>
        <color rgb="FF000000"/>
        <rFont val="Calibri"/>
        <family val="2"/>
        <scheme val="minor"/>
      </rPr>
      <t>Se evidencia el Informe Ejecutivo: Mejora de la Calidad del Dato en Dynamics 365 F&amp;O y sus Reportes enero/2024, conclusiones: •	Se han logrado avances significativos en la mejora de la calidad del dato en Dynamics 365 F&amp;O y sus reportes. •	Dado a los hallazgos, ha sido posible responsabilizar a los grupos funcionales de manera transversal en la entidad sobre la calidad de la información que se encuentra en el sistema del ERP, permitiendo identificar opciones de mejora para subsanar los hallazgos y evitar se presenten de nuevo a futuro. Sin embargo, persisten algunos retos relacionados con desarrollos pendientes y solicitudes en curso. •	Es de aclarar que la responsabilidad de suministrar la información veraz y confiable para alimentar los sistemas de información es de cada funcionario de la entidad. •	Se recomienda mantener la colaboración entre los grupos involucrados y seguir de cerca la actualización de la información para garantizar la integridad, precisión de los datos y continuar monitoreando y optimizando los procesos relacionados para garantizar la calidad sostenible del dato en el futuro.</t>
    </r>
  </si>
  <si>
    <r>
      <rPr>
        <b/>
        <sz val="11"/>
        <color rgb="FF000000"/>
        <rFont val="Calibri"/>
        <family val="2"/>
        <scheme val="minor"/>
      </rPr>
      <t>Seguimiento diciembre 2024</t>
    </r>
    <r>
      <rPr>
        <sz val="11"/>
        <color rgb="FF000000"/>
        <rFont val="Calibri"/>
        <family val="2"/>
        <scheme val="minor"/>
      </rPr>
      <t xml:space="preserve">
Se solicita a través del GRC reformulación en plazo hasta el </t>
    </r>
    <r>
      <rPr>
        <sz val="11"/>
        <rFont val="Calibri"/>
        <family val="2"/>
        <scheme val="minor"/>
      </rPr>
      <t xml:space="preserve">29 de marzo de 2024 ya que en el periodo no se generaron nuevos procesos contractuales.
</t>
    </r>
    <r>
      <rPr>
        <b/>
        <sz val="11"/>
        <rFont val="Calibri"/>
        <family val="2"/>
        <scheme val="minor"/>
      </rPr>
      <t>Seguimiento marzo 2024</t>
    </r>
    <r>
      <rPr>
        <sz val="11"/>
        <rFont val="Calibri"/>
        <family val="2"/>
        <scheme val="minor"/>
      </rPr>
      <t xml:space="preserve">
Se incluye formato F-PR-26 FORMATO DE DOCUMENTO DE PLANEACIÓN CONTRACTUAL COMPONENTE 1. DOCUMENTO DE CARACTERIZACIÓN DE LA NECESIDAD para la ejecución de obra del proyecto construcción de la sede de la estación de seguridad y salvamento minero de Amagá en el departamento de Antioquia. Dicha obligación se encuentra relacionada en el Numeral 7 de la pagina 27</t>
    </r>
  </si>
  <si>
    <r>
      <rPr>
        <b/>
        <sz val="11"/>
        <color rgb="FF000000"/>
        <rFont val="Calibri"/>
        <family val="2"/>
        <scheme val="minor"/>
      </rPr>
      <t>Seguimiento diciembre 2024</t>
    </r>
    <r>
      <rPr>
        <sz val="11"/>
        <color rgb="FF000000"/>
        <rFont val="Calibri"/>
        <family val="2"/>
        <scheme val="minor"/>
      </rPr>
      <t xml:space="preserve">
Se solicita a través del GRC reformulación en plazo hasta el 29 de marzo de 2024 ya que en el periodo no se generaron nuevos procesos contractuales
</t>
    </r>
    <r>
      <rPr>
        <b/>
        <sz val="11"/>
        <color rgb="FF000000"/>
        <rFont val="Calibri"/>
        <family val="2"/>
        <scheme val="minor"/>
      </rPr>
      <t xml:space="preserve">Seguimiento marzo 2024
</t>
    </r>
    <r>
      <rPr>
        <sz val="11"/>
        <color rgb="FF000000"/>
        <rFont val="Calibri"/>
        <family val="2"/>
        <scheme val="minor"/>
      </rPr>
      <t xml:space="preserve">Se solicita la reformulación de la acción en plazo hasta el 30 de junio de 2024 teniendo en cuenta la siguiente justificación:
Se consideró como muestra los nuevos procesos que se deberían generar derivados del convenio 221018 suscrito con el Agencia Nacional de Mineria, se solicita reformular el plazo de la actividad teniendo en cuenta que se esta adelantando proceso para la interventoria del proyecto Estación de Salvamento minero el municipio de Amagá - Antioquia, actualmente se encuentra en revision el documento de caracterización de la necesidad para la contratación de la interventoria.
La acción se encuentra en aprobación del responsable del proceso.
</t>
    </r>
    <r>
      <rPr>
        <b/>
        <sz val="11"/>
        <color rgb="FF000000"/>
        <rFont val="Calibri"/>
        <family val="2"/>
        <scheme val="minor"/>
      </rPr>
      <t xml:space="preserve">Seguimiento junio 2024
</t>
    </r>
    <r>
      <rPr>
        <sz val="11"/>
        <color rgb="FF000000"/>
        <rFont val="Calibri"/>
        <family val="2"/>
        <scheme val="minor"/>
      </rPr>
      <t>Mediante correo electrónico de 10/07/2024 se comunicó la modificación de la acción en plazo hasta el 31 de julio de 2024, solicitud modificada en el aplicativo GRC.</t>
    </r>
  </si>
  <si>
    <r>
      <rPr>
        <b/>
        <sz val="11"/>
        <color rgb="FF000000"/>
        <rFont val="Calibri"/>
        <family val="2"/>
        <scheme val="minor"/>
      </rPr>
      <t>Seguimiento diciembre 2023</t>
    </r>
    <r>
      <rPr>
        <sz val="11"/>
        <color rgb="FF000000"/>
        <rFont val="Calibri"/>
        <family val="2"/>
        <scheme val="minor"/>
      </rPr>
      <t xml:space="preserve">
Se solicita a través del GRC reformulación en plazo hasta el 29 de marzo de 2024 ya que en el periodo no se generaron nuevos procesos contractuales.
</t>
    </r>
    <r>
      <rPr>
        <b/>
        <sz val="11"/>
        <color rgb="FF000000"/>
        <rFont val="Calibri"/>
        <family val="2"/>
        <scheme val="minor"/>
      </rPr>
      <t>Seguimiento marzo 2024</t>
    </r>
    <r>
      <rPr>
        <sz val="11"/>
        <color rgb="FF000000"/>
        <rFont val="Calibri"/>
        <family val="2"/>
        <scheme val="minor"/>
      </rPr>
      <t xml:space="preserve">
Se remite evidencia de 8 correos de las reiteraciones que se realizan para la actualización de pólizas de contratos derivados por parte de la supervisión.</t>
    </r>
  </si>
  <si>
    <r>
      <rPr>
        <b/>
        <sz val="11"/>
        <color rgb="FF000000"/>
        <rFont val="Calibri"/>
        <family val="2"/>
        <scheme val="minor"/>
      </rPr>
      <t>Seguimiento diciembre 2023</t>
    </r>
    <r>
      <rPr>
        <sz val="11"/>
        <color rgb="FF000000"/>
        <rFont val="Calibri"/>
        <family val="2"/>
        <scheme val="minor"/>
      </rPr>
      <t xml:space="preserve">
Se remiten los siguientes memorandos de subsanación: Memorando 20232700115473 Solicitud de Liquidación Contrato Derivado Nº 2210020 de 2021 respuesta al memorando con radicado No. 20235400104953 - Devolución y cierre de trámite del proceso de liquidación del contrato de obra 2210020 ¿ Consorcio Señalización Vial HIC. Memorando 20232700115533 Solicitud de Liquidación Contrato Derivado Nº 2210023 de 2021 respuesta al memorando con radicado No. 20235400107103 - Devolución y cierre de trámite del proceso de liquidación del contrato de obra 2210023 ¿ SEÑALCON S.A.S.
</t>
    </r>
  </si>
  <si>
    <r>
      <t>La accion fue reformulada en actividad y plazo (nuevo plazo 31/01/2024). Se inicia la siguiente gestión: ELABORAR ANTE LA SUBGERENCIA DE OPERACIONES, FORMATO FPR-34 "INICIO DE TRAMITE POR PRESUNTO INCUMPLIMIENTO" quedando como producto entregable o unidad de medida l</t>
    </r>
    <r>
      <rPr>
        <sz val="11"/>
        <rFont val="Calibri"/>
        <family val="2"/>
        <scheme val="minor"/>
      </rPr>
      <t>a radicación de presunto incumplimiento.</t>
    </r>
    <r>
      <rPr>
        <sz val="11"/>
        <color rgb="FF000000"/>
        <rFont val="Calibri"/>
        <family val="2"/>
        <scheme val="minor"/>
      </rPr>
      <t xml:space="preserve">
El GDP1 remite el memorando interno </t>
    </r>
    <r>
      <rPr>
        <b/>
        <sz val="11"/>
        <color rgb="FF000000"/>
        <rFont val="Calibri"/>
        <family val="2"/>
        <scheme val="minor"/>
      </rPr>
      <t xml:space="preserve">No. 202431010002703 </t>
    </r>
    <r>
      <rPr>
        <sz val="11"/>
        <color rgb="FF000000"/>
        <rFont val="Calibri"/>
        <family val="2"/>
        <scheme val="minor"/>
      </rPr>
      <t xml:space="preserve">del 6 de marzo de 2024, con asunto "Solicitud de inicio de trámite administrativo por incumplimiento del contrato de obra No. 2220668 (SAFRID Ingeniería S.A.S.)".Se anexo Formato F-PR-34 </t>
    </r>
    <r>
      <rPr>
        <i/>
        <sz val="11"/>
        <color rgb="FF000000"/>
        <rFont val="Calibri"/>
        <family val="2"/>
        <scheme val="minor"/>
      </rPr>
      <t>Solicitud Inicio de Trámite por Presunto Incumplimiento Contractual</t>
    </r>
    <r>
      <rPr>
        <b/>
        <sz val="11"/>
        <color rgb="FF000000"/>
        <rFont val="Calibri"/>
        <family val="2"/>
        <scheme val="minor"/>
      </rPr>
      <t xml:space="preserve"> No. 120242200008139</t>
    </r>
    <r>
      <rPr>
        <sz val="11"/>
        <color rgb="FF000000"/>
        <rFont val="Calibri"/>
        <family val="2"/>
        <scheme val="minor"/>
      </rPr>
      <t xml:space="preserve"> del 6 de marzo de 2024 con sus respectivos soportes documentales.</t>
    </r>
  </si>
  <si>
    <r>
      <t>Mediante correo del martes 16/07/2024 10:56 a. m, se recibió la matriz con el avance de la homologación de la declaración de aplicabilidad, los nuevos controles no están documentados ni implementados y se encuentran en fase de definición. Por tanto, se solicita fecha de cumplimiento</t>
    </r>
    <r>
      <rPr>
        <b/>
        <sz val="11"/>
        <color rgb="FF000000"/>
        <rFont val="Calibri"/>
        <family val="2"/>
        <scheme val="minor"/>
      </rPr>
      <t xml:space="preserve"> para el 30 de agosto de 2024.</t>
    </r>
    <r>
      <rPr>
        <sz val="11"/>
        <color rgb="FF000000"/>
        <rFont val="Calibri"/>
        <family val="2"/>
        <scheme val="minor"/>
      </rPr>
      <t xml:space="preserve">
Se reprograma debido a que la  Declaración de Aplicabilidad tendrá un cambio significativo por la transición a la nueva versión de la norma ISO 27001. se reprograma   para el día 30 de junio de 2024. Fecha anterior 30/03/2024 . Nueva reprogramación del 30/06/2024 a 30/08/2024</t>
    </r>
  </si>
  <si>
    <r>
      <t xml:space="preserve">Seguimiento junio 2024
</t>
    </r>
    <r>
      <rPr>
        <sz val="11"/>
        <color rgb="FF000000"/>
        <rFont val="Calibri"/>
        <family val="2"/>
        <scheme val="minor"/>
      </rPr>
      <t>Se verificó la información reportada en los documentos: -  EVIDENCIAS PLAN DE MEJORA 2024-FONVIVIENDA, contiene el acta de reunión del 13-06-2024 donde se definió la metodología de  muestreo aleatorio para la verificación de la información contenida en los certificados. En el mes de junio se ha recibido la solicitud de 43 SFV susceptible de certificación, de los cuales 25 están siendo revisados por el supervisor y se tomó 5 para la revisión, las cuales cuentan con evidencias. - Revisión 5 Cert muestra 26.06.2024 contine la evidencia de los certificados revisados: 1. 40773064, 8. 17659663, 12. 16186138, 17. 4667532, 18. 16191769.</t>
    </r>
    <r>
      <rPr>
        <b/>
        <sz val="11"/>
        <color rgb="FF000000"/>
        <rFont val="Calibri"/>
        <family val="2"/>
        <scheme val="minor"/>
      </rPr>
      <t xml:space="preserve"> </t>
    </r>
    <r>
      <rPr>
        <sz val="11"/>
        <color rgb="FF000000"/>
        <rFont val="Calibri"/>
        <family val="2"/>
        <scheme val="minor"/>
      </rPr>
      <t>Por lo tanto se cumple con la muestra de 10 certificados.</t>
    </r>
  </si>
  <si>
    <r>
      <t xml:space="preserve">Realizar reunion entre contratista, interventor y supervisor en la que quede registrado en un acta:
</t>
    </r>
    <r>
      <rPr>
        <b/>
        <sz val="11"/>
        <color theme="1"/>
        <rFont val="Calibri"/>
        <family val="2"/>
        <scheme val="minor"/>
      </rPr>
      <t>El detalle del NP060</t>
    </r>
    <r>
      <rPr>
        <sz val="11"/>
        <color theme="1"/>
        <rFont val="Calibri"/>
        <family val="2"/>
        <scheme val="minor"/>
      </rPr>
      <t xml:space="preserve"> epecificamente menciaonando el sitio de disposición de escombros aprobado por la autoridad ambiental y anexando soportes
</t>
    </r>
    <r>
      <rPr>
        <b/>
        <sz val="11"/>
        <color theme="1"/>
        <rFont val="Calibri"/>
        <family val="2"/>
        <scheme val="minor"/>
      </rPr>
      <t>El detalle del NP047</t>
    </r>
    <r>
      <rPr>
        <sz val="11"/>
        <color theme="1"/>
        <rFont val="Calibri"/>
        <family val="2"/>
        <scheme val="minor"/>
      </rPr>
      <t xml:space="preserve"> ampliar la descripción del alcance del ítem, especificando el calibre de la lámina de acero y aclarar la actividad del trasiego de escombros.
</t>
    </r>
    <r>
      <rPr>
        <b/>
        <sz val="11"/>
        <color theme="1"/>
        <rFont val="Calibri"/>
        <family val="2"/>
        <scheme val="minor"/>
      </rPr>
      <t xml:space="preserve">Del NP051 </t>
    </r>
    <r>
      <rPr>
        <sz val="11"/>
        <color theme="1"/>
        <rFont val="Calibri"/>
        <family val="2"/>
        <scheme val="minor"/>
      </rPr>
      <t xml:space="preserve">ampliar el detalle de cada una de las variables de equipo, materiales y mano de obra.
</t>
    </r>
  </si>
  <si>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11"/>
        <color rgb="FFFF0000"/>
        <rFont val="Calibri"/>
        <family val="2"/>
        <scheme val="minor"/>
      </rPr>
      <t>Bellavista- interventoría N° 2190875</t>
    </r>
    <r>
      <rPr>
        <sz val="11"/>
        <color theme="1"/>
        <rFont val="Calibri"/>
        <family val="2"/>
        <scheme val="minor"/>
      </rPr>
      <t xml:space="preserve">: visita del 20 de mayo 2021
* formatos de evaluación de proveedores - F-GG-17  
* verificación de títulos de predios, 
</t>
    </r>
    <r>
      <rPr>
        <sz val="11"/>
        <color rgb="FFFF0000"/>
        <rFont val="Calibri"/>
        <family val="2"/>
        <scheme val="minor"/>
      </rPr>
      <t>JP BUCARAMANGA - interventoría N°2180866</t>
    </r>
    <r>
      <rPr>
        <sz val="11"/>
        <color theme="1"/>
        <rFont val="Calibri"/>
        <family val="2"/>
        <scheme val="minor"/>
      </rPr>
      <t xml:space="preserve"> : visita del 19  de mayo 2021
* planos actualizados
* ítems no previstos y programación de obra vigente
</t>
    </r>
  </si>
  <si>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11"/>
        <color rgb="FFFF0000"/>
        <rFont val="Calibri"/>
        <family val="2"/>
        <scheme val="minor"/>
      </rPr>
      <t>Bellavista- interventoría N° 2190875</t>
    </r>
    <r>
      <rPr>
        <sz val="11"/>
        <color theme="1"/>
        <rFont val="Calibri"/>
        <family val="2"/>
        <scheme val="minor"/>
      </rPr>
      <t xml:space="preserve">: visita del 20 de mayo 2021
* formatos de evaluación de proveedores - F-GG-17  
* verificación de títulos de predios, 
JP BUCARAMANGA - interventoría N°2180866 : visita del 19  de mayo 2021
* planos actualizados
* ítems no previstos y programación de obra vigente
</t>
    </r>
  </si>
  <si>
    <t>Contrato interadministrativo (CI) 221013 suscrito con Secretaría de Educación Distrital (SED) y contratación derivada: Obra 2220554 y 2220555, Interventoría 2220568 y 2220570</t>
  </si>
  <si>
    <t>El grupo de Servicios administrativos solicitó ampliar fecha de cumplimiento del 30/06/2024 para el 31/07/2024</t>
  </si>
  <si>
    <t>El grupo de Servicios administrativos solicitó ampliar fecha de cumplimiento del 30/06/2024 para el 30/11/2024</t>
  </si>
  <si>
    <t xml:space="preserve">El area de estrucuturación ha remitido los memorando y reiteración de la solicitud de respuesta a la subgerencia de operaciones con el fin que se dé respuesta, pero teniendo en cuenta la vacantes en los cargos que se han presentado en las areas responsables </t>
  </si>
  <si>
    <t>se reporgrama la actividad al 30-08-24 teniendo en cuenta que la subgerencia de operaciones y el area de planeación no ha dado respuesta al requerimiento.</t>
  </si>
  <si>
    <t>Se resolvió la situacion que dio origen a la obervación y se allegaron los soportes en debida forma evidenciando las gestiones, la actividad se compelto posterior a la fecha propuesta no obstante la causa no es imputable al area si no a terceros.</t>
  </si>
  <si>
    <t>Se evidencian dos oficios por parte de enterritorio de fechas 15/04/24 y 25/04/24 donde se evidencian la intencion de las partes de prorrogar el contrato interadministrativo, pero no se llegó acuerdos de temas presupuestales. Se cumple con la actividad toda vez que los tramites (independientemente de los resultados ) se adelantaron con tiempo.</t>
  </si>
  <si>
    <t>Se remiten los 8 informes del apoyo a la supervision,Desplazamiento Yopal - Casanare Crisanto Vargas Desplazamiento  Rivera - Huila Andres Madroñero- Desplazamiento Riohacha - La Guajira Carlos Carreño Desplazamiento Cucuta - Norte de Santander Cristian Reyes Desplazmaiento Valledupar - Cesar Marcela Pardo - Desplazamiento Pereira - Riaralda Juan Florez-Desplazamiento Pasto - Nariño Pablo Forero-Desplazamiento Cartagena - Bolivar Sergio Malaver en los cuales se hace mencion a la verificación  de las instalaciones de los sitios donde se realizaran los eventos y el cumplimiento de las condiciones del anexo tecnico.</t>
  </si>
  <si>
    <t xml:space="preserve">Se allegan documentos donde se evidencian listados y resoluciones de reconocimiento de los jueces y arbitros para las diferentes disciplinas de los eventos realizados en la fase final. </t>
  </si>
  <si>
    <t xml:space="preserve">Se allega la comunicación por parte del contratista donde aclara los valores y los discrimina entre variables y fijos, asi mismo se allega el formato F-GG-32 con relacion de cada uno de los desembolsos. </t>
  </si>
  <si>
    <t>Se reformula actividad en plazo para cumplimiento 17/05/2024 según correo remitido (18/04/2024) por el nuevo responsable Estefania Velandia Galindo (eveland1) con la siguiente justificación:  "Solicito tu amable colaboración con realizar la reprogramación de la entrega de la tarea asignada en el GRC de la Acción 694 para el dia 17 de mayo del 2024. Se aportara como soporte la realización de la mesa de trabajo entre el grupo de Gestión Post Contractual y  el Grupo de Evaluación de proyectos y el memorando con el lineamiento dado para el ajuste del acta la cual no se puede realizar por Acta Modificatoria o aclaratoria toda vez que el convenio ya perdió competencia, por tal motivo se debe realizar un contrato de transacción el cual es únicamente realizado por la Gerencia que tiene a cargo la supervisión ( Evaluación de Proyectos)".
Mediante correo del 04/06/2024 el Grupo de Gestión Post-Contractual informa "se realizo el cargue de la Fe de erratas en el GRC para realizar el cierre de la Línea de negocio , de igual manera anexamos documento." -Anexo Fé de erratas  DEL ACTA DE LIQUIDACIÓN DEL CONTRATO INTERADMINISTRATIVO 22001 SUSCRITO ENTRE EL MINISTERIO DE VIVIENDA, CIUDAD Y TERRITORIO Y LA EMPRESA NACIONAL PROMOTORA DEL DESARROLLO TERRITORIAL, HOY ENTERRITORIO S.A.  de fecha 04/06/2024</t>
  </si>
  <si>
    <t>Identificación de los costos ocultos para la distribucion equitativa de los costos indirectos en los diferentes convenios, optimizando el calculo de su utilidad y/o perdida. 
Avances en el seguimiento y control del registro en el aplicativo HUB de proyectos y Activity Report.
Mejoras en el registro en el aplicativo HUB de proyectos / capacitación en el aplicativo Hub/ mesas de trabajo para el manejo de flujo de caja y seguimiento a los costos indirectos por convenio. 
Fué gestionada Fé de erratas  DEL ACTA DE LIQUIDACIÓN DEL CONTRATO INTERADMINISTRATIVO 22001 SUSCRITO ENTRE EL MINISTERIO DE VIVIENDA, CIUDAD Y TERRITORIO Y LA EMPRESA NACIONAL PROMOTORA DEL DESARROLLO TERRITORIAL, HOY ENTERRITORIO S.A.  de fecha 04/06/2024</t>
  </si>
  <si>
    <t>se remite evidencia de la metologia de trabajo implementada con el fin de cumplir con los tiempos de los informes, cronograma con resposables para cada actividad</t>
  </si>
  <si>
    <t xml:space="preserve">Como producto derivado de la implementacion de la nueva metodologia se evidencia el personal para cada actividad y la necesidad de tener alternativas que permitan atender los requerimientos con tiempo, no obstante no se evidencia comunicación que evidencia la gestion para garantizar la capacidad operativa. 
Pendiente: adelantar mesa de trabajo para si es el caso reprogramar actividad o se allegue el respectivo soporte </t>
  </si>
  <si>
    <r>
      <t xml:space="preserve">Se observaron SOLICITUD INICIO DE TRÁMITE POR PRESUNTO INCUMPLIMIENTO CONTRACTUAL F-PR-35, donde se radicaron las solicitud de acciones conminatorias para las entidades ejecutoras (tomadas desde la muestra) que presentan demoras reiterativas (más de 3 meses consecutivos) en la presentación de los informes de Supervisión.
</t>
    </r>
    <r>
      <rPr>
        <b/>
        <sz val="11"/>
        <color rgb="FF000000"/>
        <rFont val="Calibri"/>
        <family val="2"/>
        <scheme val="minor"/>
      </rPr>
      <t>Soportes: 
- F-PR-34 -2210736 incumplimiento
- F-PR-34 OK 2210735 Incump
- F-PR-34 V05  2230150 incumpli
- F-PR-34 V05  incumpli 2220940</t>
    </r>
  </si>
  <si>
    <r>
      <t xml:space="preserve">Se observáron las 6 actas de comité operativo donde se solicta la entrega la entrega oportuna de los Informes de Supervisión
</t>
    </r>
    <r>
      <rPr>
        <b/>
        <sz val="11"/>
        <color rgb="FF000000"/>
        <rFont val="Calibri"/>
        <family val="2"/>
        <scheme val="minor"/>
      </rPr>
      <t>- 20240112_ Comité Operativo CE 2220890
- 20240112_ Comité Operativo CE 2220890
- 20240315 comité operativo CE 2221133
- 20240315 comité operativo CE 2221133
- 20240315 comité operativo CE 2221133
- 20240315 comité operativo CE 2221133</t>
    </r>
  </si>
  <si>
    <t xml:space="preserve">Con corte 30 de junio de 2024 mediante correo del 19/07/2024 el responsable indica "Se incluyo la nota 3 en la cláusula decima tercera para las minutas 2230387 y 2230388.El DNP oficio a Enterritorio con rad 20244330781681, indicando Aplazamiento de apropiaciones Presupuesto General de la Nación vigencia  fiscal 2024 Dec 0766 de 2024. Por tal motivo no se suscribiran mas contratos especificos por  el año 2024,  por lo cual para dar cumplimiento al 100% solo se contaria con  estas 2 minutas, por lo cual se solicita cambio de la unidad de medida a 2". </t>
  </si>
  <si>
    <t xml:space="preserve">para el convenio 221010 se debe ajustar la visibilizacion de un contrato de la plataforma de secop II (indagar el origen del error) e implementar las observaciones para los futuros contratos. Ajuste a la fuente de los valores desembolsados para el contrato de la observacion. 
Para el convenio 221009 se debe reforzar el seguimiento para el cumplimiento de la entrega de los informes y el reintegro de los rendimiento financieros por parte de la entidades ejecutoras asi como los ajustes de los terminos a los futuros nuevos contratos. 
Socializar al interior del equipo técnico, juridico, financiero y administrativo del Fondo, así como con la Gerencia de Unidad de Proyectos Especiales, el plan de acción para la entrega oportuna del informe de gestión al cliente.
Remitir solicitud a la Gerencia de Unidad sobre la necesidad de garantizar la capacidad operativa del funcionamiento del Fondo para dar cumplimiento a la obligación establecida en el contrato de mandato y esperar respuesta a dicha solicitud.
Enviar mensualmente requerimiento a la entidad ejecutora para el reintegro oportuno de los rendimientos generados al Tesoro Nacional y radicar la solicitud de acciones conminatorias para las entidades ejecutoras (tomadas desde la muestra) que presentan demoras reiterativas (más de 3 meses consecutivos) en la presentación de los informes de Supervisión.
Solicitar a la entidad ejecutora, en el marco del Comité Operativo y de Seguimiento, la entrega oportuna de los Informes de Supervisión
Radicar la solicitud de acciones conminatorias para las entidades ejecutoras (tomadas desde la muestra) que presentan demoras reiterativas (más de 3 meses consecutivos) en la presentación de los informes de Supervisión.
Realizar comunicado con el area de procesos de selección, sobre el ajuste de los documentos precontractuales evitando tener la ambigüedad de los terminos de referencia.
Realizar mesa de trabajo con operaciones y TI para checar la fuente de error en los reportes y usuarios de SECOP II
Solicitar al Consorcio INCOLTA MYG, remitir una comunicación y con la discriminación de los costos fijos y variables del desembolso No. 8 y realizar ajuste de la nota del siguiente desembolso
</t>
  </si>
  <si>
    <t>Ajuste desde la propuesta técnica las obligaciones a cargo de ENTerritorio asociadas al personal mínimo
Ajustar en los nuevos contratos específicos suscritos, la obligación de la entidad ejecutora de presentar el informe mensual de supervisión dentro de los primeros 15 días de cada mes.</t>
  </si>
  <si>
    <t>Con corte a 30 de junio mediante correo del 19/07/2024 el área responsable reporta productos incompletos y manifiesta ampliación de plazo hasta el 30/08/2024 para recopilar los soportes completos planteados de manera mensual</t>
  </si>
  <si>
    <t>(Todas)</t>
  </si>
  <si>
    <t>Etiquetas de fila</t>
  </si>
  <si>
    <t>Total general</t>
  </si>
  <si>
    <t>Suma de Avance por peso</t>
  </si>
  <si>
    <t xml:space="preserve">Actualizar quincenalmente las fichas de seguimiento de proyectos y generar reporte de alertas sobre posibles incumplimientos en los proyectos.
</t>
  </si>
  <si>
    <t xml:space="preserve">Realizar reunion entre contratista, interventor y supervisor en la que quede registrado en un acta:
El detalle del NP060 epecificamente menciaonando el sitio de disposición de escombros aprobado por la autoridad ambiental y anexando soportes
El detalle del NP047 ampliar la descripción del alcance del ítem, especificando el calibre de la lámina de acero y aclarar la actividad del trasiego de escombros.
Del NP051 ampliar el detalle de cada una de las variables de equipo, materiales y mano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</si>
</sst>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rgb="FF000000"/>
      <name val="Tahoma"/>
      <family val="2"/>
    </font>
    <font>
      <sz val="11"/>
      <color rgb="FF000000"/>
      <name val="Calibri"/>
      <family val="2"/>
      <scheme val="minor"/>
    </font>
    <font>
      <b/>
      <sz val="11"/>
      <color rgb="FFFF0000"/>
      <name val="Calibri"/>
      <family val="2"/>
      <scheme val="minor"/>
    </font>
    <font>
      <sz val="11"/>
      <name val="Calibri"/>
      <family val="2"/>
      <scheme val="minor"/>
    </font>
    <font>
      <sz val="8"/>
      <name val="Calibri"/>
      <family val="2"/>
      <scheme val="minor"/>
    </font>
    <font>
      <b/>
      <sz val="9"/>
      <color indexed="81"/>
      <name val="Tahoma"/>
      <family val="2"/>
    </font>
    <font>
      <sz val="9"/>
      <color indexed="81"/>
      <name val="Tahoma"/>
      <family val="2"/>
    </font>
    <font>
      <b/>
      <sz val="12"/>
      <color rgb="FFFFFFFF"/>
      <name val="Arial Nova"/>
      <family val="2"/>
    </font>
    <font>
      <sz val="12"/>
      <color rgb="FF004A84"/>
      <name val="Arial Nova"/>
      <family val="2"/>
    </font>
    <font>
      <sz val="11"/>
      <color rgb="FF004A84"/>
      <name val="Arial Nova"/>
      <family val="2"/>
    </font>
    <font>
      <sz val="18"/>
      <name val="Arial"/>
      <family val="2"/>
    </font>
    <font>
      <b/>
      <sz val="12"/>
      <color theme="0"/>
      <name val="Arial Nova"/>
      <family val="2"/>
    </font>
    <font>
      <sz val="11"/>
      <color theme="4" tint="-0.249977111117893"/>
      <name val="Arial Nova"/>
      <family val="2"/>
    </font>
    <font>
      <b/>
      <sz val="12"/>
      <color rgb="FF004A84"/>
      <name val="Arial Nova"/>
      <family val="2"/>
    </font>
    <font>
      <i/>
      <sz val="11"/>
      <color rgb="FF000000"/>
      <name val="Calibri"/>
      <family val="2"/>
      <scheme val="minor"/>
    </font>
    <font>
      <b/>
      <sz val="11"/>
      <name val="Calibri"/>
      <family val="2"/>
      <scheme val="minor"/>
    </font>
    <font>
      <sz val="11"/>
      <color theme="8" tint="-0.249977111117893"/>
      <name val="Calibri"/>
      <family val="2"/>
      <scheme val="minor"/>
    </font>
    <font>
      <b/>
      <sz val="14"/>
      <color rgb="FF004A84"/>
      <name val="Arial Nova"/>
      <family val="2"/>
    </font>
    <font>
      <sz val="11"/>
      <color indexed="8"/>
      <name val="Calibri"/>
      <family val="2"/>
      <scheme val="minor"/>
    </font>
    <font>
      <sz val="11"/>
      <color rgb="FF333333"/>
      <name val="Calibri"/>
      <family val="2"/>
      <scheme val="minor"/>
    </font>
    <font>
      <b/>
      <sz val="11"/>
      <color theme="8" tint="-0.249977111117893"/>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9" tint="0.39997558519241921"/>
        <bgColor indexed="64"/>
      </patternFill>
    </fill>
    <fill>
      <patternFill patternType="solid">
        <fgColor rgb="FFBDD7EE"/>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39997558519241921"/>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medium">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69">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9" fontId="4" fillId="0" borderId="0" applyFont="0" applyFill="0" applyBorder="0" applyAlignment="0" applyProtection="0"/>
    <xf numFmtId="0" fontId="4" fillId="0" borderId="0"/>
    <xf numFmtId="43" fontId="26" fillId="0" borderId="0" applyFont="0" applyFill="0" applyBorder="0" applyAlignment="0" applyProtection="0"/>
  </cellStyleXfs>
  <cellXfs count="336">
    <xf numFmtId="0" fontId="0" fillId="0" borderId="0" xfId="0"/>
    <xf numFmtId="9" fontId="0" fillId="0" borderId="10" xfId="42" applyFont="1" applyBorder="1" applyAlignment="1">
      <alignment vertical="center" wrapText="1"/>
    </xf>
    <xf numFmtId="1" fontId="0" fillId="0" borderId="10" xfId="42" applyNumberFormat="1" applyFont="1" applyBorder="1" applyAlignment="1">
      <alignment vertical="center" wrapText="1"/>
    </xf>
    <xf numFmtId="0" fontId="20" fillId="0" borderId="14" xfId="0" applyFont="1" applyBorder="1" applyAlignment="1">
      <alignment horizontal="justify" vertical="center" wrapText="1"/>
    </xf>
    <xf numFmtId="1" fontId="0" fillId="0" borderId="10" xfId="42" applyNumberFormat="1" applyFont="1" applyFill="1" applyBorder="1" applyAlignment="1">
      <alignment horizontal="center" vertical="center" wrapText="1"/>
    </xf>
    <xf numFmtId="0" fontId="28" fillId="0" borderId="13" xfId="0" applyFont="1" applyBorder="1" applyAlignment="1">
      <alignment horizontal="justify" vertical="center" wrapText="1"/>
    </xf>
    <xf numFmtId="0" fontId="28" fillId="0" borderId="14" xfId="0" applyFont="1" applyBorder="1" applyAlignment="1">
      <alignment horizontal="justify" vertical="center" wrapText="1"/>
    </xf>
    <xf numFmtId="0" fontId="28" fillId="0" borderId="14" xfId="0" applyFont="1" applyBorder="1" applyAlignment="1">
      <alignment horizontal="center" vertical="center" wrapText="1"/>
    </xf>
    <xf numFmtId="14" fontId="28" fillId="0" borderId="14" xfId="0" applyNumberFormat="1" applyFont="1" applyBorder="1" applyAlignment="1">
      <alignment horizontal="center" vertical="center" wrapText="1"/>
    </xf>
    <xf numFmtId="0" fontId="20" fillId="0" borderId="0" xfId="0" applyFont="1" applyAlignment="1">
      <alignment horizontal="justify" vertical="center" wrapText="1"/>
    </xf>
    <xf numFmtId="0" fontId="20" fillId="0" borderId="14" xfId="0" applyFont="1" applyBorder="1" applyAlignment="1">
      <alignment horizontal="center" vertical="center" wrapText="1"/>
    </xf>
    <xf numFmtId="0" fontId="20" fillId="0" borderId="13" xfId="0" applyFont="1" applyBorder="1" applyAlignment="1">
      <alignment vertical="center" wrapText="1"/>
    </xf>
    <xf numFmtId="0" fontId="22" fillId="0" borderId="13"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horizontal="justify" vertical="top" wrapText="1"/>
    </xf>
    <xf numFmtId="0" fontId="28" fillId="0" borderId="14" xfId="0" applyFont="1" applyBorder="1" applyAlignment="1">
      <alignment vertical="top" wrapText="1"/>
    </xf>
    <xf numFmtId="0" fontId="32" fillId="40" borderId="30" xfId="0" applyFont="1" applyFill="1" applyBorder="1" applyAlignment="1">
      <alignment horizontal="center" vertical="center" wrapText="1" readingOrder="1"/>
    </xf>
    <xf numFmtId="0" fontId="32" fillId="40" borderId="31" xfId="0" applyFont="1" applyFill="1" applyBorder="1" applyAlignment="1">
      <alignment horizontal="center" vertical="center" wrapText="1" readingOrder="1"/>
    </xf>
    <xf numFmtId="0" fontId="33" fillId="42" borderId="31" xfId="0" applyFont="1" applyFill="1" applyBorder="1" applyAlignment="1">
      <alignment horizontal="center" vertical="center" wrapText="1" readingOrder="1"/>
    </xf>
    <xf numFmtId="9" fontId="33" fillId="42" borderId="32" xfId="0" applyNumberFormat="1" applyFont="1" applyFill="1" applyBorder="1" applyAlignment="1">
      <alignment horizontal="center" vertical="center" wrapText="1" readingOrder="1"/>
    </xf>
    <xf numFmtId="0" fontId="34" fillId="42" borderId="31" xfId="0" applyFont="1" applyFill="1" applyBorder="1" applyAlignment="1">
      <alignment horizontal="justify" vertical="top" wrapText="1" readingOrder="1"/>
    </xf>
    <xf numFmtId="0" fontId="32" fillId="40" borderId="33" xfId="0" applyFont="1" applyFill="1" applyBorder="1" applyAlignment="1">
      <alignment horizontal="center" vertical="center" wrapText="1" readingOrder="1"/>
    </xf>
    <xf numFmtId="0" fontId="33" fillId="42" borderId="33" xfId="0" applyFont="1" applyFill="1" applyBorder="1" applyAlignment="1">
      <alignment horizontal="center" vertical="center" wrapText="1" readingOrder="1"/>
    </xf>
    <xf numFmtId="0" fontId="34" fillId="42" borderId="33" xfId="0" applyFont="1" applyFill="1" applyBorder="1" applyAlignment="1">
      <alignment horizontal="justify" vertical="top" wrapText="1" readingOrder="1"/>
    </xf>
    <xf numFmtId="0" fontId="35" fillId="42" borderId="33" xfId="0" applyFont="1" applyFill="1" applyBorder="1" applyAlignment="1">
      <alignment horizontal="justify" vertical="top" wrapText="1"/>
    </xf>
    <xf numFmtId="0" fontId="33" fillId="42" borderId="30" xfId="0" applyFont="1" applyFill="1" applyBorder="1" applyAlignment="1">
      <alignment horizontal="center" vertical="center" wrapText="1" readingOrder="1"/>
    </xf>
    <xf numFmtId="0" fontId="34" fillId="42" borderId="30" xfId="0" applyFont="1" applyFill="1" applyBorder="1" applyAlignment="1">
      <alignment horizontal="justify" vertical="top" wrapText="1" readingOrder="1"/>
    </xf>
    <xf numFmtId="0" fontId="33" fillId="42" borderId="33" xfId="0" applyFont="1" applyFill="1" applyBorder="1" applyAlignment="1">
      <alignment horizontal="justify" vertical="top" wrapText="1" readingOrder="1"/>
    </xf>
    <xf numFmtId="0" fontId="34" fillId="42" borderId="33" xfId="0" applyFont="1" applyFill="1" applyBorder="1" applyAlignment="1">
      <alignment horizontal="justify" vertical="center" wrapText="1" readingOrder="1"/>
    </xf>
    <xf numFmtId="0" fontId="36" fillId="40" borderId="33" xfId="0" applyFont="1" applyFill="1" applyBorder="1" applyAlignment="1">
      <alignment horizontal="center" vertical="center" wrapText="1" readingOrder="1"/>
    </xf>
    <xf numFmtId="0" fontId="33" fillId="42" borderId="33" xfId="0" applyFont="1" applyFill="1" applyBorder="1" applyAlignment="1">
      <alignment horizontal="justify" vertical="center" wrapText="1" readingOrder="1"/>
    </xf>
    <xf numFmtId="0" fontId="37" fillId="42" borderId="33" xfId="0" applyFont="1" applyFill="1" applyBorder="1" applyAlignment="1">
      <alignment vertical="top" wrapText="1" readingOrder="1"/>
    </xf>
    <xf numFmtId="0" fontId="20" fillId="0" borderId="0" xfId="0" applyFont="1" applyAlignment="1">
      <alignment horizontal="center" vertical="center" wrapText="1"/>
    </xf>
    <xf numFmtId="0" fontId="38" fillId="42" borderId="33" xfId="0" applyFont="1" applyFill="1" applyBorder="1" applyAlignment="1">
      <alignment horizontal="center" vertical="center" wrapText="1" readingOrder="1"/>
    </xf>
    <xf numFmtId="0" fontId="35" fillId="42" borderId="33" xfId="0" applyFont="1" applyFill="1" applyBorder="1" applyAlignment="1">
      <alignment horizontal="center" vertical="top" wrapText="1"/>
    </xf>
    <xf numFmtId="0" fontId="33" fillId="42" borderId="33" xfId="0" applyFont="1" applyFill="1" applyBorder="1" applyAlignment="1">
      <alignment horizontal="center" vertical="top" wrapText="1" readingOrder="1"/>
    </xf>
    <xf numFmtId="0" fontId="24" fillId="43" borderId="11" xfId="0" applyFont="1" applyFill="1" applyBorder="1" applyAlignment="1">
      <alignment horizontal="center" vertical="center" wrapText="1"/>
    </xf>
    <xf numFmtId="9" fontId="0" fillId="43" borderId="10" xfId="42" applyFont="1" applyFill="1" applyBorder="1" applyAlignment="1">
      <alignment horizontal="center" vertical="center" wrapText="1"/>
    </xf>
    <xf numFmtId="0" fontId="24" fillId="0" borderId="14" xfId="0" applyFont="1" applyBorder="1" applyAlignment="1">
      <alignment horizontal="justify" vertical="center" wrapText="1"/>
    </xf>
    <xf numFmtId="0" fontId="24" fillId="0" borderId="0" xfId="0" applyFont="1" applyAlignment="1">
      <alignment horizontal="center" wrapText="1"/>
    </xf>
    <xf numFmtId="9" fontId="42" fillId="42" borderId="32" xfId="0" applyNumberFormat="1" applyFont="1" applyFill="1" applyBorder="1" applyAlignment="1">
      <alignment horizontal="center" vertical="center" wrapText="1" readingOrder="1"/>
    </xf>
    <xf numFmtId="0" fontId="0" fillId="0" borderId="10" xfId="0" applyBorder="1" applyAlignment="1">
      <alignment horizontal="justify" vertical="center" wrapText="1"/>
    </xf>
    <xf numFmtId="0" fontId="28" fillId="0" borderId="10" xfId="0" applyFont="1" applyBorder="1" applyAlignment="1">
      <alignment horizontal="justify" vertical="center" wrapText="1"/>
    </xf>
    <xf numFmtId="0" fontId="0" fillId="0" borderId="10" xfId="0" applyBorder="1" applyAlignment="1">
      <alignment horizontal="center" vertical="center" wrapText="1"/>
    </xf>
    <xf numFmtId="0" fontId="28" fillId="0" borderId="10" xfId="0" applyFont="1" applyBorder="1" applyAlignment="1">
      <alignment horizontal="center" vertical="center" wrapText="1"/>
    </xf>
    <xf numFmtId="1" fontId="3" fillId="0" borderId="12" xfId="0" applyNumberFormat="1" applyFont="1" applyBorder="1" applyAlignment="1">
      <alignment horizontal="center" vertical="center" wrapText="1"/>
    </xf>
    <xf numFmtId="0" fontId="3" fillId="0" borderId="13" xfId="0" applyFont="1" applyBorder="1" applyAlignment="1">
      <alignment vertical="center" wrapText="1"/>
    </xf>
    <xf numFmtId="22" fontId="3" fillId="0" borderId="13" xfId="0" applyNumberFormat="1" applyFont="1" applyBorder="1" applyAlignment="1">
      <alignment vertical="center" wrapText="1"/>
    </xf>
    <xf numFmtId="0" fontId="3" fillId="43" borderId="13" xfId="0" applyFont="1" applyFill="1" applyBorder="1" applyAlignment="1">
      <alignment vertical="center" wrapText="1"/>
    </xf>
    <xf numFmtId="14" fontId="3" fillId="0" borderId="13" xfId="0" applyNumberFormat="1" applyFont="1" applyBorder="1" applyAlignment="1">
      <alignment vertical="center" wrapText="1"/>
    </xf>
    <xf numFmtId="22" fontId="3" fillId="0" borderId="15" xfId="0" applyNumberFormat="1" applyFont="1" applyBorder="1" applyAlignment="1">
      <alignment vertical="center" wrapText="1"/>
    </xf>
    <xf numFmtId="0" fontId="3" fillId="0" borderId="14" xfId="0" applyFont="1" applyBorder="1" applyAlignment="1">
      <alignment vertical="center" wrapText="1"/>
    </xf>
    <xf numFmtId="14" fontId="3" fillId="33" borderId="13" xfId="0" applyNumberFormat="1" applyFont="1" applyFill="1" applyBorder="1" applyAlignment="1">
      <alignment vertical="center" wrapText="1"/>
    </xf>
    <xf numFmtId="0" fontId="3" fillId="0" borderId="13" xfId="0" applyFont="1" applyBorder="1" applyAlignment="1">
      <alignment horizontal="justify" vertical="center" wrapText="1"/>
    </xf>
    <xf numFmtId="2" fontId="3" fillId="0" borderId="13" xfId="0" applyNumberFormat="1" applyFont="1" applyBorder="1" applyAlignment="1">
      <alignment vertical="center" wrapText="1"/>
    </xf>
    <xf numFmtId="14" fontId="3" fillId="0" borderId="15" xfId="0" applyNumberFormat="1" applyFont="1" applyBorder="1" applyAlignment="1">
      <alignment vertical="center" wrapText="1"/>
    </xf>
    <xf numFmtId="0" fontId="3" fillId="34" borderId="13" xfId="0" applyFont="1" applyFill="1" applyBorder="1" applyAlignment="1">
      <alignment vertical="center" wrapText="1"/>
    </xf>
    <xf numFmtId="0" fontId="3" fillId="0" borderId="0" xfId="0" applyFont="1" applyAlignment="1">
      <alignment vertical="center" wrapText="1"/>
    </xf>
    <xf numFmtId="9" fontId="3" fillId="0" borderId="13" xfId="0" applyNumberFormat="1" applyFont="1" applyBorder="1" applyAlignment="1">
      <alignment horizontal="center" vertical="center" wrapText="1"/>
    </xf>
    <xf numFmtId="14" fontId="3" fillId="34" borderId="13" xfId="0" applyNumberFormat="1" applyFont="1" applyFill="1" applyBorder="1" applyAlignment="1">
      <alignment vertical="center" wrapText="1"/>
    </xf>
    <xf numFmtId="14" fontId="3" fillId="34" borderId="15" xfId="0" applyNumberFormat="1" applyFont="1" applyFill="1" applyBorder="1" applyAlignment="1">
      <alignment vertical="center" wrapText="1"/>
    </xf>
    <xf numFmtId="0" fontId="3" fillId="34" borderId="14" xfId="0" applyFont="1" applyFill="1" applyBorder="1" applyAlignment="1">
      <alignment vertical="center" wrapText="1"/>
    </xf>
    <xf numFmtId="0" fontId="3" fillId="34" borderId="0" xfId="0" applyFont="1" applyFill="1" applyAlignment="1">
      <alignment vertical="center" wrapText="1"/>
    </xf>
    <xf numFmtId="0" fontId="3" fillId="34" borderId="14" xfId="0" applyFont="1" applyFill="1" applyBorder="1" applyAlignment="1">
      <alignment horizontal="left" vertical="center" wrapText="1"/>
    </xf>
    <xf numFmtId="0" fontId="3" fillId="34" borderId="0" xfId="0" applyFont="1" applyFill="1" applyAlignment="1">
      <alignment horizontal="left" vertical="center" wrapText="1"/>
    </xf>
    <xf numFmtId="0" fontId="0" fillId="34" borderId="10" xfId="0" applyFill="1" applyBorder="1" applyAlignment="1">
      <alignment horizontal="justify" vertical="center" wrapText="1"/>
    </xf>
    <xf numFmtId="14" fontId="0" fillId="34" borderId="22" xfId="0" applyNumberFormat="1" applyFill="1" applyBorder="1" applyAlignment="1">
      <alignment vertical="center" wrapText="1"/>
    </xf>
    <xf numFmtId="0" fontId="3" fillId="0" borderId="14" xfId="0" applyFont="1" applyBorder="1" applyAlignment="1">
      <alignment horizontal="justify" vertical="center" wrapText="1"/>
    </xf>
    <xf numFmtId="0" fontId="3" fillId="0" borderId="0" xfId="0" applyFont="1" applyAlignment="1">
      <alignment horizontal="justify" vertical="center" wrapText="1"/>
    </xf>
    <xf numFmtId="0" fontId="3" fillId="34" borderId="13" xfId="0" applyFont="1" applyFill="1" applyBorder="1" applyAlignment="1">
      <alignment horizontal="justify" vertical="center" wrapText="1"/>
    </xf>
    <xf numFmtId="0" fontId="3" fillId="34" borderId="14" xfId="0" applyFont="1" applyFill="1" applyBorder="1" applyAlignment="1">
      <alignment horizontal="justify" vertical="center" wrapText="1"/>
    </xf>
    <xf numFmtId="0" fontId="3" fillId="34" borderId="0" xfId="0" applyFont="1" applyFill="1" applyAlignment="1">
      <alignment horizontal="justify" vertical="center" wrapText="1"/>
    </xf>
    <xf numFmtId="14" fontId="3" fillId="34" borderId="13" xfId="0" applyNumberFormat="1" applyFont="1" applyFill="1" applyBorder="1" applyAlignment="1">
      <alignment horizontal="right" vertical="center" wrapText="1"/>
    </xf>
    <xf numFmtId="0" fontId="3" fillId="0" borderId="16" xfId="0" applyFont="1" applyBorder="1" applyAlignment="1">
      <alignment vertical="center" wrapText="1"/>
    </xf>
    <xf numFmtId="22" fontId="3" fillId="0" borderId="0" xfId="0" applyNumberFormat="1" applyFont="1" applyAlignment="1">
      <alignment vertical="center" wrapText="1"/>
    </xf>
    <xf numFmtId="14" fontId="3" fillId="0" borderId="14" xfId="0" applyNumberFormat="1" applyFont="1" applyBorder="1" applyAlignment="1">
      <alignment vertical="center" wrapText="1"/>
    </xf>
    <xf numFmtId="0" fontId="3" fillId="0" borderId="15" xfId="0" applyFont="1" applyBorder="1" applyAlignment="1">
      <alignment vertical="center" wrapText="1"/>
    </xf>
    <xf numFmtId="0" fontId="0" fillId="0" borderId="10" xfId="0" applyBorder="1" applyAlignment="1">
      <alignment vertical="center" wrapText="1"/>
    </xf>
    <xf numFmtId="22" fontId="0" fillId="0" borderId="10" xfId="0" applyNumberFormat="1" applyBorder="1" applyAlignment="1">
      <alignment vertical="center" wrapText="1"/>
    </xf>
    <xf numFmtId="0" fontId="3" fillId="37" borderId="13" xfId="0" applyFont="1" applyFill="1" applyBorder="1" applyAlignment="1">
      <alignment vertical="center" wrapText="1"/>
    </xf>
    <xf numFmtId="22" fontId="3" fillId="0" borderId="14" xfId="0" applyNumberFormat="1" applyFont="1" applyBorder="1" applyAlignment="1">
      <alignment vertical="center" wrapText="1"/>
    </xf>
    <xf numFmtId="0" fontId="3" fillId="0" borderId="10" xfId="0" applyFont="1" applyBorder="1" applyAlignment="1">
      <alignment vertical="center" wrapText="1"/>
    </xf>
    <xf numFmtId="22" fontId="3" fillId="0" borderId="10" xfId="0" applyNumberFormat="1" applyFont="1" applyBorder="1" applyAlignment="1">
      <alignment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43" borderId="10" xfId="0" applyFont="1" applyFill="1" applyBorder="1" applyAlignment="1">
      <alignment vertical="center" wrapText="1"/>
    </xf>
    <xf numFmtId="14" fontId="3" fillId="0" borderId="10" xfId="0" applyNumberFormat="1" applyFont="1" applyBorder="1" applyAlignment="1">
      <alignment vertical="center" wrapText="1"/>
    </xf>
    <xf numFmtId="0" fontId="3" fillId="0" borderId="10"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19" xfId="0" applyFont="1" applyBorder="1" applyAlignment="1">
      <alignment vertical="center" wrapText="1"/>
    </xf>
    <xf numFmtId="22" fontId="3" fillId="0" borderId="19" xfId="0" applyNumberFormat="1" applyFont="1" applyBorder="1" applyAlignment="1">
      <alignment vertical="center" wrapText="1"/>
    </xf>
    <xf numFmtId="0" fontId="3" fillId="43" borderId="19" xfId="0" applyFont="1" applyFill="1" applyBorder="1" applyAlignment="1">
      <alignment vertical="center" wrapText="1"/>
    </xf>
    <xf numFmtId="14" fontId="3" fillId="0" borderId="19" xfId="0" applyNumberFormat="1" applyFont="1" applyBorder="1" applyAlignment="1">
      <alignment vertical="center" wrapText="1"/>
    </xf>
    <xf numFmtId="14" fontId="0" fillId="0" borderId="10" xfId="0" applyNumberFormat="1" applyBorder="1" applyAlignment="1">
      <alignment vertical="center" wrapText="1"/>
    </xf>
    <xf numFmtId="0" fontId="0" fillId="43" borderId="10" xfId="0" applyFill="1" applyBorder="1" applyAlignment="1">
      <alignment vertical="center" wrapText="1"/>
    </xf>
    <xf numFmtId="0" fontId="0" fillId="0" borderId="14" xfId="0" applyBorder="1" applyAlignment="1">
      <alignment vertical="center" wrapText="1"/>
    </xf>
    <xf numFmtId="0" fontId="0" fillId="0" borderId="0" xfId="0" applyAlignment="1">
      <alignment vertical="center" wrapText="1"/>
    </xf>
    <xf numFmtId="0" fontId="0" fillId="0" borderId="12" xfId="0" applyBorder="1" applyAlignment="1">
      <alignment horizontal="center" vertical="center" wrapText="1"/>
    </xf>
    <xf numFmtId="0" fontId="0" fillId="36" borderId="10" xfId="0" applyFill="1" applyBorder="1" applyAlignment="1">
      <alignment horizontal="center" vertical="center" wrapText="1"/>
    </xf>
    <xf numFmtId="0" fontId="0" fillId="33" borderId="10" xfId="0" applyFill="1" applyBorder="1" applyAlignment="1">
      <alignment vertical="center" wrapText="1"/>
    </xf>
    <xf numFmtId="1" fontId="0" fillId="0" borderId="10" xfId="0" applyNumberFormat="1" applyBorder="1" applyAlignment="1">
      <alignment vertical="center" wrapText="1"/>
    </xf>
    <xf numFmtId="14" fontId="0" fillId="0" borderId="22" xfId="0" applyNumberFormat="1" applyBorder="1" applyAlignment="1">
      <alignment vertical="center" wrapText="1"/>
    </xf>
    <xf numFmtId="0" fontId="0" fillId="0" borderId="14" xfId="0" applyBorder="1" applyAlignment="1">
      <alignment horizontal="justify" vertical="center" wrapText="1"/>
    </xf>
    <xf numFmtId="0" fontId="0" fillId="0" borderId="0" xfId="0" applyAlignment="1">
      <alignment horizontal="justify" vertical="center" wrapText="1"/>
    </xf>
    <xf numFmtId="9" fontId="0" fillId="0" borderId="10" xfId="0" applyNumberFormat="1" applyBorder="1" applyAlignment="1">
      <alignment vertical="center" wrapText="1"/>
    </xf>
    <xf numFmtId="0" fontId="0" fillId="35" borderId="10" xfId="0" applyFill="1"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22" fontId="0" fillId="0" borderId="0" xfId="0" applyNumberFormat="1" applyAlignment="1">
      <alignment vertical="center" wrapText="1"/>
    </xf>
    <xf numFmtId="22" fontId="0" fillId="0" borderId="14" xfId="0" applyNumberFormat="1" applyBorder="1" applyAlignment="1">
      <alignment vertical="center" wrapText="1"/>
    </xf>
    <xf numFmtId="0" fontId="0" fillId="33" borderId="10" xfId="0" applyFill="1" applyBorder="1" applyAlignment="1">
      <alignment horizontal="center" vertical="center" wrapText="1"/>
    </xf>
    <xf numFmtId="14" fontId="0" fillId="35" borderId="10" xfId="0" applyNumberFormat="1" applyFill="1" applyBorder="1" applyAlignment="1">
      <alignment vertical="center" wrapText="1"/>
    </xf>
    <xf numFmtId="0" fontId="3" fillId="35" borderId="10" xfId="0" applyFont="1" applyFill="1" applyBorder="1" applyAlignment="1">
      <alignment horizontal="left" vertical="center" wrapText="1"/>
    </xf>
    <xf numFmtId="0" fontId="0" fillId="35" borderId="14" xfId="0" applyFill="1" applyBorder="1" applyAlignment="1">
      <alignment vertical="center" wrapText="1"/>
    </xf>
    <xf numFmtId="0" fontId="0" fillId="35" borderId="0" xfId="0" applyFill="1" applyAlignment="1">
      <alignment vertical="center" wrapText="1"/>
    </xf>
    <xf numFmtId="0" fontId="0" fillId="33" borderId="19" xfId="0" applyFill="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vertical="center" wrapText="1"/>
    </xf>
    <xf numFmtId="22" fontId="0" fillId="0" borderId="19" xfId="0" applyNumberFormat="1" applyBorder="1" applyAlignment="1">
      <alignment vertical="center" wrapText="1"/>
    </xf>
    <xf numFmtId="0" fontId="0" fillId="43" borderId="19" xfId="0" applyFill="1" applyBorder="1" applyAlignment="1">
      <alignment vertical="center" wrapText="1"/>
    </xf>
    <xf numFmtId="14" fontId="0" fillId="0" borderId="19" xfId="0" applyNumberFormat="1" applyBorder="1" applyAlignment="1">
      <alignment vertical="center" wrapText="1"/>
    </xf>
    <xf numFmtId="0" fontId="0" fillId="0" borderId="17" xfId="0" applyBorder="1" applyAlignment="1">
      <alignment vertical="center" wrapText="1"/>
    </xf>
    <xf numFmtId="14" fontId="0" fillId="0" borderId="14" xfId="0" applyNumberFormat="1" applyBorder="1" applyAlignment="1">
      <alignment vertical="center" wrapText="1"/>
    </xf>
    <xf numFmtId="0" fontId="0" fillId="43" borderId="14" xfId="0" applyFill="1" applyBorder="1" applyAlignment="1">
      <alignment vertical="center" wrapText="1"/>
    </xf>
    <xf numFmtId="0" fontId="0" fillId="0" borderId="13" xfId="0" applyBorder="1" applyAlignment="1">
      <alignment vertical="center" wrapText="1"/>
    </xf>
    <xf numFmtId="22" fontId="0" fillId="0" borderId="13" xfId="0" applyNumberFormat="1" applyBorder="1" applyAlignment="1">
      <alignment vertical="center" wrapText="1"/>
    </xf>
    <xf numFmtId="0" fontId="0" fillId="43" borderId="13" xfId="0" applyFill="1" applyBorder="1" applyAlignment="1">
      <alignment vertical="center" wrapText="1"/>
    </xf>
    <xf numFmtId="14" fontId="0" fillId="0" borderId="13" xfId="0" applyNumberFormat="1" applyBorder="1" applyAlignment="1">
      <alignment vertical="center" wrapText="1"/>
    </xf>
    <xf numFmtId="14" fontId="0" fillId="0" borderId="13" xfId="0" applyNumberFormat="1" applyBorder="1" applyAlignment="1">
      <alignment horizontal="center" vertical="center" wrapText="1"/>
    </xf>
    <xf numFmtId="22" fontId="0" fillId="0" borderId="15" xfId="0" applyNumberFormat="1" applyBorder="1" applyAlignment="1">
      <alignment vertical="center" wrapText="1"/>
    </xf>
    <xf numFmtId="0" fontId="0" fillId="0" borderId="24" xfId="0" applyBorder="1" applyAlignment="1">
      <alignment vertical="center" wrapText="1"/>
    </xf>
    <xf numFmtId="0" fontId="0" fillId="0" borderId="13" xfId="0" applyBorder="1" applyAlignment="1">
      <alignment horizontal="center" vertical="center" wrapText="1"/>
    </xf>
    <xf numFmtId="1" fontId="0" fillId="0" borderId="13" xfId="0" applyNumberFormat="1" applyBorder="1" applyAlignment="1">
      <alignment vertical="center" wrapText="1"/>
    </xf>
    <xf numFmtId="14" fontId="0" fillId="0" borderId="15" xfId="0" applyNumberFormat="1" applyBorder="1" applyAlignment="1">
      <alignment vertical="center" wrapText="1"/>
    </xf>
    <xf numFmtId="0" fontId="0" fillId="0" borderId="13" xfId="0" applyBorder="1" applyAlignment="1">
      <alignment horizontal="left" vertical="center" wrapText="1"/>
    </xf>
    <xf numFmtId="1" fontId="0" fillId="0" borderId="14" xfId="0" applyNumberFormat="1" applyBorder="1" applyAlignment="1">
      <alignment vertical="center" wrapText="1"/>
    </xf>
    <xf numFmtId="14" fontId="0" fillId="0" borderId="10" xfId="0" applyNumberFormat="1" applyBorder="1" applyAlignment="1">
      <alignment horizontal="center" vertical="center" wrapText="1"/>
    </xf>
    <xf numFmtId="14" fontId="0" fillId="0" borderId="14" xfId="0" applyNumberFormat="1" applyBorder="1" applyAlignment="1">
      <alignment horizontal="center" vertical="center" wrapText="1"/>
    </xf>
    <xf numFmtId="22" fontId="0" fillId="0" borderId="10" xfId="0" applyNumberFormat="1" applyBorder="1" applyAlignment="1">
      <alignment horizontal="center" vertical="center" wrapText="1"/>
    </xf>
    <xf numFmtId="22" fontId="0" fillId="0" borderId="13" xfId="0" applyNumberFormat="1" applyBorder="1" applyAlignment="1">
      <alignment horizontal="center" vertical="center" wrapText="1"/>
    </xf>
    <xf numFmtId="0" fontId="0" fillId="43" borderId="13" xfId="0" applyFill="1" applyBorder="1" applyAlignment="1">
      <alignment horizontal="center" vertical="center" wrapText="1"/>
    </xf>
    <xf numFmtId="0" fontId="0" fillId="0" borderId="13" xfId="0" applyBorder="1" applyAlignment="1">
      <alignment horizontal="justify"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25" xfId="0" applyBorder="1" applyAlignment="1">
      <alignment vertical="center" wrapText="1"/>
    </xf>
    <xf numFmtId="0" fontId="0" fillId="0" borderId="19" xfId="0" applyBorder="1" applyAlignment="1">
      <alignment horizontal="justify" vertical="center" wrapText="1"/>
    </xf>
    <xf numFmtId="22" fontId="0" fillId="0" borderId="12" xfId="0" applyNumberFormat="1" applyBorder="1" applyAlignment="1">
      <alignment vertical="center" wrapText="1"/>
    </xf>
    <xf numFmtId="0" fontId="0" fillId="43" borderId="16" xfId="0" applyFill="1" applyBorder="1" applyAlignment="1">
      <alignment vertical="center" wrapText="1"/>
    </xf>
    <xf numFmtId="0" fontId="0" fillId="43" borderId="25" xfId="0" applyFill="1" applyBorder="1" applyAlignment="1">
      <alignment vertical="center" wrapText="1"/>
    </xf>
    <xf numFmtId="0" fontId="0" fillId="0" borderId="26" xfId="0" applyBorder="1" applyAlignment="1">
      <alignment vertical="center" wrapText="1"/>
    </xf>
    <xf numFmtId="0" fontId="0" fillId="0" borderId="18" xfId="0" applyBorder="1" applyAlignment="1">
      <alignment vertical="center" wrapText="1"/>
    </xf>
    <xf numFmtId="0" fontId="0" fillId="43" borderId="24" xfId="0" applyFill="1" applyBorder="1" applyAlignment="1">
      <alignment vertical="center" wrapText="1"/>
    </xf>
    <xf numFmtId="0" fontId="0" fillId="0" borderId="12" xfId="0" applyBorder="1" applyAlignment="1">
      <alignment vertical="center" wrapText="1"/>
    </xf>
    <xf numFmtId="0" fontId="0" fillId="37" borderId="10" xfId="0" applyFill="1" applyBorder="1" applyAlignment="1">
      <alignment horizontal="center" vertical="center" wrapText="1"/>
    </xf>
    <xf numFmtId="0" fontId="0" fillId="38" borderId="10" xfId="0" applyFill="1" applyBorder="1" applyAlignment="1">
      <alignment horizontal="justify" vertical="center" wrapText="1"/>
    </xf>
    <xf numFmtId="0" fontId="0" fillId="38" borderId="10" xfId="0" applyFill="1" applyBorder="1" applyAlignment="1">
      <alignment vertical="center" wrapText="1"/>
    </xf>
    <xf numFmtId="14" fontId="0" fillId="38" borderId="10" xfId="0" applyNumberFormat="1" applyFill="1" applyBorder="1" applyAlignment="1">
      <alignment vertical="center" wrapText="1"/>
    </xf>
    <xf numFmtId="0" fontId="0" fillId="38" borderId="10" xfId="0" applyFill="1" applyBorder="1" applyAlignment="1">
      <alignment horizontal="left" vertical="center" wrapText="1"/>
    </xf>
    <xf numFmtId="0" fontId="0" fillId="0" borderId="10" xfId="0" applyBorder="1" applyAlignment="1">
      <alignment horizontal="left" vertical="center" wrapText="1"/>
    </xf>
    <xf numFmtId="0" fontId="0" fillId="34" borderId="10" xfId="0" applyFill="1" applyBorder="1" applyAlignment="1">
      <alignment horizontal="center" vertical="center" wrapText="1"/>
    </xf>
    <xf numFmtId="14" fontId="0" fillId="37" borderId="10" xfId="0" applyNumberFormat="1" applyFill="1" applyBorder="1" applyAlignment="1">
      <alignment vertical="center" wrapText="1"/>
    </xf>
    <xf numFmtId="0" fontId="0" fillId="37" borderId="10" xfId="0" applyFill="1" applyBorder="1" applyAlignment="1">
      <alignment horizontal="justify" vertical="center" wrapText="1"/>
    </xf>
    <xf numFmtId="0" fontId="0" fillId="38" borderId="10" xfId="0" applyFill="1" applyBorder="1" applyAlignment="1">
      <alignment horizontal="center" vertical="center" wrapText="1"/>
    </xf>
    <xf numFmtId="0" fontId="0" fillId="0" borderId="24" xfId="0" applyBorder="1" applyAlignment="1">
      <alignment horizontal="center" vertical="center" wrapText="1"/>
    </xf>
    <xf numFmtId="0" fontId="3" fillId="0" borderId="14" xfId="0" applyFont="1" applyBorder="1" applyAlignment="1">
      <alignment horizontal="center" vertical="center" wrapText="1"/>
    </xf>
    <xf numFmtId="164" fontId="0" fillId="0" borderId="14" xfId="0" applyNumberFormat="1" applyBorder="1" applyAlignment="1">
      <alignment vertical="center" wrapText="1"/>
    </xf>
    <xf numFmtId="14" fontId="3" fillId="0" borderId="14" xfId="0" applyNumberFormat="1" applyFont="1" applyBorder="1" applyAlignment="1">
      <alignment horizontal="center" vertical="center" wrapText="1"/>
    </xf>
    <xf numFmtId="0" fontId="0" fillId="0" borderId="28" xfId="0"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justify" vertical="center" wrapText="1"/>
    </xf>
    <xf numFmtId="0" fontId="0" fillId="0" borderId="23" xfId="0" applyBorder="1" applyAlignment="1">
      <alignment horizontal="center" vertical="center" wrapText="1"/>
    </xf>
    <xf numFmtId="0" fontId="0" fillId="37" borderId="14" xfId="0" applyFill="1" applyBorder="1" applyAlignment="1">
      <alignment horizontal="center" vertical="center" wrapText="1"/>
    </xf>
    <xf numFmtId="0" fontId="0" fillId="34" borderId="14" xfId="0" applyFill="1" applyBorder="1" applyAlignment="1">
      <alignment horizontal="center" vertical="center" wrapText="1"/>
    </xf>
    <xf numFmtId="0" fontId="0" fillId="35" borderId="14" xfId="0" applyFill="1" applyBorder="1" applyAlignment="1">
      <alignment horizontal="left" vertical="center" wrapText="1"/>
    </xf>
    <xf numFmtId="0" fontId="0" fillId="41" borderId="14" xfId="0" applyFill="1" applyBorder="1" applyAlignment="1">
      <alignment horizontal="justify" vertical="center" wrapText="1"/>
    </xf>
    <xf numFmtId="0" fontId="0" fillId="0" borderId="14" xfId="0" applyBorder="1" applyAlignment="1">
      <alignment vertical="top" wrapText="1"/>
    </xf>
    <xf numFmtId="0" fontId="44" fillId="0" borderId="14" xfId="0" applyFont="1" applyBorder="1" applyAlignment="1">
      <alignment horizontal="justify" vertical="top" wrapText="1"/>
    </xf>
    <xf numFmtId="0" fontId="0" fillId="0" borderId="13" xfId="0" applyBorder="1" applyAlignment="1">
      <alignment wrapText="1"/>
    </xf>
    <xf numFmtId="0" fontId="0" fillId="44" borderId="12" xfId="0" applyFill="1" applyBorder="1" applyAlignment="1">
      <alignment horizontal="center" vertical="center" wrapText="1"/>
    </xf>
    <xf numFmtId="0" fontId="0" fillId="43" borderId="13" xfId="0" applyFill="1" applyBorder="1" applyAlignment="1">
      <alignment wrapText="1"/>
    </xf>
    <xf numFmtId="14" fontId="0" fillId="0" borderId="13" xfId="0" applyNumberFormat="1"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16" xfId="0" applyBorder="1" applyAlignment="1">
      <alignment wrapText="1"/>
    </xf>
    <xf numFmtId="0" fontId="0" fillId="43" borderId="16" xfId="0" applyFill="1" applyBorder="1" applyAlignment="1">
      <alignment wrapText="1"/>
    </xf>
    <xf numFmtId="14" fontId="0" fillId="0" borderId="16" xfId="0" applyNumberFormat="1" applyBorder="1" applyAlignment="1">
      <alignment wrapText="1"/>
    </xf>
    <xf numFmtId="0" fontId="0" fillId="0" borderId="0" xfId="0" applyAlignment="1">
      <alignment wrapText="1"/>
    </xf>
    <xf numFmtId="0" fontId="0" fillId="0" borderId="17" xfId="0" applyBorder="1" applyAlignment="1">
      <alignment wrapText="1"/>
    </xf>
    <xf numFmtId="0" fontId="0" fillId="0" borderId="40" xfId="0" applyBorder="1" applyAlignment="1">
      <alignment horizontal="center" vertical="center" wrapText="1"/>
    </xf>
    <xf numFmtId="14" fontId="0" fillId="0" borderId="14" xfId="0" applyNumberFormat="1" applyBorder="1" applyAlignment="1">
      <alignment wrapText="1"/>
    </xf>
    <xf numFmtId="0" fontId="0" fillId="34" borderId="11" xfId="0" applyFill="1" applyBorder="1" applyAlignment="1">
      <alignment wrapText="1"/>
    </xf>
    <xf numFmtId="0" fontId="0" fillId="34" borderId="10" xfId="0" applyFill="1" applyBorder="1" applyAlignment="1">
      <alignment wrapText="1"/>
    </xf>
    <xf numFmtId="22" fontId="0" fillId="34" borderId="10" xfId="0" applyNumberFormat="1" applyFill="1" applyBorder="1" applyAlignment="1">
      <alignment wrapText="1"/>
    </xf>
    <xf numFmtId="0" fontId="0" fillId="34" borderId="10" xfId="0" applyFill="1" applyBorder="1" applyAlignment="1">
      <alignment vertical="top" wrapText="1"/>
    </xf>
    <xf numFmtId="14" fontId="0" fillId="34" borderId="10" xfId="0" applyNumberFormat="1" applyFill="1" applyBorder="1" applyAlignment="1">
      <alignment wrapText="1"/>
    </xf>
    <xf numFmtId="0" fontId="0" fillId="34" borderId="19" xfId="0" applyFill="1" applyBorder="1" applyAlignment="1">
      <alignment wrapText="1"/>
    </xf>
    <xf numFmtId="0" fontId="0" fillId="34" borderId="35" xfId="0" applyFill="1" applyBorder="1" applyAlignment="1">
      <alignment wrapText="1"/>
    </xf>
    <xf numFmtId="22" fontId="0" fillId="34" borderId="19" xfId="0" applyNumberFormat="1" applyFill="1" applyBorder="1" applyAlignment="1">
      <alignment wrapText="1"/>
    </xf>
    <xf numFmtId="0" fontId="0" fillId="34" borderId="36" xfId="0" applyFill="1" applyBorder="1" applyAlignment="1">
      <alignment wrapText="1"/>
    </xf>
    <xf numFmtId="14" fontId="0" fillId="34" borderId="19" xfId="0" applyNumberFormat="1" applyFill="1" applyBorder="1" applyAlignment="1">
      <alignment wrapText="1"/>
    </xf>
    <xf numFmtId="14" fontId="0" fillId="34" borderId="36" xfId="0" applyNumberFormat="1" applyFill="1" applyBorder="1" applyAlignment="1">
      <alignment wrapText="1"/>
    </xf>
    <xf numFmtId="0" fontId="0" fillId="34" borderId="14" xfId="0" applyFill="1" applyBorder="1" applyAlignment="1">
      <alignment wrapText="1"/>
    </xf>
    <xf numFmtId="0" fontId="0" fillId="0" borderId="10" xfId="0" applyBorder="1" applyAlignment="1">
      <alignment horizontal="center" wrapText="1"/>
    </xf>
    <xf numFmtId="14" fontId="0" fillId="0" borderId="10" xfId="0" applyNumberFormat="1" applyBorder="1" applyAlignment="1">
      <alignment horizontal="center" wrapText="1"/>
    </xf>
    <xf numFmtId="0" fontId="0" fillId="0" borderId="10" xfId="0" applyBorder="1" applyAlignment="1">
      <alignment wrapText="1"/>
    </xf>
    <xf numFmtId="0" fontId="0" fillId="34" borderId="22" xfId="0" applyFill="1" applyBorder="1" applyAlignment="1">
      <alignment horizontal="center" vertical="center" wrapText="1"/>
    </xf>
    <xf numFmtId="14" fontId="0" fillId="34" borderId="10" xfId="0" applyNumberFormat="1" applyFill="1" applyBorder="1" applyAlignment="1">
      <alignment horizontal="center" vertical="center" wrapText="1"/>
    </xf>
    <xf numFmtId="9" fontId="3" fillId="34" borderId="14" xfId="42" applyFont="1" applyFill="1" applyBorder="1" applyAlignment="1">
      <alignment horizontal="center" vertical="center" wrapText="1"/>
    </xf>
    <xf numFmtId="0" fontId="3" fillId="0" borderId="14" xfId="0" applyFont="1" applyBorder="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0" fontId="0" fillId="0" borderId="22" xfId="0" applyBorder="1" applyAlignment="1">
      <alignment horizontal="center" wrapText="1"/>
    </xf>
    <xf numFmtId="14" fontId="0" fillId="0" borderId="14" xfId="0" applyNumberFormat="1" applyBorder="1" applyAlignment="1">
      <alignment horizontal="center" wrapText="1"/>
    </xf>
    <xf numFmtId="9" fontId="3" fillId="0" borderId="14" xfId="42" applyFont="1" applyFill="1" applyBorder="1" applyAlignment="1">
      <alignment horizontal="center" wrapText="1"/>
    </xf>
    <xf numFmtId="14" fontId="0" fillId="34" borderId="14" xfId="0" applyNumberFormat="1" applyFill="1" applyBorder="1" applyAlignment="1">
      <alignment horizontal="center" vertical="center" wrapText="1"/>
    </xf>
    <xf numFmtId="0" fontId="3" fillId="34" borderId="14" xfId="0" applyFont="1" applyFill="1" applyBorder="1" applyAlignment="1">
      <alignment horizontal="center" vertical="center" wrapText="1"/>
    </xf>
    <xf numFmtId="0" fontId="0" fillId="0" borderId="0" xfId="0" applyAlignment="1">
      <alignment horizontal="center" vertical="center" wrapText="1"/>
    </xf>
    <xf numFmtId="9" fontId="28" fillId="0" borderId="14" xfId="42" applyFont="1" applyFill="1" applyBorder="1" applyAlignment="1">
      <alignment horizontal="center" vertical="top" wrapText="1"/>
    </xf>
    <xf numFmtId="9" fontId="3" fillId="0" borderId="14" xfId="42" applyFont="1" applyFill="1" applyBorder="1" applyAlignment="1">
      <alignment horizontal="center" vertical="top" wrapText="1"/>
    </xf>
    <xf numFmtId="0" fontId="3" fillId="0" borderId="14" xfId="0" applyFont="1" applyBorder="1" applyAlignment="1">
      <alignment vertical="top" wrapText="1"/>
    </xf>
    <xf numFmtId="0" fontId="3" fillId="0" borderId="0" xfId="0" applyFont="1" applyAlignment="1">
      <alignment horizontal="center" wrapText="1"/>
    </xf>
    <xf numFmtId="0" fontId="3" fillId="0" borderId="14" xfId="45" applyFont="1" applyBorder="1" applyAlignment="1">
      <alignment horizontal="justify" vertical="center" wrapText="1"/>
    </xf>
    <xf numFmtId="0" fontId="28" fillId="0" borderId="14" xfId="0" applyFont="1" applyBorder="1" applyAlignment="1">
      <alignment vertical="center" wrapText="1"/>
    </xf>
    <xf numFmtId="0" fontId="3" fillId="0" borderId="21" xfId="0" applyFont="1" applyBorder="1" applyAlignment="1">
      <alignment horizontal="justify" vertical="center" wrapText="1"/>
    </xf>
    <xf numFmtId="0" fontId="3" fillId="0" borderId="14" xfId="45" applyFont="1" applyBorder="1" applyAlignment="1">
      <alignment horizontal="center" vertical="center" wrapText="1"/>
    </xf>
    <xf numFmtId="0" fontId="3" fillId="0" borderId="20" xfId="0" applyFont="1" applyBorder="1" applyAlignment="1">
      <alignment horizontal="justify" vertical="center" wrapText="1"/>
    </xf>
    <xf numFmtId="0" fontId="3" fillId="0" borderId="17" xfId="0" applyFont="1" applyBorder="1" applyAlignment="1">
      <alignment horizontal="center" vertical="center" wrapText="1"/>
    </xf>
    <xf numFmtId="14" fontId="28" fillId="0" borderId="23" xfId="0" applyNumberFormat="1" applyFont="1" applyBorder="1" applyAlignment="1">
      <alignment horizontal="center" vertical="center" wrapText="1"/>
    </xf>
    <xf numFmtId="0" fontId="28" fillId="38" borderId="14" xfId="0" applyFont="1" applyFill="1" applyBorder="1" applyAlignment="1">
      <alignment horizontal="justify" vertical="center" wrapText="1"/>
    </xf>
    <xf numFmtId="0" fontId="28" fillId="38" borderId="14" xfId="0" applyFont="1" applyFill="1" applyBorder="1" applyAlignment="1">
      <alignment vertical="center" wrapText="1"/>
    </xf>
    <xf numFmtId="0" fontId="28" fillId="36" borderId="14" xfId="0" applyFont="1" applyFill="1" applyBorder="1" applyAlignment="1">
      <alignment vertical="center" wrapText="1"/>
    </xf>
    <xf numFmtId="0" fontId="28" fillId="36" borderId="14" xfId="0" applyFont="1" applyFill="1" applyBorder="1" applyAlignment="1">
      <alignment horizontal="center" vertical="center" wrapText="1"/>
    </xf>
    <xf numFmtId="15" fontId="3" fillId="0" borderId="14" xfId="0" applyNumberFormat="1" applyFont="1" applyBorder="1" applyAlignment="1">
      <alignment horizontal="center" vertical="center" wrapText="1"/>
    </xf>
    <xf numFmtId="0" fontId="28" fillId="38" borderId="14" xfId="0" applyFont="1" applyFill="1" applyBorder="1" applyAlignment="1">
      <alignment horizontal="center" vertical="center" wrapText="1"/>
    </xf>
    <xf numFmtId="0" fontId="3" fillId="43" borderId="14" xfId="0" applyFont="1" applyFill="1" applyBorder="1" applyAlignment="1">
      <alignment horizontal="center" vertical="center" wrapText="1"/>
    </xf>
    <xf numFmtId="0" fontId="28" fillId="0" borderId="14" xfId="0" applyFont="1" applyBorder="1" applyAlignment="1">
      <alignment horizontal="left" vertical="center" wrapText="1"/>
    </xf>
    <xf numFmtId="1" fontId="28" fillId="0" borderId="14" xfId="0" applyNumberFormat="1" applyFont="1" applyBorder="1" applyAlignment="1">
      <alignment horizontal="center" vertical="center" wrapText="1"/>
    </xf>
    <xf numFmtId="165" fontId="3" fillId="0" borderId="14" xfId="68" applyNumberFormat="1" applyFont="1" applyBorder="1" applyAlignment="1">
      <alignment vertical="center" wrapText="1"/>
    </xf>
    <xf numFmtId="9" fontId="3" fillId="39" borderId="14" xfId="42" applyFont="1" applyFill="1" applyBorder="1" applyAlignment="1">
      <alignment horizontal="left" vertical="center" wrapText="1"/>
    </xf>
    <xf numFmtId="0" fontId="22" fillId="0" borderId="14" xfId="0" applyFont="1" applyBorder="1" applyAlignment="1">
      <alignment horizontal="left" vertical="center" wrapText="1"/>
    </xf>
    <xf numFmtId="0" fontId="3" fillId="0" borderId="14" xfId="0" applyFont="1" applyBorder="1" applyAlignment="1">
      <alignment horizontal="left" vertical="center" wrapText="1"/>
    </xf>
    <xf numFmtId="0" fontId="40" fillId="0" borderId="14" xfId="0" applyFont="1" applyBorder="1" applyAlignment="1">
      <alignment horizontal="left" vertical="center" wrapText="1"/>
    </xf>
    <xf numFmtId="9" fontId="20" fillId="39" borderId="14" xfId="42" applyFont="1" applyFill="1" applyBorder="1" applyAlignment="1">
      <alignment horizontal="left" vertical="center" wrapText="1"/>
    </xf>
    <xf numFmtId="0" fontId="27" fillId="0" borderId="14" xfId="0" applyFont="1" applyBorder="1" applyAlignment="1">
      <alignment horizontal="left" vertical="center" wrapText="1"/>
    </xf>
    <xf numFmtId="165" fontId="3" fillId="0" borderId="14" xfId="68" applyNumberFormat="1" applyFont="1" applyFill="1" applyBorder="1" applyAlignment="1">
      <alignment vertical="center" wrapText="1"/>
    </xf>
    <xf numFmtId="2" fontId="3" fillId="0" borderId="14" xfId="0" applyNumberFormat="1" applyFont="1" applyBorder="1" applyAlignment="1">
      <alignment horizontal="center" vertical="center" wrapText="1"/>
    </xf>
    <xf numFmtId="165" fontId="3" fillId="0" borderId="14" xfId="68" applyNumberFormat="1" applyFont="1" applyBorder="1" applyAlignment="1">
      <alignment horizontal="center" vertical="center" wrapText="1"/>
    </xf>
    <xf numFmtId="0" fontId="41" fillId="0" borderId="14" xfId="0" applyFont="1" applyBorder="1" applyAlignment="1">
      <alignment horizontal="justify" vertical="center" wrapText="1"/>
    </xf>
    <xf numFmtId="0" fontId="41" fillId="0" borderId="14" xfId="0" applyFont="1" applyBorder="1" applyAlignment="1">
      <alignment horizontal="center" vertical="center" wrapText="1"/>
    </xf>
    <xf numFmtId="14" fontId="41" fillId="0" borderId="14" xfId="0" applyNumberFormat="1" applyFont="1" applyBorder="1" applyAlignment="1">
      <alignment horizontal="center" vertical="center" wrapText="1"/>
    </xf>
    <xf numFmtId="0" fontId="45" fillId="0" borderId="14" xfId="0" applyFont="1" applyBorder="1" applyAlignment="1">
      <alignment horizontal="left" vertical="center" wrapText="1"/>
    </xf>
    <xf numFmtId="0" fontId="3" fillId="38" borderId="14" xfId="0" applyFont="1" applyFill="1" applyBorder="1" applyAlignment="1">
      <alignment horizontal="center" vertical="center" wrapText="1"/>
    </xf>
    <xf numFmtId="0" fontId="3" fillId="38" borderId="14" xfId="0" applyFont="1" applyFill="1" applyBorder="1" applyAlignment="1">
      <alignment horizontal="left" vertical="center" wrapText="1"/>
    </xf>
    <xf numFmtId="0" fontId="0" fillId="38" borderId="14" xfId="0" applyFill="1" applyBorder="1" applyAlignment="1">
      <alignment horizontal="justify" vertical="center" wrapText="1"/>
    </xf>
    <xf numFmtId="0" fontId="3" fillId="38" borderId="18" xfId="0" applyFont="1" applyFill="1" applyBorder="1" applyAlignment="1">
      <alignment horizontal="center" vertical="center" wrapText="1"/>
    </xf>
    <xf numFmtId="14" fontId="3" fillId="0" borderId="18" xfId="0" applyNumberFormat="1" applyFont="1" applyBorder="1" applyAlignment="1">
      <alignment horizontal="center" vertical="center" wrapText="1"/>
    </xf>
    <xf numFmtId="14" fontId="3" fillId="33" borderId="18" xfId="0" applyNumberFormat="1" applyFont="1" applyFill="1" applyBorder="1" applyAlignment="1">
      <alignment horizontal="center" vertical="center" wrapText="1"/>
    </xf>
    <xf numFmtId="165" fontId="3" fillId="0" borderId="14" xfId="68" applyNumberFormat="1" applyFont="1" applyFill="1" applyBorder="1" applyAlignment="1">
      <alignment horizontal="center" vertical="center" wrapText="1"/>
    </xf>
    <xf numFmtId="165" fontId="3" fillId="0" borderId="17" xfId="68" applyNumberFormat="1" applyFont="1" applyBorder="1" applyAlignment="1">
      <alignment horizontal="center" vertical="center" wrapText="1"/>
    </xf>
    <xf numFmtId="0" fontId="3" fillId="34" borderId="34" xfId="0" applyFont="1" applyFill="1" applyBorder="1" applyAlignment="1">
      <alignment horizontal="left" vertical="top" wrapText="1"/>
    </xf>
    <xf numFmtId="0" fontId="28" fillId="34" borderId="17" xfId="0" applyFont="1" applyFill="1" applyBorder="1" applyAlignment="1">
      <alignment horizontal="left" vertical="center" wrapText="1"/>
    </xf>
    <xf numFmtId="0" fontId="3" fillId="0" borderId="17" xfId="0" applyFont="1" applyBorder="1" applyAlignment="1">
      <alignment vertical="center" wrapText="1"/>
    </xf>
    <xf numFmtId="0" fontId="3" fillId="0" borderId="37" xfId="0" applyFont="1" applyBorder="1" applyAlignment="1">
      <alignment vertical="center" wrapText="1"/>
    </xf>
    <xf numFmtId="14" fontId="3" fillId="0" borderId="37" xfId="0" applyNumberFormat="1" applyFont="1" applyBorder="1" applyAlignment="1">
      <alignment vertical="center" wrapText="1"/>
    </xf>
    <xf numFmtId="14" fontId="3" fillId="0" borderId="38" xfId="0" applyNumberFormat="1" applyFont="1" applyBorder="1" applyAlignment="1">
      <alignment vertical="center" wrapText="1"/>
    </xf>
    <xf numFmtId="0" fontId="3" fillId="0" borderId="34" xfId="0" applyFont="1" applyBorder="1" applyAlignment="1">
      <alignment vertical="center" wrapText="1"/>
    </xf>
    <xf numFmtId="0" fontId="0" fillId="34" borderId="10" xfId="0" applyFill="1" applyBorder="1" applyAlignment="1">
      <alignment horizontal="justify" vertical="top" wrapText="1"/>
    </xf>
    <xf numFmtId="0" fontId="24" fillId="45" borderId="11" xfId="0" applyFont="1" applyFill="1" applyBorder="1" applyAlignment="1">
      <alignment horizontal="center" vertical="center" wrapText="1"/>
    </xf>
    <xf numFmtId="0" fontId="24" fillId="45" borderId="10" xfId="0" applyFont="1" applyFill="1" applyBorder="1" applyAlignment="1">
      <alignment horizontal="center" vertical="center" wrapText="1"/>
    </xf>
    <xf numFmtId="0" fontId="24" fillId="37" borderId="11" xfId="0" applyFont="1" applyFill="1" applyBorder="1" applyAlignment="1">
      <alignment horizontal="center" vertical="center" wrapText="1"/>
    </xf>
    <xf numFmtId="0" fontId="24" fillId="37" borderId="14"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2" fillId="45" borderId="13" xfId="0" applyFont="1" applyFill="1" applyBorder="1" applyAlignment="1">
      <alignment horizontal="center" vertical="center" wrapText="1"/>
    </xf>
    <xf numFmtId="9" fontId="3" fillId="0" borderId="14" xfId="42" applyFont="1" applyFill="1" applyBorder="1" applyAlignment="1">
      <alignment vertical="center" wrapText="1"/>
    </xf>
    <xf numFmtId="0" fontId="2" fillId="0" borderId="13" xfId="0" applyFont="1" applyBorder="1" applyAlignment="1">
      <alignment vertical="center" wrapText="1"/>
    </xf>
    <xf numFmtId="0" fontId="3" fillId="33" borderId="13" xfId="0" applyFont="1" applyFill="1" applyBorder="1" applyAlignment="1">
      <alignment vertical="center" wrapText="1"/>
    </xf>
    <xf numFmtId="0" fontId="0" fillId="33" borderId="14" xfId="0" applyFill="1" applyBorder="1" applyAlignment="1">
      <alignment vertical="center" wrapText="1"/>
    </xf>
    <xf numFmtId="0" fontId="0" fillId="33" borderId="0" xfId="0" applyFill="1" applyAlignment="1">
      <alignment vertical="center" wrapText="1"/>
    </xf>
    <xf numFmtId="0" fontId="0" fillId="33" borderId="13" xfId="0" applyFill="1" applyBorder="1" applyAlignment="1">
      <alignment wrapText="1"/>
    </xf>
    <xf numFmtId="0" fontId="41" fillId="0" borderId="13" xfId="0" applyFont="1" applyBorder="1" applyAlignment="1">
      <alignment vertical="center" wrapText="1"/>
    </xf>
    <xf numFmtId="14" fontId="41" fillId="0" borderId="13" xfId="0" applyNumberFormat="1" applyFont="1" applyBorder="1" applyAlignment="1">
      <alignment horizontal="center" vertical="center" wrapText="1"/>
    </xf>
    <xf numFmtId="0" fontId="0" fillId="37" borderId="0" xfId="0" applyFill="1" applyAlignment="1">
      <alignment vertical="center" wrapText="1"/>
    </xf>
    <xf numFmtId="14" fontId="0" fillId="34" borderId="14" xfId="0" applyNumberFormat="1" applyFill="1" applyBorder="1" applyAlignment="1">
      <alignment vertical="center" wrapText="1"/>
    </xf>
    <xf numFmtId="0" fontId="3" fillId="0" borderId="0" xfId="0" applyFont="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vertical="center" wrapText="1"/>
    </xf>
    <xf numFmtId="0" fontId="0" fillId="0" borderId="18" xfId="0" applyBorder="1" applyAlignment="1">
      <alignment horizontal="center" vertical="center" wrapText="1"/>
    </xf>
    <xf numFmtId="0" fontId="0" fillId="33" borderId="18" xfId="0" applyFill="1" applyBorder="1" applyAlignment="1">
      <alignment horizontal="center" vertical="center" wrapText="1"/>
    </xf>
    <xf numFmtId="9" fontId="3" fillId="38" borderId="14" xfId="42" applyFont="1" applyFill="1" applyBorder="1" applyAlignment="1">
      <alignment vertical="center" wrapText="1"/>
    </xf>
    <xf numFmtId="0" fontId="3" fillId="38" borderId="14" xfId="0" applyFont="1" applyFill="1" applyBorder="1" applyAlignment="1">
      <alignment vertical="center" wrapText="1"/>
    </xf>
    <xf numFmtId="9" fontId="3" fillId="0" borderId="17" xfId="42" applyFont="1" applyFill="1" applyBorder="1" applyAlignment="1">
      <alignment vertical="center" wrapText="1"/>
    </xf>
    <xf numFmtId="9" fontId="0" fillId="0" borderId="14" xfId="42" applyFont="1" applyBorder="1" applyAlignment="1">
      <alignment vertical="center" wrapText="1"/>
    </xf>
    <xf numFmtId="9" fontId="3" fillId="0" borderId="18" xfId="42" applyFont="1" applyFill="1" applyBorder="1" applyAlignment="1">
      <alignment vertical="center" wrapText="1"/>
    </xf>
    <xf numFmtId="0" fontId="3" fillId="0" borderId="18" xfId="0" applyFont="1" applyBorder="1" applyAlignment="1">
      <alignment vertical="center" wrapText="1"/>
    </xf>
    <xf numFmtId="0" fontId="0" fillId="43" borderId="14" xfId="0" applyFill="1" applyBorder="1" applyAlignment="1">
      <alignment horizontal="center" vertical="center" wrapText="1"/>
    </xf>
    <xf numFmtId="1" fontId="0" fillId="0" borderId="14" xfId="0" applyNumberFormat="1" applyBorder="1" applyAlignment="1">
      <alignment horizontal="center" vertical="center" wrapText="1"/>
    </xf>
    <xf numFmtId="9" fontId="3" fillId="0" borderId="14" xfId="42" applyFont="1" applyFill="1" applyBorder="1" applyAlignment="1">
      <alignment horizontal="center" vertical="center" wrapText="1"/>
    </xf>
    <xf numFmtId="15" fontId="0" fillId="0" borderId="14" xfId="0" applyNumberFormat="1" applyBorder="1" applyAlignment="1">
      <alignment horizontal="center" vertical="center" wrapText="1"/>
    </xf>
    <xf numFmtId="0" fontId="0" fillId="43" borderId="14" xfId="0" applyFill="1" applyBorder="1" applyAlignment="1">
      <alignment horizontal="left" vertical="center" wrapText="1"/>
    </xf>
    <xf numFmtId="0" fontId="0" fillId="0" borderId="14" xfId="0" applyBorder="1" applyAlignment="1">
      <alignment horizontal="left" vertical="center" wrapText="1"/>
    </xf>
    <xf numFmtId="14" fontId="0" fillId="0" borderId="14" xfId="0" applyNumberFormat="1" applyBorder="1" applyAlignment="1">
      <alignment horizontal="right" vertical="center" wrapText="1"/>
    </xf>
    <xf numFmtId="14" fontId="44" fillId="0" borderId="0" xfId="0" applyNumberFormat="1" applyFont="1" applyAlignment="1">
      <alignment horizontal="center" vertical="center" wrapText="1"/>
    </xf>
    <xf numFmtId="2" fontId="0" fillId="0" borderId="14" xfId="0" applyNumberFormat="1" applyBorder="1" applyAlignment="1">
      <alignment horizontal="center" vertical="center" wrapText="1"/>
    </xf>
    <xf numFmtId="14" fontId="0" fillId="0" borderId="17" xfId="0" applyNumberFormat="1" applyBorder="1" applyAlignment="1">
      <alignment horizontal="center" vertical="center" wrapText="1"/>
    </xf>
    <xf numFmtId="0" fontId="0" fillId="0" borderId="17" xfId="0" applyBorder="1" applyAlignment="1">
      <alignment horizontal="left" vertical="center" wrapText="1"/>
    </xf>
    <xf numFmtId="14" fontId="0" fillId="0" borderId="17" xfId="0" applyNumberFormat="1" applyBorder="1" applyAlignment="1">
      <alignment vertical="center" wrapText="1"/>
    </xf>
    <xf numFmtId="0" fontId="0" fillId="0" borderId="17" xfId="0" applyBorder="1" applyAlignment="1">
      <alignment horizontal="center" vertical="center" wrapText="1"/>
    </xf>
    <xf numFmtId="14" fontId="3" fillId="0" borderId="14" xfId="0" applyNumberFormat="1" applyFont="1" applyBorder="1" applyAlignment="1">
      <alignment horizontal="left" vertical="center" wrapText="1"/>
    </xf>
    <xf numFmtId="0" fontId="3" fillId="0" borderId="0" xfId="0" applyFont="1" applyAlignment="1">
      <alignment horizontal="left" vertical="center" wrapText="1"/>
    </xf>
    <xf numFmtId="14" fontId="22" fillId="0" borderId="14" xfId="0" applyNumberFormat="1" applyFont="1" applyBorder="1" applyAlignment="1">
      <alignment horizontal="left" vertical="center" wrapText="1"/>
    </xf>
    <xf numFmtId="14" fontId="40" fillId="0" borderId="14" xfId="0" applyNumberFormat="1" applyFont="1" applyBorder="1" applyAlignment="1">
      <alignment horizontal="left" vertical="center" wrapText="1"/>
    </xf>
    <xf numFmtId="0" fontId="20" fillId="0" borderId="0" xfId="0" applyFont="1" applyAlignment="1">
      <alignment horizontal="left" vertical="center" wrapText="1"/>
    </xf>
    <xf numFmtId="9" fontId="0" fillId="0" borderId="14" xfId="42" applyFont="1" applyBorder="1" applyAlignment="1">
      <alignment horizontal="center" vertical="center" wrapText="1"/>
    </xf>
    <xf numFmtId="2" fontId="0" fillId="0" borderId="14" xfId="42" applyNumberFormat="1" applyFont="1" applyBorder="1" applyAlignment="1">
      <alignment horizontal="center" vertical="center" wrapText="1"/>
    </xf>
    <xf numFmtId="14" fontId="0" fillId="35" borderId="14" xfId="0" applyNumberFormat="1" applyFill="1" applyBorder="1" applyAlignment="1">
      <alignment vertical="center" wrapText="1"/>
    </xf>
    <xf numFmtId="9" fontId="3" fillId="41" borderId="14" xfId="42" applyFont="1" applyFill="1" applyBorder="1" applyAlignment="1">
      <alignment vertical="center" wrapText="1"/>
    </xf>
    <xf numFmtId="0" fontId="0" fillId="0" borderId="23" xfId="0" applyBorder="1" applyAlignment="1">
      <alignment vertical="center" wrapText="1"/>
    </xf>
    <xf numFmtId="14" fontId="20" fillId="0" borderId="14" xfId="0" applyNumberFormat="1" applyFont="1" applyBorder="1" applyAlignment="1">
      <alignment horizontal="center" vertical="center" wrapText="1"/>
    </xf>
    <xf numFmtId="0" fontId="0" fillId="33" borderId="14" xfId="0" applyFill="1" applyBorder="1" applyAlignment="1">
      <alignment horizontal="center" vertical="center" wrapText="1"/>
    </xf>
    <xf numFmtId="165" fontId="0" fillId="0" borderId="23" xfId="68" applyNumberFormat="1" applyFont="1" applyBorder="1" applyAlignment="1">
      <alignment horizontal="center" vertical="center" wrapText="1"/>
    </xf>
    <xf numFmtId="0" fontId="41" fillId="0" borderId="13" xfId="0" applyFont="1" applyBorder="1" applyAlignment="1">
      <alignment wrapText="1"/>
    </xf>
    <xf numFmtId="0" fontId="0" fillId="33" borderId="12" xfId="0" applyFill="1" applyBorder="1" applyAlignment="1">
      <alignment horizontal="center" vertical="center" wrapText="1"/>
    </xf>
    <xf numFmtId="14" fontId="0" fillId="33" borderId="14" xfId="0" applyNumberFormat="1" applyFill="1" applyBorder="1" applyAlignment="1">
      <alignment horizontal="center" vertical="center" wrapText="1"/>
    </xf>
    <xf numFmtId="14" fontId="0" fillId="33" borderId="13" xfId="0" applyNumberFormat="1" applyFill="1" applyBorder="1" applyAlignment="1">
      <alignment wrapText="1"/>
    </xf>
    <xf numFmtId="0" fontId="0" fillId="33" borderId="15" xfId="0" applyFill="1" applyBorder="1" applyAlignment="1">
      <alignment wrapText="1"/>
    </xf>
    <xf numFmtId="14" fontId="0" fillId="33" borderId="14" xfId="0" applyNumberFormat="1" applyFill="1" applyBorder="1" applyAlignment="1">
      <alignment wrapText="1"/>
    </xf>
    <xf numFmtId="9" fontId="3" fillId="33" borderId="14" xfId="42" applyFont="1" applyFill="1" applyBorder="1" applyAlignment="1">
      <alignment vertical="center" wrapText="1"/>
    </xf>
    <xf numFmtId="0" fontId="0" fillId="0" borderId="39" xfId="0" applyBorder="1" applyAlignment="1">
      <alignment horizontal="center" vertical="center" wrapText="1"/>
    </xf>
    <xf numFmtId="14" fontId="0" fillId="0" borderId="0" xfId="0" applyNumberFormat="1" applyAlignment="1">
      <alignment horizontal="center" wrapText="1"/>
    </xf>
    <xf numFmtId="0" fontId="0" fillId="0" borderId="41" xfId="0" applyBorder="1" applyAlignment="1">
      <alignment horizontal="justify" vertical="center" wrapText="1"/>
    </xf>
    <xf numFmtId="0" fontId="0" fillId="0" borderId="42" xfId="0" applyBorder="1" applyAlignment="1">
      <alignment horizontal="justify" vertical="center" wrapText="1"/>
    </xf>
    <xf numFmtId="0" fontId="0" fillId="0" borderId="0" xfId="0" pivotButton="1"/>
    <xf numFmtId="0" fontId="0" fillId="0" borderId="0" xfId="0" applyAlignment="1">
      <alignment horizontal="left"/>
    </xf>
    <xf numFmtId="0" fontId="0" fillId="0" borderId="0" xfId="0" applyNumberFormat="1"/>
    <xf numFmtId="1" fontId="0" fillId="0" borderId="0" xfId="0" applyNumberFormat="1"/>
    <xf numFmtId="0" fontId="0" fillId="0" borderId="0" xfId="0" applyAlignment="1">
      <alignment horizontal="left" indent="1"/>
    </xf>
  </cellXfs>
  <cellStyles count="69">
    <cellStyle name="20% - Énfasis1" xfId="19" builtinId="30" customBuiltin="1"/>
    <cellStyle name="20% - Énfasis1 2" xfId="47" xr:uid="{9A1E7556-C032-4431-9A7C-2F03A486752E}"/>
    <cellStyle name="20% - Énfasis2" xfId="23" builtinId="34" customBuiltin="1"/>
    <cellStyle name="20% - Énfasis2 2" xfId="50" xr:uid="{0EA4CFE4-67F9-4053-BD19-A2E9ED80C952}"/>
    <cellStyle name="20% - Énfasis3" xfId="27" builtinId="38" customBuiltin="1"/>
    <cellStyle name="20% - Énfasis3 2" xfId="53" xr:uid="{E6DA4C02-BCAE-4988-AF84-F0833A8C470E}"/>
    <cellStyle name="20% - Énfasis4" xfId="31" builtinId="42" customBuiltin="1"/>
    <cellStyle name="20% - Énfasis4 2" xfId="56" xr:uid="{85872251-9E37-4B8B-9653-1ACC2B8CF22D}"/>
    <cellStyle name="20% - Énfasis5" xfId="35" builtinId="46" customBuiltin="1"/>
    <cellStyle name="20% - Énfasis5 2" xfId="59" xr:uid="{005965CA-FAE7-42E0-BBA6-22446F45B4C0}"/>
    <cellStyle name="20% - Énfasis6" xfId="39" builtinId="50" customBuiltin="1"/>
    <cellStyle name="20% - Énfasis6 2" xfId="62" xr:uid="{A36CF1C5-4880-4091-A02A-E89691B39A2B}"/>
    <cellStyle name="40% - Énfasis1" xfId="20" builtinId="31" customBuiltin="1"/>
    <cellStyle name="40% - Énfasis1 2" xfId="48" xr:uid="{C7F0373D-5344-4833-A7E2-50873173F8C8}"/>
    <cellStyle name="40% - Énfasis2" xfId="24" builtinId="35" customBuiltin="1"/>
    <cellStyle name="40% - Énfasis2 2" xfId="51" xr:uid="{C3DC693A-59C1-463A-861C-CA760D36F521}"/>
    <cellStyle name="40% - Énfasis3" xfId="28" builtinId="39" customBuiltin="1"/>
    <cellStyle name="40% - Énfasis3 2" xfId="54" xr:uid="{019A45F3-58A4-4DFF-A57D-512CA11914A0}"/>
    <cellStyle name="40% - Énfasis4" xfId="32" builtinId="43" customBuiltin="1"/>
    <cellStyle name="40% - Énfasis4 2" xfId="57" xr:uid="{AE90277A-6180-4953-9917-5FAA9AC4CB7F}"/>
    <cellStyle name="40% - Énfasis5" xfId="36" builtinId="47" customBuiltin="1"/>
    <cellStyle name="40% - Énfasis5 2" xfId="60" xr:uid="{0B320AF6-55C0-49FD-96B7-1806B1809CFD}"/>
    <cellStyle name="40% - Énfasis6" xfId="40" builtinId="51" customBuiltin="1"/>
    <cellStyle name="40% - Énfasis6 2" xfId="63" xr:uid="{11487538-94B5-4CCC-B60C-5099D202F5A6}"/>
    <cellStyle name="60% - Énfasis1" xfId="21" builtinId="32" customBuiltin="1"/>
    <cellStyle name="60% - Énfasis1 2" xfId="49" xr:uid="{6E43D69A-0B9E-46B7-9C9E-F1EB155C5C30}"/>
    <cellStyle name="60% - Énfasis2" xfId="25" builtinId="36" customBuiltin="1"/>
    <cellStyle name="60% - Énfasis2 2" xfId="52" xr:uid="{31C9D2C3-C3DC-478F-8B4C-25E1C4350603}"/>
    <cellStyle name="60% - Énfasis3" xfId="29" builtinId="40" customBuiltin="1"/>
    <cellStyle name="60% - Énfasis3 2" xfId="55" xr:uid="{025550A1-BED1-4268-848F-BC7B90CEE58A}"/>
    <cellStyle name="60% - Énfasis4" xfId="33" builtinId="44" customBuiltin="1"/>
    <cellStyle name="60% - Énfasis4 2" xfId="58" xr:uid="{DAB31B9D-6DEA-4BB9-A101-17AD4F45A3B5}"/>
    <cellStyle name="60% - Énfasis5" xfId="37" builtinId="48" customBuiltin="1"/>
    <cellStyle name="60% - Énfasis5 2" xfId="61" xr:uid="{29935D5F-26BA-4D92-A5AB-FFA42D0FB9D3}"/>
    <cellStyle name="60% - Énfasis6" xfId="41" builtinId="52" customBuiltin="1"/>
    <cellStyle name="60% - Énfasis6 2" xfId="64" xr:uid="{4D255760-FF4D-465A-AB63-DF32DD27B01B}"/>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68" builtinId="3"/>
    <cellStyle name="Neutral" xfId="8" builtinId="28" customBuiltin="1"/>
    <cellStyle name="Normal" xfId="0" builtinId="0"/>
    <cellStyle name="Normal 2" xfId="43" xr:uid="{E26CE7CE-74E3-4CF8-9FB5-FF9ED9F06438}"/>
    <cellStyle name="Normal 2 2" xfId="65" xr:uid="{B39E4B2D-8F95-40B1-8217-EFB7BD3852AE}"/>
    <cellStyle name="Normal 3" xfId="45" xr:uid="{E7DD53C7-64D8-4346-99DA-443E23278A1D}"/>
    <cellStyle name="Normal 3 2" xfId="67" xr:uid="{E5ED4B13-62A5-4F90-BDBF-CD70DEFA3C3E}"/>
    <cellStyle name="Notas" xfId="15" builtinId="10" customBuiltin="1"/>
    <cellStyle name="Notas 2" xfId="46" xr:uid="{A0023751-4CD5-4D33-B6F6-DC4A052887BF}"/>
    <cellStyle name="Porcentaje" xfId="42" builtinId="5"/>
    <cellStyle name="Porcentaje 2" xfId="44" xr:uid="{064307F6-3E72-4FDC-91E2-C9D664400C11}"/>
    <cellStyle name="Porcentaje 2 2" xfId="66" xr:uid="{3573F7B0-82B0-4433-B6C5-3E07EB8B17E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744">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64"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8" formatCode="0.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7" formatCode="0.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166" formatCode="0.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 formatCode="0"/>
    </dxf>
    <dxf>
      <numFmt numFmtId="1" formatCode="0"/>
    </dxf>
    <dxf>
      <numFmt numFmtId="1" formatCode="0"/>
    </dxf>
    <dxf>
      <numFmt numFmtId="1" formatCode="0"/>
    </dxf>
    <dxf>
      <numFmt numFmtId="1" formatCode="0"/>
    </dxf>
    <dxf>
      <numFmt numFmtId="164" formatCode="0.0"/>
    </dxf>
    <dxf>
      <numFmt numFmtId="1" formatCode="0"/>
    </dxf>
    <dxf>
      <numFmt numFmtId="2" formatCode="0.00"/>
    </dxf>
    <dxf>
      <numFmt numFmtId="164" formatCode="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5495.163428935186" createdVersion="8" refreshedVersion="8" minRefreshableVersion="3" recordCount="747" xr:uid="{F0EB7193-F33D-4874-B793-64B690988348}">
  <cacheSource type="worksheet">
    <worksheetSource ref="A1:AC748" sheet="PM POR AUDITORÍA"/>
  </cacheSource>
  <cacheFields count="29">
    <cacheField name="Número acción" numFmtId="0">
      <sharedItems containsMixedTypes="1" containsNumber="1" containsInteger="1" minValue="1" maxValue="823"/>
    </cacheField>
    <cacheField name="Fuente" numFmtId="0">
      <sharedItems/>
    </cacheField>
    <cacheField name="Plan" numFmtId="0">
      <sharedItems count="72">
        <s v="A50 SISBEN IV"/>
        <s v="A51 TIQUETES"/>
        <s v="A46 29 FAB"/>
        <s v="A41 217009 Coldeportes"/>
        <s v="A48 197060 MEN"/>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 v="A64 Liquidaciones"/>
        <s v="A65 219001 DNP"/>
        <s v="A66 Normatividad Amb y Social"/>
        <s v="A67 Controles Financieros"/>
        <s v="A68 Controles SARLAFT"/>
        <s v="A69 Servicios Administrativos"/>
        <s v="A70 Gestión Comercial"/>
        <s v="A71 Contratación TI"/>
        <s v="A72 Contratación GP OV"/>
        <s v="A73 Procesos Jur y Prov"/>
        <s v="A74 Comités Institucionales"/>
        <s v="A75 Efectividad SAR"/>
        <s v="A76 Proyectos INPEC"/>
        <s v="A79 Intradomiciliarias 2021"/>
        <s v="A80 Interventorías y consultorías 2020-2021"/>
        <s v="A77 Subsidios VIP y VIS"/>
        <s v="A78 Sistemas fotovoltaicos"/>
        <s v="A82 Aeródromos"/>
        <s v="A81 Pactos Territoriales"/>
        <s v="A83 SENA"/>
        <s v="A84 POZO ANH"/>
        <s v="A85 DEPURACIÓN CGR"/>
        <s v="A86 GESTIÓN ARCHIVO"/>
        <s v="A87 CASTIGO ACTIVOS"/>
        <s v="A88 USPEC CÚCUTA"/>
        <s v="A89 PROYECTO BESOTES"/>
        <s v="A90 INVIAS"/>
        <s v="A91 SÍSMICA ANH"/>
        <s v="A94 INTRADOMICILIARIAS 221005"/>
        <s v="A93 COLEGIOS SED"/>
        <s v="A92 EDUBAR"/>
        <s v="A95 SISTEMA ERP"/>
        <s v="A96 USPEC 2023"/>
        <s v="A97 PORTAFOLIOS"/>
        <s v="A98 LÍNEAS DE NEGOCIO"/>
        <s v="A99 INTERVENTORÍA FIDUAGRARIA 221014"/>
        <s v="A100 CONVENIOS DPS 2023"/>
        <s v="A101 Fondo Emprender 6"/>
        <s v="A102 SENA Obras"/>
        <s v="A103 Convenio 219143 ANSV"/>
        <s v="A104 ESAP Mantenimientos"/>
        <s v="A106 Pactos territoriales 221009 y 221010 - DNP"/>
        <s v="A105 SI, PCN y NTC 5854"/>
        <s v="A 107 Fonvivienda 2024"/>
        <s v="A108 Convenio 223003 MinDeporte"/>
        <s v="A110 Efectividad PM CGR 2024"/>
        <s v="A109 Contratación Servicios Administrativos"/>
        <s v="A111 Colegios SED 2024"/>
      </sharedItems>
    </cacheField>
    <cacheField name="Descripción" numFmtId="0">
      <sharedItems longText="1"/>
    </cacheField>
    <cacheField name="Fecha reporte" numFmtId="0">
      <sharedItems containsNonDate="0" containsDate="1" containsString="0" containsBlank="1" minDate="2017-06-30T00:00:00" maxDate="2024-06-19T00:00:00"/>
    </cacheField>
    <cacheField name="Proceso" numFmtId="0">
      <sharedItems count="16">
        <s v="GERENCIA Y GESTIÓN DE PROYECTOS"/>
        <s v="GESTIÓN DEL RIESGO"/>
        <s v="GESTIÓN DE PROVEEDORES"/>
        <s v="GESTIÓN FINANCIERA"/>
        <s v="GESTIÓN ADMINISTRATIVA"/>
        <s v="GESTIÓN DE LAS TECNOLOGÍAS DE LA INFORMACIÓN"/>
        <s v="GESTIÓN DE LAS COMUNICACIONES"/>
        <s v="GESTIÓN JURÍDICA"/>
        <s v="GESTIÓN DEL TALENTO HUMANO"/>
        <s v="GESTIÓN COMERCIAL"/>
        <s v="DIRECCIONAMIENTO ESTRATÉGICO"/>
        <s v="ESTRUCTURACIÓN DE PROYECTOS"/>
        <s v="GESTIÓN DOCUMENTAL"/>
        <s v="GESTION DE PROVEEDORES"/>
        <s v="ESTRUCTURACION DE PROYECTOS"/>
        <s v="EVALUACIÓN DE PROYECTOS"/>
      </sharedItems>
    </cacheField>
    <cacheField name="Tipificación" numFmtId="0">
      <sharedItems containsBlank="1"/>
    </cacheField>
    <cacheField name="Tipo acción" numFmtId="0">
      <sharedItems containsBlank="1"/>
    </cacheField>
    <cacheField name="Verificador" numFmtId="0">
      <sharedItems/>
    </cacheField>
    <cacheField name="Responsable formular acción" numFmtId="0">
      <sharedItems count="77">
        <s v="wvela"/>
        <s v="aalvarez2"/>
        <s v="oalfonso"/>
        <s v="amarin"/>
        <s v="jmelo"/>
        <s v="mibanez"/>
        <s v="szarate"/>
        <s v="aruiz1"/>
        <s v="fariza"/>
        <s v="acastro3"/>
        <s v="fmorales2"/>
        <s v="bavila"/>
        <s v="lcardena"/>
        <s v="arojas3"/>
        <s v="jreyes3"/>
        <s v="dgonzal2"/>
        <s v="dleon"/>
        <s v="jamaya"/>
        <s v="roviedo"/>
        <s v="jarevalo"/>
        <s v="lmejia1"/>
        <s v="arodriguez"/>
        <s v="Sluna"/>
        <s v="jbermude"/>
        <s v="cmayorga"/>
        <s v="jtalero"/>
        <s v="eceron"/>
        <s v="muscateg"/>
        <s v="amontene"/>
        <s v="mpatino"/>
        <s v="dherrera"/>
        <s v="cumana"/>
        <s v="respitia"/>
        <s v="evallejo"/>
        <s v="scadena1"/>
        <s v="alombana"/>
        <s v="scastell"/>
        <s v="cbarrios1"/>
        <s v="cmontane"/>
        <s v="pparra"/>
        <s v="lbautist"/>
        <s v="pbuitrag"/>
        <s v="mpanquev"/>
        <s v="csalazar2"/>
        <s v="hceron"/>
        <s v="jbrieva"/>
        <s v="pgamboa"/>
        <s v="acardozo"/>
        <s v="mduarte1"/>
        <s v="eespitia"/>
        <s v="nobando"/>
        <s v="plondono"/>
        <s v="clopez4"/>
        <s v="evalenci"/>
        <s v="durquijo"/>
        <s v="mgonzal5"/>
        <s v="jbotero"/>
        <s v="dsuarez2"/>
        <s v="jzuleta"/>
        <s v="asalaman"/>
        <s v="DESARROLLO DE PROYECTOS 1"/>
        <s v="PLANEACION CONTRACTUAL"/>
        <s v="Gestión de Tesorería"/>
        <s v="Gestión de Contabilidad"/>
        <s v="Subgerencia de Desarrollo de Proyectos"/>
        <s v="Planeación y Gestión del Riesgo"/>
        <s v="SUBGERENCIA DE ESTRUCTURACION DE PROYECTOS"/>
        <s v="SUBGERENCIA DE OPERACIONES"/>
        <s v="SUBGERENCIA FINANCIERA"/>
        <s v="Grupo Desarrollo de Proyectos 2"/>
        <s v="Grupo Desarrollo de Proyectos 3"/>
        <s v="Grupo de Gestión Post-Contractual"/>
        <s v="Grupo Desarrollo de Proyectos 1"/>
        <s v="DESARROLLO DE PROYECTOS 2"/>
        <s v="daldana"/>
        <s v="jvargas2"/>
        <s v="EVALUACIÓN DE PROYECTOS"/>
      </sharedItems>
    </cacheField>
    <cacheField name="Causas" numFmtId="0">
      <sharedItems containsBlank="1" longText="1"/>
    </cacheField>
    <cacheField name="Actividad" numFmtId="0">
      <sharedItems count="686" longText="1">
        <s v="Realizar el seguimiento a los desembolsos al interior de la Entidad con la áreas de apoyo involucradas presupuesto contabilidad y pagaduría para desembolsar los recursos en los plazos establecidos por la Entidad."/>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Orientar en la fase precontractual a los municipios para los nuevos convenios sobre el impacto en el recursos que tiene el no cumplimiento de la meta."/>
        <s v="Reforzar las actividades de seguimiento por parte de la supervisión hacia los municipios."/>
        <s v="Reforzar por parte de los supervisores las actividades de apoyo hacia el municipio para la elaboración de dichos informes."/>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se pueden liquidar de los 27 terminados y tipificar las causales de no liquidación."/>
        <s v="Determinar qué contratos de fábricas de los 27 terminados han presentado conciliación y con que pretensiones"/>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Gestionar la conciliación contrato de interventoría infraestructura 2013 ."/>
        <s v="Conciliar cifras con los 6 casos de los interventores para establecer de manera exacta los valores pendientes de pago por servicios ejecutados y así evitar reclamos y procesos por valores que no correspondan."/>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Crear y adoptar en el sistema Integral de Gestión de calidad el documento lista de chequeo novedades contractuales"/>
        <s v="Realizar una mesa de trabajo con los profesionales de la Subgerencia de operaciones para dar a conocer las situaciones presentadas y las recomendaciones generadas. con el fin de mitigar la probabilidad que se repitan los errores evidenciado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Envío de correos electronicos a los usuarios que presenten PQRD próximas a vencer o que hayan incumplido los términos."/>
        <s v="Socializar a los responsables los cambios realizados."/>
        <s v="Modificar el PAP301 Trámite de peticiones quejas reclamos y denuncias en Colocar punto de control de asiganción para revisión de todas las PQRD asignada al administrador."/>
        <s v="Adicionar el contrato No. 2018882 suscrito con QTECH S.A.S con el fin de adquirir nuevos equipos de escaner que pemitan atender las necesidades de unidad de correspondencia."/>
        <s v="Presentar a la junta directiva la solicitud de castigo"/>
        <s v="Evaluación y definición en el comité de seguimiento y castigo de activos del castigo de cartera para ser presentada y aprobada por la Junta Directiva"/>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spuesta por parte del área de Planeación Contractual a la Subgerencia de Desarrollo de Proyectos donde se acoge la solicitud realizada"/>
        <s v="Realizar por parte del abogado encargado de revisar las novedades contractuales consulta al profesional de incumplimientos sobre incumplimientos del contrato antes de legalizar la novedad"/>
        <s v="Realizar reporte de evento de riesgo de la observación No.6"/>
        <s v="Generar un documento formal con los ANS establecidos según conclusiones de las mesas de trabajo"/>
        <s v="Realizar mesas de trabajo con la subgerencia tecnica para la revisión de la necesidad y de los insumos que requiere el grupo de planeacion contractual para la elaboracion del documento correspondiente."/>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s v="Incluir en el correo electrónico de citación a la mesa de trabajo enviado por el Grupo de Planeación Contractual que el grupo solicitante deberá traer revisado los componentes técnicos y jurídicos necesarios para la revisión de la necesidad de estudio previo."/>
        <s v="Reportar el evento de riesgo de la observación No. 5"/>
        <s v="Revisar y ajustar el Procedimiento Solicitud y trámite de vacaciones PAP603 incluyendo la revisión y aprobación por parte de la Gerente del Área de Organización y Métodos."/>
        <s v="2. Realizar el ajuste y revisión del porcedimiento hasta la aprobación por parte del Gerente de Organización y Métodos."/>
        <s v="1.Realizar la solicitud de modificación al Procedimiento PAP 623 Trámite de Queja por Acoso Laboral."/>
        <s v="Estudiar la pertinencia de establecer un nuevo Reglamento para el CCL o por el contrario de continuar con el actual adoptándolo dentro del PAP 623 Trámite de Queja por Acoso Laboral."/>
        <s v="2. Aprobar por parte de la Alta Gerencia."/>
        <s v="2. Incluir en el Procedimiento PAP 623 Trámite de Queja por Acoso Laboral controles para garantizar la integridad de los documentos relacionados con el CCL cargados en el ORFEO."/>
        <s v="Incluir en el procedimiento PAP 623 Trámite de Queja por Acoso Laboral controles para propender por la oportunidad para realizar las reuniones ordinarias y las extraordinarias."/>
        <s v="2. Incluir en el Procedimiento PAP 623 Trámite de Queja por Acoso Laboral controles para que se presenten los informes anuales de la gestión del Comité de Convivencia Laboral a la alta dirección."/>
        <s v="Reportar eventos de riesgo por cada observacion en formato establecido a Planeación y gestión de riesgos"/>
        <s v="Generar y enviar a los usuarios piezas comunicacionales referentes al backup de usuario final"/>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Definir las actas de servicio ejecutadas así no estén firmadas que cuentan con los soportes de ejecución sin CDP y RP para gestionar el pago vía comité de conciliación 3 contratos - origen FONADE"/>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Gestionar con cada cliente cuyo convenio está vigente la devolución de los recursos 17 convenios para 10 contratos de fábricas"/>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Prorratear el valor de los costos fijos y otros que no están asociados a convenios entre los convenios beneficiarios por cada contrato de fábrica 3 contratos"/>
        <s v="Gestionar con cada cliente cuyo convenio está vigente la devolución de los recursos 31 convenios para 3 contratos de fábricas"/>
        <s v="Realizar la liquidación o cierre parcial de los contratos de fábricas que lo requieran con el fin de liberar recursos para la devolución a FONADE o pagos pendientes a contratistas 13 contratos"/>
        <s v="Reintegrar recursos de convenios vigentes con CDP a FONADE con sustento en la ejecución de las actas de servicio Manual de Presupuesto"/>
        <s v="Presentar para aprobación del Comité de Conciliación el esquema de distribución de costos fijos y otros entre Convenios vigentes"/>
        <s v="Gestionar con cada gerencia de convenio la devolución de los recursos para estos 3 contratos"/>
        <s v="Determinar la vigencia de los convenios y tipificarlos para establecer de cuáles se pueden recuperar recursos y qué valores de estos 3 conveni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Diseñar el formato de CONTROL DE DISPOSICIÓN FINAL DE ESCOMBROS Y SOBRANTES DE EXCAVACIONES"/>
        <s v="Incluir al sistema de gestion de calidad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Conciliar mensualmente a partir de julio de 2019 la información entregada por el Grupo de Presupuesto del 10 al 12 de cada mes y la información disponible del grupo de Tiquetes aclarando diferencias."/>
        <s v="Elaborar la conciliación acumulada por convenio del contrato para el periodo de agosto 2017 a junio 2019 de acuerdo con la información entregada por Presupuesto."/>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Presentar el informe de los recursos ejecutados no recuperados al cliente y a la gerencia general de ENTerritorio. definiendo acciones a seguir."/>
        <s v="Elaborar el informe de los recursos ejecutados no recuperados. identificando el valor real y los responsables."/>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ante el cliente el acta de liquidación para firmas"/>
        <s v="Radicar la carpeta con la documentacion necesaria para la liquidacion del convenio 217009 en el grupo de gestion postcontractual Formato FDI760"/>
        <s v="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Generar memorando al grupo que corresponda sobre estado del tramite del inicio de acción judicial FAP900 Estudio fáctico para el inicio de acción judicial"/>
        <s v="Dar alcance al FAP900 Estudio fáctico para el inicio de acción judicial radicado el 14 de marzo de 2019 al grupo de Gestión Postcontractual precisando la situación presentada sobre el concepto de viabilidad tecnica emitida por el ministerio de vivienda"/>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Falta de seguimiento del supervisor del contrato de interventoría al cumplimiento de los plazos establecidos para la entrega de los informes semanales."/>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Definir en el memorando de solicitud de estudios previos el tiempo máximo entre la finalización de una etapa y el inicio de la siguiente en los proyectos que cuentan con diferentes etapas para su desarrollo"/>
        <s v="Establecer y-o complementar la herramienta de seguimiento que permita generar las alertas en las etapas precontractual ejecución y liquidación."/>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Establecer como control al interior del convenio una lista de chequeo por cada contrato con los requisitos para pago citados en la cláusula correspondiente."/>
        <s v="Incluir en los expedientes Orfeo de pago del anticipo de los contratos 2172026 2172010 y 2172351 los documentos faltantes Aprobación por parte de la interventoría del cronograma de obra"/>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alizar reporte de evento de riesgo de la observación No.3"/>
        <s v="Ejecutar plan de trabajo generado según caso CIC registrado"/>
        <s v="Registrar un CIC en la herramienta de gestión Aranda para gestionar con el área de TI el ajuste en el sistema Gauss-costos- periodo 2017 del rubro de multas sanciones y litigios"/>
        <s v="Actualizar el Manual de Crisis manual de imagen corporativa y manual de comunicaciones."/>
        <s v="Elaborar propuesta borrador sobre las funciones del Equipo de Comunicaciones de ENTerritorio para ser incluido en el acto administrativo como Grupo de Trabajo"/>
        <s v="Elaborar el protocolo para la validación y publicación de información a través de Comunicados y Redes Sociales que cumplan los estándares técnicos mitigando así posibles impactos en la reputación por publicación de información imprecisa."/>
        <s v="Ejecutar 10 talleres o capacitaciones a Directivos sobre habilidades de comunicación y protocolo de Comunicaciones"/>
        <s v="Presentación de la propuesta a la Gerencia para su aprobación"/>
        <s v="Ajustar la propuesta teniendo en cuenta lo solicitado por la Gerencia General."/>
        <s v="Publicar el Manual de Comunicaciones"/>
        <s v="Ajustar y aprobar la documentación del Manual de Comunicaciones"/>
        <s v="&quot; Priorizar y tramitar las solicitudes de inicio de acción judicial enviadas por las áreas según hace varios meses radicados 20192700062373 20195400124693 20195000021143 y 20195400086273&quot;"/>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Reconstruir la información de inicio de acción judicial presentada en los contratos de la muestra."/>
        <s v="Elaborar y adoptar un proceso de asignación de procesos judiciales que incluya el inicio de acciones de incumplimiento."/>
        <s v="Formalización de los formatos en el Sistema de Gestión de Calidad."/>
        <s v="Determinar la viabilidad de simplificar la información contenida en los formatos Fap 900 y 901."/>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Realizar mesa de trabajo con el Grupo de Planeación y Gestión de riesgos y las areas de la entidad."/>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Verificar el estado de las contingencias radicadas en trámite de presunto incumplimiento o en reclamación por vía judicial FAP900 y FAP901"/>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los perfiles de los Gerentes y.o Supervisores de los convenios y contratos con el fin de garantizar que cumplan con los requisitos mínimos requeridos para el desarrollo de su actividad."/>
        <s v="Elaborar las matrices de riesgos por cada uno de los proyectos para su identificación asignación y seguimiento y trasladar el resultado de las mismas al negocio Plazos presupuesto Diseños ubicación geográfica entre otros."/>
        <s v="Elaborar las matrices de riesgos por cada uno de los proyectos para su identificación asignación y seguimiento y trasladar el resultado de las mismas al negocio validando la afectación en plazo presupuesto diseños ubicación geográfica entre otros criteri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Actualizar el perfil de riesgo"/>
        <s v="Realizar sensibilización para toda la Subgerencia de Desarrollo de Proyectos sobre la responsabilidad de la supervisión en el tramite de los pagos aprobados por la interventoria Lecciones aprendidas"/>
        <s v="Realizar seguimiento quincenal del avance en el cargue de información en el aplicativo FOCUS."/>
        <s v="Incluir como requisito para el desembolso de los Gerentes de Convenio un por ciento de cumplimiento frente al cargue de información en FOCUS de acuerdo a los reportes de la Subgerencia."/>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Socializar con los grupos de la Subgerencia de Desarrollo de Proyectos la implementación del format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
        <s v="Verificar la aplicación del formato FMI088 Planilla de gestión integral de residuos de construcción y demolicion -RCD en los proyectos que se encuentran en ejecución."/>
        <s v="Solicitar la modificación y publicación del formato FMI088 Planilla de gestión integral de residuos de construcción y demolicion -RCD para incluir la vigencia de la licencia de la escombrera."/>
        <s v="Solicitar mediante memorando al grupo de Planeación contractual se incluya dentro del costeo de los proyectos los gastos en los que se debe incurrir por ensayos de laboratorio segun aplique en la Norma NSR10 o demas normativa vigente."/>
        <s v="Comunicar a las gerencias de grupos gerencias de convenio y los supervisores se tenga en cuenta dentro del costeo de los proyectos toda la normatividad aplicable en cuanto a concretos aceros redes eléctricas y redes hidrosanitarias de acuerdo a la tipologia del proyecto."/>
        <s v="Realizar mesa de trabajo virtual o presencial con los profesionales PGIO o supervisor técnico para reiterar los requisitos e insumos que las interventorías deben presentar en sus informes."/>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con gerentes de convenio y el grupo de planeación contractual donde se analice y se definan lineamientos para la estrcturación de los APU e Items no previstos INP."/>
        <s v="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Presentar por parte del contratista de obra No. 2172264 del proyecto pista de Atletismo respuesta a la solicitud realizada por Enterritorio con el respectivo plan de trabajo."/>
        <s v="Requerir mediante oficio al contratista de obra No. 2172264 del proyecto pista de Atletismo subsanar las deficiencias de calidad evidenciadas en el marco de la auditoria."/>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Presentar por parte del contratista de obra No. 218116 del proyecto CIC Pereira el Acta de entrega por parte de ENTerritorio y recibo de bienes y/o servicios a satisfacción por parte del cliente."/>
        <s v="Requerir mediante oficio al contratista de obra No. 2181116 del proyecto CIC Pereira subsanar las deficiencias de calidad evidenciadas en el marco de la auditoria."/>
        <s v="Comunicar a las gerencias de grupos gerencias de convenio y los supervisores la obligatoriedad de analizar la información suministrada por la interventoria para que los insumos y profesiona es requeridos en los costos indirectos no esten incluidos en los costos directos."/>
        <s v="Incluir en la lista de Chequo Revisión documentos estudios previos -FDI765 la validación con el área solicitante que los insumos y profesionales requeridos para el cálculo de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s v="Ejecutar plan de choque para publicar los documentos precontractuales y novedades de los 40 contratos de funcionamiento"/>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s v="Elaborar un instructivo dentro del proceso de gestión de talento humano para el trámite del reconocimiento económico de las incpacidades por parte de las EPS generando controles asociado al proceso de gestión y pago de nómina"/>
        <s v="Diseño de estrategia jurídica ante las EPS para el reconocimiento económico de las incapacides pendientes."/>
        <s v="Parametrizar liquidación de la prima de servicios en el nuevo aplicativo de nómina"/>
        <s v="Aplicar ajustes correctivos del caso de acuerdo con el analisis jurídico laboral"/>
        <s v="Elaborar instructivo de liquidación de nómina que determine los criterios de aplicación de la norma en los casos en los que la misma no establezca especificamente formulas de aplicación"/>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s v="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
        <s v="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
        <s v="Presentar ficha de avances yo reportes de seguimiento de las liquidaciones de los convenios yo contratos interadmisnitrativos para el control del vencimiento de plazos para liquidar."/>
        <s v="Implementar la herramienta de seguimiento creada por la Subgerencia de Desarrollo de proyectos para el seguimiento a las liquidaciones de convenios ejecutados por ésta."/>
        <s v="Solicitar mediante memorando a los grupo de presupuesto y contabilidad la liberacion de los recursos comprometidos como impuesto de timbre en marco del contrato derivado No. 2071448."/>
        <s v="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s v="Poner en conocimiento a los supervisores y gerentes de conveniosel procedimiento de liquidación para contratos yo convenios suscritos para la entidad en el marco en las líneas de negocios y su contratación derivada"/>
        <s v="Elaborar matriz para reconomiento del estado de liquidación de los contratos de cooperación empresarial del Fondo Empreder que se encuentran en proceso de liquidación."/>
        <s v="Presentar un informe sobre el avance del seguimiento a las liquidaciones de los contratos derivados del Fondo Emprender"/>
        <s v="Solicitar mediante memorando a la subgerencia de proyectos la aclaracion del acta de cierre"/>
        <s v="Realizar por parte de la gerencia la aclaracion al acta de cierre"/>
        <s v="Transferir y publicarel documento de aclaracion en el sistema de contratacion"/>
        <s v="Establecer Plan de trabajo con las areas que intervienen en el proceso de cierre del contrato"/>
        <s v="De acuerdo con el diagóstico tramitar las actas de cierre de los convenios que no se encuentren inmersas en trámites judiciales"/>
        <s v="Elaborar el diagnóstico de los convenios que cuentan con saldos por liberar y que se encuentran en término para liquidar vencidos o liquidados con obligaciones poscontractuales relacionadas con la liberación de saldos y devolución de recursos o reintegro de estos."/>
        <s v="Realizar los ajustes correspondientes en los Acuerdos de Servicios implementados con el cliente incluyendo la justificación y necesidad de cargue en SECOP II como una obligación del contratista para el avance en el proceso de pago."/>
        <s v="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
        <s v="Diseñar e implementar campaña de divulgación a los contratistas del C.I. 219001 sobre la importancia del cargue del desembolso en SECOP II para garantizar el cumplimiento de los tiempos como plazo para el pago .3 a 5 días."/>
        <s v="Realizar socialización de los requisitos PGIO Ambiental SST Calidad Social al personal del contrato interadministrativo No. 216144 personal Actual y futuras contrataciones"/>
        <s v="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
        <s v="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
        <s v="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
        <s v="Incluir en la lista de requisitos PGIO para nuevos contratos de obra e interventoria los perfiles del personal responsable del PGIO durante la ejecucion de los contratos del contrato interadministrativo No. 216144."/>
        <s v="Actualizar quincenalmente las fichas de seguimiento de proyectos y generar reporte de alertas sobre posibles incumplimientos en los proyectos._x000a__x000a_"/>
        <s v="Iniciar tramite de afectación de garantias del contrato 2172030."/>
        <s v="Realizar socialización del manual y la guia de supervisión e interventoria con los ajustados realizados a los gerentes de convenio y supervisores de los grupos de la Subgerencia de Desarrollo de proyectos."/>
        <s v="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
        <s v="Realizar comités técnicos, operativos o de seguimiento con el cliente donde se revisen por proyecto los diferentes permisos que se requieran y los riesgos identificados en cada uno._x000a_Unidad de medida: Acta de Comité técnico, operativo o de seguimiento"/>
        <s v="Remitir comunicación a la Uspec solicitando aumentar la frecuencia de los monitoreos a la calidad del agua servida con el fin de verificar que los vertimientos esten dentro de los parametros permitidos independiente de la tenencia o no del permiso."/>
        <s v="Remitir comunicación a la Uspec reiterando la necesidad de disponer del permiso de vertimientos dicha comunicación contará con el visto bueno de la oficina Asesora juridica."/>
        <s v="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
        <s v="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
        <s v="Presentar el  Documento de Planeación, Componente 1 – Caracterización de la Necesidad F-PR-26 y el  Formato Documento de Condiciones Adicionales_x000a_F-PR-27 segun aplique para el trámite de un contrato nuevo y una novedad contractual._x000a_Unidad de Medida: Formatos F-PR-26 y el F-PR-27."/>
        <s v="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
        <s v="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
        <s v="Actualización del perfil de riesgo del proceso de la Gestión Financiera"/>
        <s v="Mesa de Trabajo con la Subgerencia de Desarrollo de Proyectos Grupo de Pagaduría Grupo de Contabilidad y el Grupo de Planeación y Gestión de Riesgos"/>
        <s v="Se adelantara el reporte de eventos de riesgos pendientes al Grupo de Planeación y Gestión de Riesgos referente al RGTIN10 RGFIN30 RGFIN34 y RGFIN37"/>
        <s v="Ajuste aplicativo seguimiento desembolsos a través del ORFEO"/>
        <s v="Actualización al procedimiento para pagos de desembolsos de contratos derivados y contratos interadministrativos de funcionamiento PAP253"/>
        <s v="Actualizar la matriz de riesgos y controles SARLAFT por factores de riesgo con la participación de los ejecutores de los controles acorde con la metodología definida por la entidad."/>
        <s v="Socializar la matriz de riesgos a la organización."/>
        <s v="Identificar los servidores públicos que tienen la información desactualizada y requerir al Grupo de Talento Humano su actualización."/>
        <s v="Actualizar la información de los servidores públicos según requerimiento del Oficial de Cumplimiento"/>
        <s v="Realizar una mesa de trabajo con el Grupo de Talento Humano y el Grupo de Tecnologías de la Información para definir un control automático que permita alertar sobre la desactualización de los datos de los servidores públicos."/>
        <s v="Actualizar la matriz de riesgo considerando para el efecto la aplicación de la metodología de valoración de los controles."/>
        <s v="Definir un criterio de consistencia de la información en donde incluya una referencia al patrimonio negativo"/>
        <s v="Capacitar a verificadores sobre las posibles señales de alerta a revisar en el proceso de verificación del Formato FAP801."/>
        <s v="Diseñar e implementar una señal de alerta que incluya el análisis integral de la información financiera."/>
        <s v="Presentar para aprobación ante el Comité de Gestión y Desempeño."/>
        <s v="Elaborar las TRD de ENTerritorio"/>
        <s v="Contratación de una firma de servicios especializados para el fortalecimiento del proceso de Gestión Documental"/>
        <s v="Emisión Acto Administrativo de Aprobación del Instrumento por parte del Representante Legal de la Entidad."/>
        <s v="Radicar para Evaluación y convalidación ante el Archivo General de la Nación - AGN las TRD diseñadas."/>
        <s v="Forlatecer el seguimiento y control de las obligaciones especificas de los contratos bajo supervisión del Grupo de Servicios Administrativos incluyendo en el informe mensual de apoyo a la supervision el componente de verificación al cumplimiento de las mismas."/>
        <s v="Solicitar al Grupo de Talento Humano la inclusión de cursos o talleres en materia en la elaboración de contenidos técnicos para estudios previos."/>
        <s v="Capacitación yo sensibilización en materia de elaboración de contenidos técnicos para estudios previos requeridos por el grupo de servicios administrativos."/>
        <s v="Capacitacion yo sensibilización en materia de elaboracion de contenidos tecnicos para estudios previos requeridos por el grupo de servicios administrativos"/>
        <s v="Ajustar y publicar la Resolución de Funciones correspondientes al Grupo de Gestión Comercial"/>
        <s v="Actualizar y publicar la caracterización CMI500 Gestión comercial"/>
        <s v="Actualizar y formalizar el perfil de riesgos del proceso de Gestión Comercial identificando y valorando los controles con los responsables de su aplicación."/>
        <s v="Gestionar los soportes correspondientes a cada una de las obligaciones de los contratos relacionados en el hallazgo."/>
        <s v="Elaborar el cuadro de control para el seguimiento de los contratos de TI"/>
        <s v="Elaborar el cuadro de control parael seguimiento de los contratos de TI"/>
        <s v="Diligenciamiento del Formato F-GG-18 - Acta de aprobación de personal para la para los contratos relacionados en el hallazgo."/>
        <s v="Envíar la propuesta de la clausula confidencialidad para los documentos que aplique en el procesos de contración al grupo de Procesos de Selección."/>
        <s v="Incluir en los Anexos a los Términos y condiciones estandarizados en el clausulado adicional al contrato la cláusula contractual para que en todos los contratos se estipule la obligación del contratista en salvaguardar la seguridad de la información."/>
        <s v="Remitir mensualmente un oficio al director de la USPEC reiterando el cumplimiento del pago de acuerdo con lo establecido contractualmente en la Cláusula Sexta - Forma de Pago del CI 216144."/>
        <s v="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
        <s v="Presentar un informe técnico en el que se consignen las actividades ejecutadas para subsanar las deficiencias identificadas en el informe de patología una vez estas se hayan terminado y recibido por parte del interventor y de la supervisión de ENTerritorio."/>
        <s v="Presentar un informe técnico en el que se consignen las activiades para subsanar las deficiencias identificadas en el informe de patología una vez estas se hayan terminado y recibido por parte del interventor y de la supervisión de ENTerritorio."/>
        <s v="Elaborar una vez se legalice el contrato de los gerentes de convenio del grupo de Desarrollo de Proyectos 2 el memorando de designación."/>
        <s v="Realizar la designación de Doris Patricia León como gerente de los convenios 211041 212017 y 212080."/>
        <s v="Oficiar a la Agencia de Defensa Jurídica del Estado solicitando el ajuste de los procesos duplicados en el reporte EKogui."/>
        <s v="Realizar seguimiento al cierre de las solicitudes presentadas al soporte eKogui de la Agencia Nacional de Defensa Jurídica del Estado por los procesos duplicados"/>
        <s v="Informar a la Grupo de Contabilidad y registrar la provisión relacionada con las inconsistencias donde se identifiquen procesos que deben tener provisión."/>
        <s v="Adoptar un control mensual de verificación frente a la calidad de la información y la actualización de la probabilidad de pérdida y de las provisiones por parte del apoderado en los procesos jurídicos a cargo"/>
        <s v="Establecer la programación de comités vía circular y especificar en que casos no se citará sesiones"/>
        <s v="Planificar y fijar fechas de agendamiento de comités periódicos (sesiones ordinarias) con el propósito de facilitar la coordinación o separación de agendas de sus miembros"/>
        <s v="Realizar registro en acta de cada sesión del seguimiento al avance y hasta el cierre o cumplimiento de los compromisos registrados en el formato de acta de reunión interna, que recoja lo establecido o estipulado en sesiones previas"/>
        <s v="Modificar y actualizar, según las normas vigentes aplicables, la reglamentación del Comité de Gerencia (Acuerdo de reglamento del comité)."/>
        <s v="LA ACCIÓN NO HA SIDO FORMULADA EN EL GRC"/>
        <s v="Desarrollar mesas de trabajo con la Subgerencia Financiera con el fin de analizar la implementación de un sistema de costeo para controles y planes de tratamiento."/>
        <s v="Realizar revisión y análisis de grado de ejecución de Controles por proceso."/>
        <s v="Efectuar recomendaciones para la automatización de controles en los procesos."/>
        <s v="Capacitación y socialización de los reportes de Eventos Express."/>
        <s v="Revisar la posibildad de la creación del formulario de Reporte de evento Express en intranet para todos los colaboradores."/>
        <s v="Crear formulario Express de reportes de eventos de RO (FORMS Share point) con los campos mínimos requeridos para el reportante, los campos adicionales deben ser diligenciados por Gestores de Riesgos y gestionados por la URO."/>
        <s v="Actualizar los perfiles de riesgos de los proyectos trimestralmente con base en la información entregada por la Subgerencia de Desarrollo de Proyectos y Estructuración de Proyectos referente a las variaciones en los perfiles de riesgos vigentes."/>
        <s v="Realizar revisión y análisis de grado de ejecución de Controles por proceso"/>
        <s v="Crear formulario Express de reportes de eventos de RO (FORMS Share point) con los campos mínimos requeridos para el reportante, los campos adicionales deben ser diligenciados por Gestores de Riesgos y gestionados por la URO para el SARFC."/>
        <s v="Desarrollar mesas de trabajo con la Subgerencia Financiera con el fin de analizar la implementación de un sistema de costeo para controles y planes de tratamiento para el Riesgo de Fraude y Corrupción."/>
        <s v="Desarrollar mesas de trabajo con la Subgerencia Financiera con el fin de analizar la implementación de un sistema de costeo para controles y planes de tratamiento para el SARSICN"/>
        <s v="Efectuar Capacitaciones con el fin de socializar el procedimiento de gestión de incidentes de SI, el cual contiene las actividades relacionadas con el reporte de eventos para el Plan de Contiuidad del Negocio y Seguridad de la Información."/>
        <s v="Crear formulario Express de reportes de eventos de RO (FORMS Share point) con los campos mínimos requeridos para el reportante, los campos adicionales deben ser diligenciados por Gestores de Riesgos y gestionados por la URO para el SARC."/>
        <s v="Implementar las metodologías según el análisis de aplicabilidad anterior."/>
        <s v="Realizar revisión y análisis de grado de ejecución de Controles para el proceso de Gestión del Riesgo."/>
        <s v="Efectuar análisis para la aplicabilidad de nuevas metodologías según lo definido como Técnica que podría aplicar, de acuerdo con el instrumento DIER-7 para el SARL."/>
        <s v="Plan de Acción de Controles A. Realizar revisión y análisis de grado de ejecución de Controles para el proceso de Gestión del Riesgo."/>
        <s v="Plan de Acción Analisis de Aplicabilidad Nuevas Metodologías Efectuar análisis para la aplicabilidad de nuevas metodologías según lo definido como Técnica que podría aplicar, de acuerdo con el instrumento DIER-7. para el SARM."/>
        <s v="Efectuar estudio de mercado sobre aplicaciones especializadas para la automatización de operaciones inusuales derivadas de la segmentación."/>
        <s v="Analisis de costos controles. Llevar a cabo una sesión con la Subgerencia Financiera en donde se analice la viabilidad de elaborar un sistema de costos asociados a la adquisición e implementación de controles automáticos."/>
        <s v="Plan de automatización de Reporte de Operaciones Inusuales - Requerir al proyecto ERP el estudio sobre la posibilidad de implementar señales de alerta automáticas sobre los datos disponibles en el ERP. ."/>
        <s v="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
        <s v="Evaluar la situación presentada y determinar si es o no procedente el trámite de incumplimiento al contrato de consultoría"/>
        <s v="Remitir al grupo de Planeación contractual mediante memorando la trazabilidad de lo sucedido en el contrato 2200603 y una recomendación para que se tenga en cuenta herramientas tecnológicas para verificar las áreas de los proyectos nuevos que se tramiten"/>
        <s v="Realizar los trámites de novedad contractual de redución de alcance y prorroga."/>
        <s v="Remitir el informe suministrado por la interventoría en donde se evidencie el control del factor multiplicador, incluyendo los costos asociados como pago da salario, seguridad social, costos indirectos por cada uno de los profesionales que hacen parte de los HITOS contractuales "/>
        <s v="Evaluar la situación presentada y determinar si es o no procedente el trámite de incumplimiento para el contratista."/>
        <s v="Entrega F-GG-33 acta de mayores y menores cantidades e ítems no previstos para el contrato de obra 2181135"/>
        <s v="Realizar un acta de socialización (suscrita por interventoría, contratista de obra y propietario del lote privado), mediante la cual se aclarará que el alcance a intervenir para la estabilización del talud no sera objeto de intervención sobre el lote privado."/>
        <s v="Realizar reunion entre contratista, interventor y supervisor en la que quede registrado en un acta:_x000a_El detalle del NP060 epecificamente menciaonando el sitio de disposición de escombros aprobado por la autoridad ambiental y anexando soportes_x000a_El detalle del NP047 ampliar la descripción del alcance del ítem, especificando el calibre de la lámina de acero y aclarar la actividad del trasiego de escombros._x000a_Del NP051 ampliar el detalle de cada una de las variables de equipo, materiales y mano de obra._x000a_"/>
        <s v="Requerir a las interventorias  contratos 2190875 y 2180866 mediante oficio realizando un llamado de atención con el fin de disponer de la  totalidad de la documentación requerida en el sitio de obra segun lo establecido en el manual de supervisión e intervetoria._x000a__x000a_"/>
        <s v="Contrato No. 2180866: Requerir  a las interventorías incluir un anexo al informe semanal con el registro fotográfico que evidencie la impresión física en la  obra de los documentos y toda la información requerida para el seguimiento en tiempo real "/>
        <s v="Enviar mediante oficio al contratista de interventoria recordardo que los formatos del programa intradomiciliaras solo podran ser suscritos por el propietario o poseedor de la vivienda"/>
        <s v="Solicitar mediante oficio al cliente (Ministerio de Vivienda, Cuidad y Territorio) pronunciamiento frente a la viabilidad de suscripcion de los formatos PCI por parte del conyuge y hasta el segundo grado de consanguinidad."/>
        <s v="Seguimiento por parte de la supervision del contrato en los comites tecnicos y/o de seguimiento a los PQRS radicados y las respuestas de los mismos"/>
        <s v="Enviar oficio al contratista de interventoria recordardo los tiempos de respuestas que se tienen establecidos para las PQRS interpuestas producto del proyecto."/>
        <s v="Enviar mediante oficio al contratista de interventoria recordando que los formatos del programa de conexiones intradomiciliaras solo podran ser suscritos por el personal aprobado y contratado."/>
        <s v="Implementar el FORMATO PCI011 Ajuste al Diagnostico inicial programa de conexiones intradomiciliarias ajustado, en los proyectos derivados del programa de conexiones intradomiciliarias. (Cuando Estos apliquen)"/>
        <s v="Socializar mediante correo electronico, oficio externo y/o mesa de trabajo el FORMATO PCI011 Ajuste al Diagnostico inicial programa de conexiones intradomiciliarias ajustado con los contratistas interventoria y supervision del proyecto."/>
        <s v="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
        <s v="Elaborar y publicar un procedimiento para la aprobación de las garantías, que permita realizar previa aprobación en SECOP II la validación,  garantizando el cumplimiento de los requisitos establecidos en el esquema de garantías."/>
        <s v="Socializar el procedimiento para la aprobación de las garantías, que permita realizar previa aprobación en SECOP II la validación,  garantizando el cumplimiento de los requisitos establecidos en el esquema de garantías. "/>
        <s v="Solicitar  a los contratista de interventoría realizar la ampliación de la vigencia del amparo de calidad del servicio, cumplimiento y salarios para los contratos relacionados en la observación."/>
        <s v="Socializar con los supervisores las observaciones presentadas en la auditoria y estableder lineamientos claros para revisar y aprobar hojas de vida de interventorias y de contratista de obra."/>
        <s v=" Incluir junto con la aprobación de hojas de vida una lista de verificación de requisitos establecidos en el documento de caracterizaciónrización ( lestudios previos) y el términos y condiciones (Reglas de participación)"/>
        <s v="Sensibilizar a los profesionales Técnicos del Grupo de Planeación contractual en el manejo de la herramienta del factor multiplicador con la que se realizan  los costeos para obras, interventorías y consultoríoas"/>
        <s v="Desarrollar  con el Grupo de Planeación Contractual un instructivo para el buen uso de la herramienta del factor multuplicador con la que se realizan los costeos para obras, interventorias y consultorías"/>
        <s v="Socializar con el Grupo de Planeación Contractual el instructivo para el buen uso de la herramienta del factor multuplicador con la que se realizan los costeos para obras, interventorias y consultorías"/>
        <s v="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
        <s v="Remitir comunicación donde se socialice a interventoria los procedimientos sancionatorios de Enterritorio."/>
        <s v="Reiterar a las interventorías y contratistas de obra la obligatoriedad de la firma de los planos en fase de apropiación por parte de los participantes de este proceso."/>
        <s v="Remitir a las interventorias que presenten demora en la entrega de los informes PGIO  o informes mensuales  mediante oficio llamado de atencion la entrega de informes pendientes, y se dara con una fecha perentoria.                                                                   "/>
        <s v="Incluir en el Manual de Supervisión e interventoria MMI-02 los requermientos preliminares del plan de Gestión Integral PGI junto con sus requisitos."/>
        <s v="Exponer el tema en mesa de trabajo con los grupos correspondiente (Servicios Administrativos y Talento Humano) con el fin de establecer compromisos para la incluisión del plan de gestión integral de obra dentro del sistema integrado de Gestión de Enterritorio"/>
        <s v="Actualizar certificado de mejoras y reparaciones locativas - SFVISA acorde con la situación actual del contrato y aprobar por parte de FONVIVIENDA"/>
        <s v="Socializar formato actualizado al equipo de supervisión"/>
        <s v="Revisar de certificados expedidos por los supervisores, previa liberación y envío a los oferentes para trámite de legalización."/>
        <s v="Revisar los informes, previa publicación en GEOTEC"/>
        <s v="Revisar certificados expedidos por los supervisores, previa liberación y envío a los oferentes para trámite de legalización"/>
        <s v="Solicitar al consultor si dicho requisito aplicaba para el proyecto y la justificación que sustente el porque no se adelantó el trámite mencionado ante el Ministerio del Interior."/>
        <s v="Realizar el balance de los usuarios cargados cumpliendo los parámetros establecidos para pago de los usuarios al consultor y realizar los ajustes correspondientes en las facturas tal y como se viene realizando. Requerimiento a las consultorías para ajuste de la información"/>
        <s v="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
        <s v="Capacitar al grupo de Gerentes y Supervisores de la Subgerencia al Manual de Supervisión e Interventoría de ENTerritorio en las funciones y obligaciones."/>
        <s v="Diseñar y adoptar un instrumento de seguimiento al cumplimiento de las obligaciones contractuales de las interventorías y/o consultorías"/>
        <s v="Recopilar los soportes de la aceptación del cliente del cambio de las capacitaciones presenciales a virtuales en cinco municipios."/>
        <s v="Suscribir el acta de liquidación del Contrato 2020628"/>
        <s v="Remitir el acta de liquidación del contrato 2020628 al area de presupuesto para efectuar la liberación de los recursos al fondo de contingencias."/>
        <s v="Capacitar al grupo de Gerentes y Supervisores de la Subgerencua al Manual de Supervisión e Interventoría de ENTerritorio en las funciones y obligaciones."/>
        <s v="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
        <s v="Realizar un requerimiento formal a las Entidades Ejecutoras del cumplimiento del Decreto n°1853 de 2015 y solicitud de los soportes respectivos, dentro de los diez (10) primeros días del mes."/>
        <s v="Realizar un requerimiento formal a la entidad ejecutora, adjuntando como prueba del incumplimiento los correos electrónicos remitidos a manera de solicitud inicial."/>
        <s v="Realizar un requerimiento formal a las Entidades Ejecutoras del cumplimiento de lo establecido en el Contrato Especifico, y la solicitud de los soportes de ajuste, dentro de los diez (10) primeros días del mes."/>
        <s v="Solicitar a las entidades ejecutoras la completitud de los informes mensuales los primeros tres (3) días hábiles del mes."/>
        <s v="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
        <s v="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
        <s v="Socializar con el equipo de procesos de selección la inclusión de un acápite en el documento de informe de recomendación de adjudicación, que trate sobre: &quot;tipo de adjudicación - procesos por lote&quot; donde se consigne si existe una restricción para la adjudicación de más de un lote por proponente."/>
        <s v="Corregir la ubicacion en el documento de diagnostico del proyecto con codigo 9122 - sede Centro de Atencion Sector Agropecuario (Gerencia de convenio 220005, Supervision/Interventoria del contrato – Consultor)"/>
        <s v="_x000a__x000a_Socializar con los supervisores del proyecto a través de un comité interno sobre la importancia de hacer chequeo y verificación de los diagnósticos presentados con el interventoría para evitar que este problema se vuelva a presentar"/>
        <s v="Diseñar alista de personal mínimo técnico requerido necesario para el proyecto."/>
        <s v="_x000a_verificación y/o aprobación por parte de gestión contractual del equipo mínimo requerido"/>
        <s v="Sensibilizar a los profesionales técnicos del Grupo de Planeación Contractual sobre la revisión del personal mínimo requerido, para los diferentes procesos que se adelantan."/>
        <s v="Gestionar el inicio de las acciones legales a que haya lugar ante el presunto incumplimiento del consultor (contratos N°2210007 y N°2210008)."/>
        <s v="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
        <s v="Acta de reunión de mesa de trabajo con representante de gestión contractual donde se manifiesta la recomendación."/>
        <s v="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
        <s v="Notificar al contratista de obra las observaciones 3, 4 y 5 generadas en el presente informe, con el propósito de que aplique los correctivos necesarios y envíe soportes al Supervisor (Subgerencia de Desarrollo de Proyectos – Gerencia de Convenio 217048)._x000a__x000a_"/>
        <s v=" Incuir en el proceso de evaluación de los  profesionales,  certificado de antecedentes disciplinarios de la profesión con   una antigüedad no superior 30 días, igualmente en las fucniones de la interventoria incluir un ITEM para certificar la verificación de los documentos.  "/>
        <s v="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
        <s v="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
        <s v="Solicitar a Interventoría adelantar gestión ante la    UGPP para que  se expidan los Certificado del pago de ARL ,pensión y  Parafiscales del personal minimo relacionado en los contratos ( obra e interventoría)."/>
        <s v="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
        <s v="Realizar seguimiento trimestral de avances sobre el estado del proceso judicial"/>
        <s v="Radicar la demanda en el juzgado 19 civil de circuito de Bogotá en contra de la Interventoría Contrato No. 2141018, Acta de Servicio No.506 suscrito con el CONSORCIO MSD 02"/>
        <s v="Gestionar la aprobación ante las instancias que aplique de los recursos por contingencia para ejecutar la propuesta aprobada por el cliente"/>
        <s v="Gestionar con la ESAP la aprobación de la propuesta de reforzamiento de la sede Santa Marta"/>
        <s v="Gestionar una alternativa de solución de la controversia contractual con la ESAP"/>
        <s v="Coordinar mesas de trabajo con las entidades Agencia Nacional de Tierras y Cortolima con el objetivo de abordar la solución al hallazgo H13 identificado por la CGR."/>
        <s v="Gestionar respuesta de Cortolima solicitando información del estado de la adquisición de los predios."/>
        <s v="Gestionar respuesta de la Agencia Nacional de Tierras en alcance al oficio (Radicado 20192000242541 del 30-09-2019)"/>
        <s v="Realizar seguimiento a compromisos de mesas de trabajo con el fin de obtener soportes que evidencien gestión y/o el traspaso de los predios a la entidad competente."/>
        <s v="Realizar mesa de trabajo entre la Oficina Asesora Jurídica, Grupo de contabilidad y la Firma asesora tributaria externa, para socializar y ajustar las fichas técnicas finales para inicio de acciones judiciales."/>
        <s v="Remitir las fichas técnicas para el inicio de acciones judiciales a la Oficina Asesora Jurídica"/>
        <s v="Radicar las demandas de acuerdo con las 7 fichas técnicas remitidas"/>
        <s v="Enviar memorando a la OAJ solicitando el estado de los procesos y gestionar su respuesta"/>
        <s v="Realizar requerimiento de los informes mensuales por sub-fase ejecutada al contratista de acuerdo con las obligaciones específicas del contrato."/>
        <s v="Verificar los informes mensuales entregados por el contratista dando cumplimiento a las obligaciones contractuales con respecto a logros, porcentaje de avance, observaciones y dificultades presentadas."/>
        <s v="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
        <s v="Revisar, verificar y realizar los ajustes correspondientes en el formato Anexo N° 4 actuaciones judiciales para el convenio 195073 - Guaduas con el proceso ejecutivo por $374. millones"/>
        <s v="Corregir el Anexo 5 del Formato F-FI-42 Solicitud castigo de activos del convenio 191145 en el numeral 4.2"/>
        <s v="Verificar y realizar los ajustes a lugar de las cuatro fichas 194117, 191145, 191148 y 199033 que registraron acciones de tipo penal, especificando si tienen o no injerencia en la recuperación de los recursos o la sanción o multa a los presuntos responsables del detrimento patrimonial"/>
        <s v="Implementar un plan de trabajo en el siguiente trimestre para priorizar el análisis de procedencia del traslado para inicio de acciones judiciales a partir del inventario de los convenios relativos al saldo de cuentas por cobrar por fondo de contingencias de $6.394,9 millones"/>
        <s v="Verificar las acciones disciplinarias e inicio de esta si corresponde, en contra de aquellos servidores públicos que no dieron traslado de las irregularidades relacionadas con los convenios 192005, 193076, 195073-JAMUNDI, 212011, 194117, 195073-Florencia, 191145, 191148, 199033, 195073-Guaduas)"/>
        <s v="Implementar un plan de trabajo en el siguiente trimestre para priorizar el análisis de procedencia del traslado para análisis de disciplinaria a partir del inventario de los convenios relativos al saldo de cuentas por cobrar por fondo de contingencias de $6.394,9 millones"/>
        <s v="Revisar, verificar y realizar los ajustes en el formato F-FI-42, Portada, Anexo 1 del convenio N° 195073 - Florencia relacionados con las diferencias en valor y cantidad del ítem NP 069, especificando el documento válido y vigente para el análisis de castigo,"/>
        <s v="Revisar, verificar y realizar los ajustes en el formato F-FI-42, Portada, Anexo 1 del convenio N° 195073 - Florencia relacionados con las diferencias en valor y cantidad del ítem NP 069, especificando el documento válido y vigente para el análisis de castigo"/>
        <s v="Solicitud de modificación del formato F-FI-42 Solicitud castigo de activos, en el sentido de incluir el Anexo 6 Actuaciones disciplinarias."/>
        <s v="Diligenciar el anexo N° 6 Actuaciones Disciplinarias, para las 16 fichas objeto de castigo e indicar la fecha de caducidad de la acción."/>
        <s v="Especificar en el Anexo N°1. Ficha general del F-FI-42 cuál es la fuente de los recursos para los convenios 192005 y 200810, ya que no provienen del rubro de contingencias"/>
        <s v="Registrar las actuaciones relacionadas con la reclamación de pólizas para los cinco casos identificados 195073, 196028, 191145, 197060, 195073."/>
        <s v="Modificar el manual  de supervisión e interventoria  M-GG-02  incorporando la realización de una mesa de trabajo conformada por la Subgerencia de Operaciones (Subgerente y/o quien delegue)  y la Subgerencia de desarrollo de Proyectos (Subgerente y/o quien delegue), en el que el área técnica con sus respectivos contratistas de obra e interventoría y Planeación Contractual presenten la situación,  con el fin de disminuir las demoras en la conciliación de precios entre el Contratista de Obra y la Entidad a las partes que facilitan el procedimiento."/>
        <s v="Públicar en el Cátalogo del Sistema Integral de Gestión el intructivo"/>
        <s v="Incluir lista de verificación como anexo al acta de inicio F-GG-55_x000a_en la cual se evidencie el cumplimiento de total de los requisitos de inicio de la etapa 2 del contrato, la cual debe ser diligenciada y suscrita por los contratistas de obra e interventoría y validada por ENTerritorio, en la que se relacione la ubicación o existencia de cada soporte referenciado. "/>
        <s v="Convocar a una mesa de trabajo al Grupo de Gestión Contractual de la Sugerencia de Operaciones,  en la cual se expondrán los hechos y las pruebas que se pretenden hacer valer, de manera preliminar para la elaboración de la solicitud de afectación de amparos por presunto incumplimiento de los contratistas "/>
        <s v="Incluir en los documentos precontractuales como requisito la obligación de los proponentes de detallar, desglosar y especificar cada uno de los rubros aprobados para la inversión del anticipo, indicando porcentajes y valores."/>
        <s v="Establecer como obligación del supervisor alertar a SARLAFT acerca de los atrasos superiores al 20% en la ejecución de los proyectos_x000a_"/>
        <s v="Diseñar entre la Subgerencia de Operaciones y la Subgerencia de Proyectos un instructivo que parametrice los términos y alcance de los componentes de las líneas de inversión del plan de inversión del  anticipo._x000a_1. Pago de salarios y jornales 2. Compra de equipos y repuestos_x0009__x000a_3. Transporte y alquiler de maquinaria_x0009__x000a_4. Compra de materiales y accesorios_x0009_"/>
        <s v=" Reportar y registrar en el SARO los eventos de riesgo operacional materializados e identificados en el presente informe, relacionados con las cuatro observaciones "/>
        <s v="Incorporar en el acervo probatorio del proceso judicial que actualmente adelanta Enterritorio en contra del Consorcio ARCOB CÁRCELES, el contrato de obra civil No. 001 del 1 de mayo de 2021, único soporte para el pago de anticipo, documento que presenta un error en la suscripción sin la debida subsanación a lugar."/>
        <s v="Describir en el informe de termino del contrato 220008 en el numeral de cumplimiento de obligaciones, una nota explicativa sobre la desviación en tiempo generada en la aprobación y cumplimiento de las obligaciones especificas 31 y 36 de la interventoría donde no tuvo un impacto en la entrega de los productos de estructuración"/>
        <s v="Realizar una revisión previa al envío del documento de planeación contractual y anexo de condiciones contractuales a la Subgerencia de Operaciones, donde se verifiquen y ajusten los tiempos de entrega y aprobación requeridos para los productos iniciales para nuevos contratos."/>
        <s v="Sensibilización de tiempos de pago en contratos"/>
        <s v="Modificación procedimiento P-FI-08 - Pago de Desembolsos, en el cual se realizará el cambio de los días hábiles de pagos, de acuerdo con los promedios actuales de estabilización del nuevo sistema."/>
        <s v="Modificación flujo de información de los desembolsos, incluyendo Supervisión y Operaciones"/>
        <s v="Generar un instructivo para la legalización de contratos"/>
        <s v="Socializar a los gerentes de convenios y supervisores nuevos el Manual de supervisión e interventoria M-GG-02 Versión 1 y la Guia para el Manual de Supervisión e Interventoria de Enterritorio G-GG-03 Versión 1."/>
        <s v="Iniciar el procedimiento P-PR- 16 (PROCEDIMIENTO PARA SOLICITAR ACCIONES CONTRACTUALES POR PRESUNTO INCUMPLIMIENTO) específicamente la activación de la Cláusula Penal Pecuniaria, en caso que se incumpla los compromisos de la mesa de trabajo con el supervisor designado."/>
        <s v="Realizar mesa de trabajo entre la supervisión y la interventoria (Contrato 2210659) a fin de verificar y establecer compromisos para la entrega del informe final y soportes requeridos en los documentos contractuales."/>
        <s v="Socializar nuevamente con el cliente y/o Entidad Contratante los tiempos exigidos por la Entidad en trámite de novedades de acuerdo a los lineamientos de las circulares internas No. 3 de 2019 y 109 de 2020, esto en el evento de una futura novedad en el contrato interadministrativo."/>
        <s v="Capacitar al Grupo de Procesos de Selección en el cargue de procesos en la plataforma SECOP II"/>
        <s v="Reforzar la aplicación del control de revisión por un tercero que no sea el abogado que realiza el cargue para evitar errores"/>
        <s v="Establecer en los Documentos de Planeación de los contratos a suscribirse, como condición para el inicio, la entrega de los permisos de emisiones atmosféricas vigentes para los contratos de suministros de materiales pétreos derivados del contrato interadministrativo No. 221008"/>
        <s v="Requerir el concepto técnico de la interventoría sobre los permisos de emisiones atmosféricas emitidos para la ejecución de los contratos de suministros Nos.2220001 y 2220600 a fin de determinar las acciones a seguir."/>
        <s v="Requerir a la interventoría el concepto técnico de la ejecución del ítem del tramo Santa Clara."/>
        <s v="Validar que se actualicen por parte de los contratistas y se aprueben por el área responsable las pólizas de los contratos Nos. 2210777, 2220591, 2220600 y 2220562 según la ultima novedad suscrita."/>
        <s v="Requerir por parte de la supervisión del contrato al contratista para que realice la actualización de las garantías, una vez vencido el termino que se tiene contractualmente establecido."/>
        <s v="Realizar requerimiento formal a la interventoría cuando el contratista no allegue las pólizas en el termino establecido."/>
        <s v="Implementar un control de verificación de requisitos establecidos en la forma de pago de los contratos derivados del contrato interadministrativo No. 221008, por parte de la supervisión y el profesional financiero del contrato."/>
        <s v="Acta de Reunión de mesa de trabajo con representante de gestión contractual donde se manifiesta la recomendación en el pliego de condiciones contractuales."/>
        <s v="Solicitar concepto a la OAJ a cerca de codigo sustantivo de trabajo en la industria de hidrocarburos sobre que conceptos regulan los turnos permitidos por ley._x000a__x000a_"/>
        <s v="El día 02 de noviembre de 2022, se realizó la modificación del procedimiento P-FI-08 - Pago de Desembolsos, en el numeral 5. condiciones generales, - 5.1 Previo a la Radicación en el sistema Documental ORFEO: Literal m, el cual establece: El tiempo máximo estimado para el trámite de un desembolso que cumple con todos los requisitos antes señalados y sin presentar inconsistencia alguna, es de siete (7) días hábiles para los desembolsos de Honorarios Prestación de servicios, Once (11) días hábiles para los desembolsos de Obra e Interventoría, (9) días hábiles para desembolsos de Tiquetes y cinco (5) días hábiles para los desembolsos correspondientes a Suministros y otros servicios, los tiempos inician a partir de su radicación en el sistema documental ORFEO antes de las 5:00 pm. Dicha modificación surte del resultado de las revisiones de los procedimientos posteriores a la estabilización del sistema ERP Dynamics 365 y al plan de mejoramiento de la auditoria del cv 221008 - INVIAS - El Salado."/>
        <s v="El día 07 de diciembre se realizó la socialización de la modificación P-FI-08 - Pago de Desembolsos, en el numeral 5. condiciones generales, - 5.1 Previo a la Radicación en el sistema Documental ORFEO: Literal m, de dicha actividad se adjunta soporte de asistencia, adicionalmente el día 14 de diciembre será remitida la comunicación desde los Grupos de trabajo de Gestión de Pagaduría, Presupuesto y Contabilidad, con el fin de dejar soportada la recomendación al Grupo de Gestión Contractual y a los Grupos de la Subgerencia de Desarrollo de Proyectos, de no establecer tiempos específicos de trámite de pago en los contratos, sino que se haga referencia de los tiempos establecidos de los procedimientos de la Entidad."/>
        <s v="Realizar notas contables aclarando el pormenor de los desembolsos tramitados con radicados Nro. 20212400488192, 20222400018272, 20222400018982 cancelados con comprobante de egreso No. 23332, 1707 y 1584 respectivamente."/>
        <s v="Realizar memorandos de solicitud al Grupo de gestión de pagaduría para la anulación y generación de nuevos comprobantes de egreso."/>
        <s v="Realizar la anulación y generación de los comprobantes de egreso con el pormenor ajustado."/>
        <s v="Adicionar en el PCI-015 acta de cierre e historico de la vivienda, un item que incluya la revisión y cronología integral de los documentos de la vivienda."/>
        <s v="Requerir a la interventoría la corrección de los formatos PCI-011 y PCI-013"/>
        <s v="Gestionar ante el grupo de Tecnologías de la Información, una herramienta de seguimiento de los trámites de incumplimientos radicados en el Grupo de Gestión Contractual, con el fin de generar alertas y llevar un control de los tramites radicados en curso."/>
        <s v="Sensibilizar a los colaboradores de la Subgerencia de Operaciones en la aplicación y procedimientos P-PR-16 PROCEDIMIENTO PARA SOLICITAR ACCIONES CONTRACTUALES POR PRESUNTO INCUMPLIMIENTO"/>
        <s v="Establecer alertas tempranas del vencimiento de los contratos derivados encaminadas al inicio oportuno de trámites de novedades contractuales, acciones de incumplimiento y/o gestión de solicitudes de las otras áreas."/>
        <s v="Realizar la consulta al ICANH para los proyectos que cumplan con los requisitos vigentes relacionados en el Decreto 2106 de 2019. Para los proyestos objetos de la auditoría"/>
        <s v="Enviar un memorando a Planeación Contractual solicitando incluir la normatividad aplicable relacionada con el programa de arqueologìa preventiva cuando los contratos o proyectos asì lo requieran"/>
        <s v="Realizar mesa de trabajo con los profesionales ambientales del contratista donde se defina las actividades y compromisos para la corrección  de las observaciónes 2 y 3."/>
        <s v="Analizar con la Interventoría la pertinencia de iniciar acciones de incumplimiento al contratista del proyecto Colegio Hacienda Casa Blanca por lo relacionado en las observaciones 2 y 3 de este informe."/>
        <s v="Requerir al contratista la socialización de las buenas practicas de seguridad y salud en el trabajo y uso de los uniformes distintivos de la obra. Y reportar avance en el infome mensual."/>
        <s v="Solicitar a la interventoría que, de acuerdo con el procedimiento del manual de interventoría, se establezca un precio unitario nuevo que reemplace o ajuste el ítem A.01 “Localización y replanteo”, específicamente en lo relacionado con el concepto de transporte."/>
        <s v="Realizar mesa de diseño con la SED y su consultor con el fin de tener respuesta de las observaciones realizadas por enterritorio y concluir en la actas de comité de diseño la corrección"/>
        <s v="Solicitar al contratista el ajuste de las vallas de los Colegios Boitá y Hacienda Casa Blanca de acuerdo con las especificaciones establecidas (registro periódico de contador de tiempo y porcentaje de ejecución)"/>
        <s v="Aprobar informes pendientes para el proyecto Boita y Casa Blanca"/>
        <s v="Requerir a la interventoría la entrega oportuna de los informes de acuerdo con lo establecido en el manual de supervisión e interventoría. Asi como la publicación correspondiente en SECOP II. _x000a_Y al contratista de obra los insumos necesarios para la realizacion del informe de interventoría."/>
        <s v="Validar la oportunidad en la radicación, aprobación por la supervisión y publicación en el Secop II de los Informes mensuales de interventoría para los proyectos Boitá y Casa Blanca"/>
        <s v="Estandarizar al interior del area el diligenciamiento del formato F-GG-18 con la información de requisitos mínimos establecidos y los soportados. De acuerdo con los pliegos de condiciones y/o los términos de referencia de contrato."/>
        <s v="Solicitar a Desarrollo Organizacional la posibilidad de ajustar el formato F-GG-18 incorporando la información de requisitos mínimos establecidos y los soportados para  mayor control sobre el cumplimiento y/o complementar el formato con un instructivo para su diligenciamiento."/>
        <s v="Correos de recordación los tres primeros dias del inicio del mes  con seguimiento de outlook"/>
        <s v="Oficio a la entidad ejecutora solicitando el plan de acción para la presentación de los informes de ejecución en la fechas establecidas contractualmente "/>
        <s v="Mesa de trabajo con la entidad ejecutora para establecer un lista de chequeo de la información minima que debe presentar el informe por parte del supervisor designado de la entidad ejecutora"/>
        <s v="1. Formular el Plan de Trabajo con los grupos responsables para revisión y ajustes de los datos inconsistentes._x000a__x000a_"/>
        <s v="_x000a_2. Ejecutar y Verificar el cumplimiento  del Plan de Trabajo por los grupos responsables."/>
        <s v="1. Formular el Plan de Trabajo con los grupos responsables para revisión y ajustes de los datos inconsistentes."/>
        <s v="2. Ejecutar y Verificar el cumplimiento  del Plan de Trabajo por los grupos responsables."/>
        <s v="Solicitar a la interventoría, realizar el analisis frente al ajuste en los espacios  del rondil de cerramiento, para habilitar  acceso vehicular hasta la PTAR"/>
        <s v="Formalizar y documentar las acciones a seguir para garantizar el acceso a la PTAR"/>
        <s v="Realizar visita de campo cuando la Subgerencia de Desarrollo de Proyectos lo requiera,  a un proyecto en el que se deba validar las condiciones particulares del  costeo con el fin de que sea coherente con los documentos precontractuales para la futura ejecución."/>
        <s v="Solicitar a la interventoría la presentacion en los informes mensuales, los resultados de los ensayos a tracción de los aceros utilizados en cada periodo de reporte."/>
        <s v="Oficio de la interventoría al contratista de obra, conminandolo a cumplir con la normatividad ambiental, de orden y aseo de la obra, así como con la normatividad relaciona al SG-SST. Lo anterior con copia a la seguradora."/>
        <s v="Ajustar programacion del contrato 2182503, aprobado por la interventoría"/>
        <s v="Gestionar con la interventoria los soportes que justifiquen la prorroga del contrato de obra, el balance y la programación. "/>
        <s v="Documentar las acciones, que evidencien la compensación de los pagos, o la alternativa a seguir por parte del interventor frente a los 161 millones pagados y que no aplicaban en las actas correspondientes"/>
        <s v="Allegar por parte del contratista de interventoria comunicado en cada desembolso (desde noviembre de 2022 y hasta mayo 2023), y según la forma de pago contractual se justifique la exclusión de personal que no laboro de acuerdo con la realidad del proyecto.  "/>
        <s v="Modificar el Manual  M-FI-01  MANUAL DE OPERACIONES DE TESORERÍA"/>
        <s v="Incluir en el acta de cierre  interna del  Grupo de Contabilidad la actividad de:   Publicación EEFF trimestral página WEB Resolución 356 2022."/>
        <s v="Realizar el seguimiento de los convenios que hacen parte del indicador &quot;costo de oportunidad&quot; (enfocado al seguimiento en los pagos programados para determinar el cumplimiento y alertas tempranas) de la línea de Gerencia de Proyectos que tiene constituido portafolio de inversión."/>
        <s v="Establecer el modelo de planificación (programación) de flujo de caja en la SDP "/>
        <s v="Actualización del procedimiento de Flujo de Caja P-FI-30"/>
        <s v="Seguimiento a la proyección y programación de flujo de caja desde la SDP con los grupos a cargo"/>
        <s v="Mesa de trabajo con Planeación Financiera para evaluar la metodologia en el calculo de los gastos indirectos de la linea de negocio de Estructuración de Proyectos"/>
        <s v="Memorando interno recordando la obligatoriedad y cumplimiento de funciones al personal de la SEP frente al reporte de Activity Report y HUB de Proyectos"/>
        <s v="Establecer un instrumento y/o una matriz de control mensual con los soportes de los pantallazos de registro en los aplicativos Activity Report y HUB de Proyectos"/>
        <s v="Realizar reunión con el equipo de Planeación y control financiero y cada gerencia de convenio con el fin de analizar el estado de resultados de cada uno de los convenios relacionados en la observación."/>
        <s v="Basado en el reporte de actividades en aplicativo Hub (entregado por el equipo de planeación) para cada uno de los contratistas vinculados por funcionamiento, se generará un alertamiento con las Grupos para la validacion del registro oportuno mensualmente."/>
        <s v="Solicitar al grupo de planeación y control financiero la habilitación de los usuarios de funcionamiento de cada uno de los grupos de la subgerencia de  Desarrollo de Proyectos de acuerdo a las nuevas contrataciones del segundo semestre en el aplicativo de reporte de actividades HUB"/>
        <s v="Notificar de manera formal  al cliente FONVIVIENDA, la inconsistencia encontrada en el acta de liquidación del CI 220001 entre  los ingresos  totales recibidos  por valor de $3.547.702.179 y la relación detallada de estos ingresos las cuales suman $ 3.545.702.179, presentando  una diferencia de $ 2.000.000; así mismo solicitarles  realizar el ajuste correspondiente. "/>
        <s v="Realizar seguimiento a la comunicación enviada al cliente FONVIVIENDA, en relación a la actividad&quot;Ajuste acta de liquidación CI 222001&quot;, así como a las gestiones que se requieran para el cumplimiento de la actividad. "/>
        <s v="Realizar mesa de trabajo con el grupo de gestión Postcontractual posterior a la respuesta del cliente FONVIVIENDA, como resultado de la actividad :&quot;Ajuste acta de liquidación CI 222001&quot; para coordinar entre ambos grupos la toma de desiciones y culminación exitosa de la actividad. "/>
        <s v="Realizar capacitaciones a los grupos misionales sobre el  Flujo de Caja, Pricing (costeos) y Costos, profundizando el manejo de los formatos y los módulos correspondientes, principalmente para el registro de las actividades en el modulo del HUB de Proyectos del aplicativo y del aplicativo de Activity Report "/>
        <s v="Crear una metodologia especifica que permita identificar y calcular los gastos indirectos de la SEP para realizar un comparativo con la metodologia de la entidad, como propuesta de proyecto piloto."/>
        <s v="Realizar mesa de trabajo con el cliente y/o con el Ministerio donde se determine el mecanismo de cumplimiento de la obligación administrativa N 9 referente al controlar detalladamente el presupuesto de obra, presentando informes semanales al CONTRATANTE."/>
        <s v="Realizar una matriz de ejecución financiera con la información de los contratos de obra vigentes y enviar mediante correo electronico semanalmente al Ministerio con copia al cliente."/>
        <s v="Generar comunicación mediante oficio al MVCT respecto a la actualización la Guía de diagnóstico integral y estructuración técnica y/ o ajuste del formato GPV-F- 73, para que se incluiya el Capitulo II. COMPOSICION DEL HOGAR - 1. INTEGRANTES DEL HOGAR (Datos como: Nombre, Apellidos, documento, fecha de nacimiento, edad, sexo, discapacidad, parentesco)."/>
        <s v="Realizar mesa de trabajo con el cliente y/o con el Ministerio donde se socialice los resultados de la auditoria interna de Enterritorio sobre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s v="Realizar validación en el diligenciamiento de los formatos de certificados de existencia y habitabilidad y actas de recibo a satisfacción, recibidos entre el 1 de junio al 30 de julio, tomando una muestra del 5% de los certificados por cada contrato de obra en fase de construcción."/>
        <s v="Notificar a las interventorías derivadas sobre los resultados de la auditoria de control interno y sobre el correcto diligenciamiento de los formatos de Certificado de existencia y/o habitabilidad y recibo de obra y en el Acta de recibo a satisfacción del beneficiario SFVR."/>
        <s v="Realizar reunión con los coordinadores y supervisores recordándoles el correcto diligenciamiento de los formatos de certificado de existencia y/o habitabilidad y recibo de obra y en el acta de recibo a satisfacción del beneficiario SFVR, con el fin de identificar los puntos de control para evitar errores."/>
        <s v="Realizar reunión con las interventorías derivada (para los 4 contratos) enfatizando en el correcto diligenciamiento de los formatos y documentación integral que hacen parte del proyecto de vivienda."/>
        <s v="Realizar llamado de atencion a interventoria debido a la realizacion de esta actividad, reiterando el cumplimiento de sus obligaciones en el Manual de supervisión e Interventoria de ENTerritorio.                                 "/>
        <s v="Realizar  reunión para seguimiento con la interventoria cada 15 dias en las cuales se reiterará el cumplimiento de sus obligaciones según lo establecido en el Manual de Supervisión e Interventoria de ENTerritorio. "/>
        <s v="Realizar mesa de trabajo  con el distrito de Riohacha, Interventoria y contratista de obra, con el fin de gestionar trámite."/>
        <s v="Gestionar la aprobación del plan de manejo de transito PMT"/>
        <s v="Remitir al SENA comunicación relacionada con el estudio de la cartera y las opciones que presenta ENTerritorio como estrategia para el proceso de recuperación de cartera. "/>
        <s v="Reunión para revisar y dar cumplimiento a la obligación No. 30 sobre contratación por parte de ENTerritorio de la persona jurídica especializada en la gestión para el reintegro de los recursos y recuperación de cartera de los planes de negocio no condonados "/>
        <s v="Seguimiento y control con los grupos de Post contractual, Contabilidad, Presupuesto y Pagaduría a las actividades de liberación de saldos de los Contratos de Cooperación Empresarial pertenecientes a el Contrato Interadministrativo No.  217017."/>
        <s v="Remitir de manera mensual a los Grupos de Presupuesto y contabilidad el memorando de liberación de saldos de la contratación derivada que el Grupo de Post contractual como memorando informativo para la liberación de dichos saldos."/>
        <s v="Realizar reunión con el Grupo Contractual, para  establecer una metodología estándar. Así se contribuye a reducir los tiempos establecidos por la entidad a la suscripción de los Contratos de Cooperación Empresarial.   "/>
        <s v="Construir y elaborar matriz de liquidaciones (seguimiento de meta mensual para dar cumplimiento al indicador de liquidaciones)"/>
        <s v="Generar seguimiento quincenal a las actividades de recopilación  de los soportes documentales que permitan la  radicación en el Grupo de Gestión Post contractual para efectos de iniciar el proceso de liquidación de los Contratos de Cooperación Empresarial pertenecientes a el convenio 217017."/>
        <s v="Remitir comunicación a la Interventoría de la Universidad Francisco José de Caldas - Contrato 2180684, cronograma sobre la entrega de informes, productos y/o entregables y el seguimiento al cumplimiento."/>
        <s v="Remitir correos electrónicos a la Interventoría para el seguimiento y monitoreo en la entrega de los informes bimestrales con oportunidad, calidad y radicados en ENTerritorio"/>
        <s v="Reuniones con los Grupos de la Subgerencia de Operaciones, para dar cumplimiento a los tiempos establecidos en los ANS y normatividad interna."/>
        <s v="1. REQUERIR Y HACER CUMPLIR LA OBLIGACIÓN DE LA COLOCACIÓN DE LA VALLA"/>
        <s v="2. REQUERIR LAS EVIDENCIAS A LA INTERVENTORÍA DE LA INSTALACION DE LA VALLA PUERTO INIRIDA."/>
        <s v="SOCIALIZAR CON LOS CONTRATISTAS Y SUPERVISORES DE OBRA LOS ATRASOS IDENTIFICADOS EN AL AUDITORIA, ENFATIZANDO LA GUÍA DEL MANUAL DE INTERVENTORÍA FRENTE A LA EJECUCION DE LOS CONTRATOS PROGRAMACION DE OBRA Y PROCEDIMIENTOS."/>
        <s v="TRAMITAR NOVEDADES CONTRACTUALES Y PROGRAMACION DE OBRA. CONTRATOS 2221096, 2220666. ACORDE A LA FECHA DEL CONVENIO MARCO."/>
        <s v="REALIZAR REUNIÓN CON LOS CONTRATISTAS DE OBRA E INTERERVENTORÍA Y SUPERVISORES PARA SOCIALIZAR TIEMPOS DE DEFINICIÓN DE LAS CONDICIONES PARA LA NOVEDAD CONTRACTUAL Y SE ESTABLEZCAN FECHAS LÍMITES DE RADICACIÓN DE LOS DOCUMENTOS NECESARIOS PARA EL TRÁMTIE RESPECTIVO."/>
        <s v="CONSULTAR MEDIANTE MEMORANDO A LA OAJ la pertinencia del pago a los contratistas de obra de los ítems no previstos ejecutados sin la previa aprobación mediante novedad contractual. (GESTIONAR RESPUESTA)"/>
        <s v="PROCEDER CONFORME AL CONCEPTO DE LA OAJ"/>
        <s v="ELABORAR Y RADICAR ANTE SUBGERENCIA DE OPERACIONES, FORMATO FPR-34 INICIO DE TRAMITE POR PRESUNTO INCUMPLIMIENTO PARA LA CONSULTORÍA CONSORCIO PROCESO CC CTOS No. 2210005 - 2210006 - 2210007 - 2210008 - INTERVENTORIAS CONTRATOS DE CONSULTORÍA: 2210001 - 2210002 -2210015 - 2210016 OBJETO DE LOS ESTUDIOS Y DISEÑOS QUE RESPALDAN LA EJECUCIÓN DE LOS CONTRATOS DE OBRA 2221174 - 2221096 -2220666, CON EL PROPÓSITO QUE SE CONMINE A LOS CONTRATISTAS A REALIZAR LOS AJUSTES NECESARIOS A ESTUDIOS Y DISEÑOS Y/O SE HAGAN EFECTIVAS GARANTÍAS."/>
        <s v="REALIZAR SEGUIMIENTO DE LOS 8 RADICADOS DE SOLICITUD DE PRESUNTO INCUMPLIMIENTO"/>
        <s v="ENVIAR COMUNICACIONES A LOS CONTRATISTAS DE INTERVENTORIA CON PLAZOS PERENTORIOS DEL CUMPLIMIENTO DE LA FECHA DE ENTREGA DEL INFORME MENSUAL Y SI NO HAY RESPUESTA SE RADICA UN PRESUNTO INCUMPLIMIENTO A LA INTERVENTORÍA. (1 A 2 DÍAS HÁBILES) (EN EL COMUNICADO SE INFORMARAN DESVIACIONES IDENTIFICADAS POR LA AUDITORIA)"/>
        <s v="Requerir a las interventorias el registro fotografico actualizado de los puntos implementados."/>
        <s v="Incluir en los nuevos procesos contractuales la obligación de realizar visita de verificación del estado del proyecto durante el proceso de liquidación previo a la suscripcion del acta de liquidación."/>
        <s v="Radicar solicitud de inicio de presunto incumplimiento para los contratos Nos. 2220700 y 2220703 de acuerdo con el procedimiento establecido por la entidad."/>
        <s v="Para los proyectos nuevos adjuntar junto con  la aprobacion de las hojas de vida de los contratos de interventoria  la herramienta del modelo de tasación de la entidad que permita verificar el cumplimiento de los perfiles establecidos contractualmente."/>
        <s v="Generar alertas a los contratistas a través de correo electrónico como soporte de seguimiento desde la supervisión para el cumplimiento de requisitos para la suscripción del acta de inicio."/>
        <s v="Atender y subsanar  las observaciones que realice el grupo de gestión postcontractual a las liquidaciones de los contratos  2210023-2210020"/>
        <s v="Establecer contractualmente en la forma de pago en el ultimo hito de pago por avance de obra y de interventoria la entrega de la documentación requerida para el proceso de liquidación y/o soportes necesarios para la entrega de los proyectos."/>
        <s v="Requerir al contratista de la interventoría,  con el fin de que se pronuncien frente al incumplimiento de la especificacion técnica en el item 2.03.01 del contrato de obra 2220565._x000a_"/>
        <s v="Se requiere una respuesta detallada y sustentada tecnicamente incluyendo la justificación de las observaciones identificadas entre la especificacion tecnica y lo ejecutado en obra. De igual manera,  la interventoría debe requerir al contratista de obra con el fin de conminarlo a la ajuste o subsanación de las observacion emitidas por la auditoría."/>
        <s v="Requerir al contratista de interventoría y contratista de obra para que atiendan las observaciones en cuanto a las deficiencias en los acabados en el marco de las obligaciones de postventa amparadas en las garantías de estabilidad y calidad de obra._x000a_Verificar que las correcciones se ajusten a las obligaciones del contratista según el manual de supervisión e interventoría y lo pactado contractualmente con los contratistas."/>
        <s v="ELABORAR ANTE LA SUBGERENCIA DE OPERACIONES, FORMATO FPR-34 &quot;INICIO DE TRAMITE POR PRESUNTO INCUMPLIMIENTO&quot;"/>
        <s v="Implementar las medidas necesarias  para agilizar el proceso de entrega por parte de la interventoría del informe final, tal como oficiar a la interventoría, realizar mesa de trabajo y en su defecto solicitar el inicio de proceso sansonatorio. "/>
        <s v="Requerir desde la gerencia de unidad a la supervisión que tenga proyectos en ejecución  recordando las obligaciones establecidas en el manual de supervisión e interventoría, respecto a la radicación de las novedades contractuales."/>
        <s v="Requerir al contratista de interventoria que se encuentra en ejecucion 2221148, recordando las obligaciones establecidas en el manual de supervisión e interventoría, respecto a la radicación de las novedades contractuales."/>
        <s v="Socializar al interior del equipo técnico, juridico, financiero y administrativo del Fondo, así como con la Gerencia de Unidad de Proyectos Especiales, el plan de acción para la entrega oportuna del informe de gestión al cliente."/>
        <s v="Remitir solicitud a la Gerencia de Unidad sobre la necesidad de garantizar la capacidad operativa del funcionamiento del Fondo para dar cumplimiento a la obligación establecida en el contrato de mandato y esperar respuesta a dicha solicitud."/>
        <s v="Enviar mensualmente requerimiento a la entidad ejecutora para el reintegro oportuno de los rendimientos generados al Tesoro Nacional y radicar la solicitud de acciones conminatorias para las entidades ejecutoras (tomadas desde la muestra) que presentan demoras reiterativas (más de 3 meses consecutivos) en la presentación de los informes de Supervisión."/>
        <s v="Ajustar en los nuevos contratos específicos suscritos, la obligación de la entidad ejecutora de presentar el informe mensual de supervisión dentro de los primeros 15 días de cada mes."/>
        <s v="Solicitar a la entidad ejecutora, en el marco del Comité Operativo y de Seguimiento, la entrega oportuna de los Informes de Supervisión"/>
        <s v="Radicar la solicitud de acciones conminatorias para las entidades ejecutoras (tomadas desde la muestra) que presentan demoras reiterativas (más de 3 meses consecutivos) en la presentación de los informes de Supervisión."/>
        <s v="Realizar comunicado con el area de procesos de selección, sobre el ajuste de los documentos precontractuales evitando tener la ambigüedad de los terminos de referencia."/>
        <s v="Realizar mesa de trabajo con operaciones y TI para checar la fuente de error en los reportes y usuarios de SECOP II"/>
        <s v="Solicitar al Consorcio INCOLTA MYG, remitir una comunicación y con la discriminación de los costos fijos y variables del desembolso No. 8 y realizar ajuste de la nota del siguiente desembolso"/>
        <s v="Ajustar desde la propuesta técnica las obligaciones a cargo de ENTerritorio asociadas al personal mínimo"/>
        <s v="Incluir dentro del plan de seguridad y privacidad de la información lo siguientes: Actualización de los activos de información para la vigencia 2024(A.8.1.1) Hcer un seguimiento mensual de usuarios registrados en el directorio activo, ERP, mediante la gestión de la mesa de ayuda (*A.9.2.1) Solicitar un reporte mensual a Gestión del Talento Humano y a la Subgerencia de Operaciones sobre novedades contractuales para actualizar el sistema de acceso físico a las instalaciones de la Entidad (A.11.1.2) Elaborar un documento estandar de entendimiento para hacer transferencia de información con terceros (*A.13.2.2) Socializar el procedimiento P-RI-22 a todos los grupos de la Entidad para que conozcan las actividades del mismo y poder hacer los análisis correspondientes sobre la necesidad de contratos de transmisión de datos personales (A.18.1.4)"/>
        <s v="Actualizar de forma integral la Declaración de Aplicabilidad teniendo en cuenta los nuevos códigos de los controles- de la matriz de riesgos."/>
        <s v="Actualizar el procedimiento P-RI-23 Monitoreo a la gestión y al gobierno de la seguridad de la información institucional. Una vez actualizado, se realizará una socialización a las partes involucradas en las actividades del procedimiento."/>
        <s v="Incluir en el Cronograma de Actividades del PCN 2024, la actualización trimestral para el documento Árbol de Llamadas."/>
        <s v="Realizar mesa de trabajo con los responsables de la actualización del documento Árbol de Llamadas para analizar los términos y frecuencia de actualización que garanticen mantener actualizada la información enviando correo de notificación como soporte de dicha actualización, además de las notificaciones de cambio de algún miembro del equipo y definir los tiempos y documentación que deberá ser modificada por esta actualización."/>
        <s v="Adoptar el formato F-RI-13 para los Simulacros que se realicen dentro del Cronograma de Actividades PCN 2024,"/>
        <s v="Incluir en el Cronograma de Actividades del PCN 2024: Una (1) prueba de recorrido Dos (2) Pruebas no anunciadas (sorpresa) Dos (2) Charlas a los responsables de los equipos y sus responsabilidades Dos (2) Pruebas referentes al componente Financiamiento ante Contingencia de Liquidez. Una (1) visita por parte del equipo Tecnológico y de Continuidad del Negocio de la entidad a los Centros de Computo Principal y Alterno. Revisión y ajustes del formato F-RI-13 para la evalución integral de las pruebas En la actulización del BIA 2024 incluir mayor detalle de la integración del ERP con la estrategia"/>
        <s v="Realizar la revisión integral de los datos generales contenidos en los certificados antes de su remisión oficial, validando la resolución de asignación y que la información reportada sea coherente con la registrada en la base de individualización."/>
        <s v="Comunicar al cliente manifestando la imposibilidad de una novedad cuando las solicitudes del cliente y/o Entidad Contratante no permita el cumplimiento de los tiempos exigidos por la Entidad esto de acuerdo a los linemaientos de las circulares internas No. 3 de 2019 y 109 de 2020, esto en el evento de una futura novedad en el contrato interadministrativo."/>
        <s v="Verificar previamente en la etapa de la fase regional que se cumpla las especificaciones técnicas establecidas en el contrato, so pena de activar las garantías correspondientes."/>
        <s v="Verificar previamente en la etapa Fase Regional que los hoteles y restaurantes donde se autorizó la línea de alimentación cuenten con el registro Invima y/o soporte equivalente para lo cual se dejará en los soportes de la legalización."/>
        <s v="Verificar en la etapa siguiente de la Fase Regional soportes de la expericia requerida, el operador entregará los soportes de aprobación de la liga o federación documentos que reposaran en los expedientes de los contratos derivados y/o contrato interadministrativo."/>
        <s v="SOLICITAR CAPACITACIÓN AL GRUPO GRUPO DE DESARROLLO INSTITUCIONAL  PARA   EL EQUIPO DE LA SUBGERENCIA EN  FORMULACIÓN DE ACCIONES DE PLANES DE MEJORAMIENTO"/>
        <s v="RADICACIÓN DE MEMORANDO Y/O F-AU-06 CON LA REFORMULACIÓN DE ACCIÓN O SOLICITUD DE AMPLIACIÓN DE PLAZO PARA LAS ACCIONES, CUMPLIENDO CON LA ACTIVIDAD 10 &quot;SUSCRIBIR COMPROMISO DE CUMPLIMIENTO DE ACCIONES O GESTIONAR MODIFICACIÓN_x000a_DEL PLAN SUSCRITO&quot; DEL PROCEDIMIENTO P-AU-02 REPORTES PERÍODICOS A CONTRALORÍA"/>
        <s v="RADICACIÓN DE MEMORANDO Y/O F-AU-06 CON LA REFORMULACIÓN DE ACCIÓN O SOLICITUD DE AMPLIACIÓN DE PLAZO PARA LAS ACCIONES, CUMPLIENDO CON LA ACTIVIDAD 10 &quot;SUSCRIBIR COMPROMISO DE CUMPLIMIENTO DE ACCIONES O GESTIONAR MODIFICACIÓN_x000a_DEL PLAN SUSCRITO&quot; DEL PROCEDIMIENTO P-AU-02 REPORTES PERÍODICOS A CONTRALORÍA_x000a_"/>
        <s v="Solicitar al contratista el estudio de seguridad de cada puesto contratado y análisis del panorama de riesgos para las sedes de ENTerritorio donde se ejecuta el contrato."/>
        <s v="Remitir un correo electrónico recordando las obligaciones del contratista para la próxima subasta a realizar por ENTerritorio."/>
        <s v="Realizar seguimiento al procedimiento establecido para la baja de bienes y a las obligaciones del contratista."/>
        <s v="Solicitar documentos actualizados al contratista para elaboración del acta de liquidación."/>
        <s v="Gestionar la elaboración, revisión, envío y firma de acta de liquidación del contrato 2023938 UT SOLUCIÓN FERRETERA PARA COLOMBIA."/>
        <s v="Revisar las condiciones del nuevo contrato de tiquetes para validación de cumplimiento de observaciones frente al pago y generación de informes."/>
        <s v="Realizar seguimiento mensual a las obligaciones del contrato."/>
        <s v="Solicitar al contratista que en el informe mensual se refleje el estado de los traslados realizados entre los centros de costos."/>
        <s v="Realizar solicitud mensual de reembolso de los tiquetes no usados durante el periodo que hubieran sido reutilizados."/>
        <s v="Solicitar al contratista que en el informe mensual se refleje el estado de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s v="Requerir al contratista la entrega de los informes pendientes de los meses de agosto 2023 y enero 2024."/>
        <s v="Realizar seguimiento mensual a las obligaciones del contrato específicamente la de presentar dentro de los (3) primeros días hábiles del mes el reporte BSP LINK."/>
        <s v="Solicitar al nuevo contratista que en el informe mensual se refleje: * Estado de los traslados realizados entre los centros de costos. * Tiquetes no usados durante el periodo que se hubieran sido reutilizados *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 Solicitud mensual de reembolso de los tiquetes no usados durante el periodo que se hubieran sido reutilizados."/>
        <s v="Determinar en mesa de trabajo con los grupos correspondientes para la revisar el proceso y paso a seguir de los 30 tiquetes volados y no facturados entre el 25/03/2022 y el 03/04/2022 por valor de $24.971.051 expedidos con fecha anterior a la fecha de suscripción del acta de inicio (4/04/2022)."/>
        <s v="_x000a_Remitir oficio al contratista de interventoria 20 días antes de la novedad (expiración del contrato) solicitando la documentación requerida para el tramite de la misma y dando plazo perentorio de respuesta."/>
        <s v="_x000a_Socializar el Manual de Supervisión e interventoria de Enterritorio  al equipo de interventoría, contratista de obra y apoyo a la supervisión de la SED; haciendo enfasis en los compromisos en cuanto a la gestión social que requiere el proyecto, estableciendo plazos para gestionar las firmas de las actas de vecidad."/>
        <s v="_x000a_Notificar a los contratistas de obra e interventoría del proyecto Hacienda Casa Blanca sobre la regularización de los pagos a partir de la fecha, teniendo en cuenta lo establecido en el anexo 5."/>
        <s v="Realizar los pagos regularizados y anexar los soportes de las facturas que se gestionen dando cumplimiento a lo establecido en el anexo 5."/>
        <s v="Oficiar a los contratistas de obra e interventoria de  los 2 proyectos  que estan en ejecuciòn sobre la necesidad de aplicar e incluir en el APU el anticorrosivo para las estructuras metalicas que lo requieran"/>
        <s v="Remitir por parte de la interventoria, informe donde se evidencie el recibo a satisfacción de las actividades de aplicación de anticorrosivo, carpinteria metalica de las cajas de inspección para el proyecto de Casablanca"/>
        <s v="Establecer en los Comites de seguimiento semanal con los contratistas de obra e interventoria de los contratos derivados del CI 221013, el compromiso de la entrega oportuna de los informes de avance semanal; lo anterior, con el fin de contar con los insumos para la radicación del informe de gestión en los tiempos establecidos por el cliente.  "/>
        <s v="Remitir mediante radicado los informes de Gestión Mensual y los informes Financieros al cliente en los tiempos establecidos contractualmente"/>
        <s v="Realizar mesa de trabajo con el area financiera de Enterritorio, para validar los tiempos, que realmente se requiere para el giro de los rendimientos financieros de manera oportuna."/>
        <s v="Solicitar al cliente mediante oficio ampliación del tiempo establecido para el giro de los redimientos de acuerdo a lo acordado con el area financiera de Enterritorio y que quede aprobado mediante comité operativo"/>
      </sharedItems>
    </cacheField>
    <cacheField name="Unidad de medida" numFmtId="0">
      <sharedItems containsMixedTypes="1" containsNumber="1" containsInteger="1" minValue="1" maxValue="1" longText="1"/>
    </cacheField>
    <cacheField name="Meta" numFmtId="0">
      <sharedItems containsSemiMixedTypes="0" containsString="0" containsNumber="1" containsInteger="1" minValue="1" maxValue="100"/>
    </cacheField>
    <cacheField name="Peso" numFmtId="0">
      <sharedItems containsSemiMixedTypes="0" containsString="0" containsNumber="1" minValue="0.09" maxValue="100"/>
    </cacheField>
    <cacheField name="Fecha inicio" numFmtId="0">
      <sharedItems containsNonDate="0" containsDate="1" containsString="0" containsBlank="1" minDate="2017-06-30T00:00:00" maxDate="2024-06-21T00:00:00"/>
    </cacheField>
    <cacheField name="Fecha fin" numFmtId="14">
      <sharedItems containsSemiMixedTypes="0" containsNonDate="0" containsDate="1" containsString="0" minDate="2017-12-31T00:00:00" maxDate="2025-01-01T00:00:00"/>
    </cacheField>
    <cacheField name="Plazo en semanas" numFmtId="0">
      <sharedItems containsString="0" containsBlank="1" containsNumber="1" minValue="0" maxValue="187"/>
    </cacheField>
    <cacheField name="Responsable" numFmtId="0">
      <sharedItems containsBlank="1" count="57">
        <s v="acardozo"/>
        <s v="aalvarez2"/>
        <s v="oalfonso"/>
        <s v="amarin"/>
        <s v="szarate"/>
        <s v="jreyes3"/>
        <s v="scadena1"/>
        <s v="hceron"/>
        <s v="mospina"/>
        <s v="clopez4"/>
        <s v="csalazar2"/>
        <s v="dcaicedo"/>
        <s v="dgamboa"/>
        <s v="dgonzal2"/>
        <s v="dleon"/>
        <s v="dpineros"/>
        <s v="jarevalo"/>
        <s v="jbermude"/>
        <s v="lmejia1"/>
        <s v="mhincapi"/>
        <s v="mibanez"/>
        <s v="mlopez1"/>
        <s v="mmendoza1"/>
        <s v="mpatino"/>
        <s v="msuarez"/>
        <s v="nobando"/>
        <s v="amoncada"/>
        <s v="scadena"/>
        <s v="wcobos"/>
        <s v="agiraldo"/>
        <s v="aalvarez"/>
        <s v="cbarrios1"/>
        <s v="pparra"/>
        <s v="pbuitrag"/>
        <s v="ocuesta"/>
        <m/>
        <s v="avillada"/>
        <s v="jbrieva"/>
        <s v="pgamboa"/>
        <s v="cgranado"/>
        <s v="ierazo"/>
        <s v="evalenci"/>
        <s v="amontene"/>
        <s v="ygarcia"/>
        <s v="jbotero"/>
        <s v="durquijo"/>
        <s v="mgonzal5"/>
        <s v="dsuarez2"/>
        <s v="jzuleta"/>
        <s v="wmanriqu"/>
        <s v="ocaldero"/>
        <s v="jcruz"/>
        <s v="pgamboa "/>
        <s v="eveland1"/>
        <s v="daldana"/>
        <s v="jvargas2"/>
        <s v="aarboled"/>
      </sharedItems>
    </cacheField>
    <cacheField name="Correción" numFmtId="0">
      <sharedItems containsBlank="1" longText="1"/>
    </cacheField>
    <cacheField name="Corrección propuesta" numFmtId="0">
      <sharedItems containsBlank="1" containsMixedTypes="1" containsNumber="1" containsInteger="1" minValue="1" maxValue="2"/>
    </cacheField>
    <cacheField name="Responsable de la corrección" numFmtId="0">
      <sharedItems containsDate="1" containsBlank="1" containsMixedTypes="1" minDate="2022-12-07T00:00:00" maxDate="2022-12-14T00:00:00"/>
    </cacheField>
    <cacheField name="Fecha inicio2" numFmtId="0">
      <sharedItems containsDate="1" containsString="0" containsBlank="1" containsMixedTypes="1" minDate="1899-12-31T00:00:00" maxDate="1899-12-31T04:01:03"/>
    </cacheField>
    <cacheField name="Fecha fin2" numFmtId="0">
      <sharedItems containsDate="1" containsString="0" containsBlank="1" containsMixedTypes="1" minDate="1899-12-31T00:00:00" maxDate="1900-01-07T03:05:04"/>
    </cacheField>
    <cacheField name="descripcion_avance" numFmtId="0">
      <sharedItems containsBlank="1" longText="1"/>
    </cacheField>
    <cacheField name="avance" numFmtId="0">
      <sharedItems containsString="0" containsBlank="1" containsNumber="1" minValue="0" maxValue="100"/>
    </cacheField>
    <cacheField name="Fecha de cumplimiento" numFmtId="0">
      <sharedItems containsNonDate="0" containsDate="1" containsString="0" containsBlank="1" minDate="2020-03-30T00:00:00" maxDate="2024-08-31T00:00:00"/>
    </cacheField>
    <cacheField name="Avance %" numFmtId="9">
      <sharedItems containsSemiMixedTypes="0" containsString="0" containsNumber="1" minValue="0" maxValue="1"/>
    </cacheField>
    <cacheField name="Avance por peso" numFmtId="0">
      <sharedItems containsString="0" containsBlank="1" containsNumb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7">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0"/>
    <s v="Informe trimestral de los radicados y Radicado del tramite de desembolso"/>
    <n v="4"/>
    <n v="9"/>
    <d v="2019-04-16T00:00:00"/>
    <d v="2020-12-31T00:00:00"/>
    <n v="89"/>
    <x v="0"/>
    <s v="NO"/>
    <m/>
    <m/>
    <m/>
    <m/>
    <s v="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
    <n v="4"/>
    <d v="2020-12-31T01:08:00"/>
    <n v="1"/>
    <n v="9"/>
  </r>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1"/>
    <s v="Informes trimestrales de la gestión realizada con los municipios para realizar el desembolso"/>
    <n v="4"/>
    <n v="9"/>
    <d v="2019-04-16T00:00:00"/>
    <d v="2020-12-31T00:00:00"/>
    <n v="89"/>
    <x v="0"/>
    <s v="NO"/>
    <m/>
    <m/>
    <m/>
    <m/>
    <s v="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
    <n v="4"/>
    <d v="2020-12-30T19:26:00"/>
    <n v="1"/>
    <n v="9"/>
  </r>
  <r>
    <n v="2"/>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preventiva"/>
    <s v="dtorres2"/>
    <x v="0"/>
    <s v="Demora por parte del cliente para revision y aprobacion del informe trimestral"/>
    <x v="2"/>
    <s v="Informes trimestrales radicados dentro del mes siguiente al vencimiento del trimestre de acuerdo con lo pactado con nuestro cliente DNP"/>
    <n v="4"/>
    <n v="9"/>
    <d v="2019-04-16T00:00:00"/>
    <d v="2020-12-31T00:00:00"/>
    <n v="89"/>
    <x v="0"/>
    <s v="NO"/>
    <m/>
    <m/>
    <m/>
    <m/>
    <s v="Despues de la reunion   con la Gerencia para la revisión final y posterior envío al cliente, El informe de gestión No. 16  se radico al cliente el 29 de enero 2021."/>
    <n v="4"/>
    <d v="2020-12-30T22:12:00"/>
    <n v="1"/>
    <n v="9"/>
  </r>
  <r>
    <n v="3"/>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correctiva"/>
    <s v="dtorres2"/>
    <x v="0"/>
    <s v="Demora por parte del cliente para revision y aprobacion del informe trimestral"/>
    <x v="3"/>
    <s v="Acta de reunion para validacion y ajuste de informe trimestral de gestion"/>
    <n v="2"/>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n v="2"/>
    <d v="2020-06-30T00:00:00"/>
    <n v="1"/>
    <n v="9"/>
  </r>
  <r>
    <n v="4"/>
    <s v="Auditorias Internas ACI"/>
    <x v="0"/>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d v="2019-04-16T00:00:00"/>
    <x v="0"/>
    <s v="Observación"/>
    <s v="Acción preventiva"/>
    <s v="dtorres2"/>
    <x v="0"/>
    <s v="No uso de los formatos establecidos por el sistema de Gestión de Fonade para el registro de la información de la contratación derivada de los convenios"/>
    <x v="4"/>
    <s v="formato de la contratacion derivada"/>
    <n v="1"/>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n v="1"/>
    <d v="2020-06-30T00:00:00"/>
    <n v="1"/>
    <n v="9"/>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Falta de recursos y compromiso por parte de los municipios para dar cumplimiento del objeto contractual por parte de los mismos."/>
    <x v="5"/>
    <s v="Actas de asistencia de las socialicaciones con los muinicipios por departamento"/>
    <n v="15"/>
    <n v="10"/>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10"/>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Existe un vacío procedimental en la Clausula Quinta párrafo tercero cuando el porcentaje de ejecución es inferior al 75 porciento"/>
    <x v="6"/>
    <s v="informe de las actividades de seguimiento. Correos de aviso y alerta respecto al porcentaje parcial de avance."/>
    <n v="2"/>
    <n v="9"/>
    <d v="2019-04-16T00:00:00"/>
    <d v="2019-12-31T00:00:00"/>
    <n v="37"/>
    <x v="0"/>
    <s v="NO"/>
    <m/>
    <m/>
    <m/>
    <m/>
    <s v="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
    <n v="2"/>
    <d v="2020-06-30T00:00:00"/>
    <n v="1"/>
    <n v="9"/>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clausulas en las minutas de los contratos que obliguen a cumplir el objeto del contrato."/>
    <x v="7"/>
    <s v="Informes trimestrales con la relacion de las solicitudes realizadas"/>
    <n v="4"/>
    <n v="9"/>
    <d v="2019-04-16T00:00:00"/>
    <d v="2020-12-31T00:00:00"/>
    <n v="89"/>
    <x v="0"/>
    <s v="NO"/>
    <m/>
    <m/>
    <m/>
    <m/>
    <s v="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
    <n v="4"/>
    <d v="2020-12-30T23:32:00"/>
    <n v="1"/>
    <n v="9"/>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8"/>
    <s v="Actas de asistencia de las socialicaciones con los muinicipios por departamento"/>
    <n v="15"/>
    <n v="9"/>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9"/>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9"/>
    <s v="Informe con los correos del supervisor al municipio con el informe finaciero y ficha del DNP"/>
    <n v="4"/>
    <n v="9"/>
    <d v="2019-04-16T00:00:00"/>
    <d v="2020-12-31T00:00:00"/>
    <n v="89"/>
    <x v="0"/>
    <s v="NO"/>
    <m/>
    <m/>
    <m/>
    <m/>
    <s v="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n v="4"/>
    <d v="2020-12-31T00:00:00"/>
    <n v="1"/>
    <n v="9"/>
  </r>
  <r>
    <n v="7"/>
    <s v="Auditorias Internas ACI"/>
    <x v="0"/>
    <s v="Observación N. 6. Identificación de riesgos emergentes y evaluación de la efectividad de implementación de los controles. Producto de la auditoría se estableció una efectividad promedio de 51.6 por ciento en la implementación para los 5 controles evaluados."/>
    <d v="2019-04-16T00:00:00"/>
    <x v="1"/>
    <s v="Observación"/>
    <s v="Acción preventiva"/>
    <s v="dtorres2"/>
    <x v="0"/>
    <s v="Todas las identificadas en la auditoría."/>
    <x v="10"/>
    <s v="Perfil de riesgos actualizado 2019"/>
    <n v="1"/>
    <n v="9"/>
    <d v="2019-04-16T00:00:00"/>
    <d v="2019-12-31T00:00:00"/>
    <n v="37"/>
    <x v="0"/>
    <s v="NO"/>
    <m/>
    <m/>
    <m/>
    <m/>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n v="1"/>
    <d v="2020-06-30T00:00:00"/>
    <n v="1"/>
    <n v="9"/>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1"/>
    <s v="Perfil de Riesgo 2019 actualizado"/>
    <n v="1"/>
    <n v="4"/>
    <d v="2019-06-11T00:00:00"/>
    <d v="2019-12-31T00:00:00"/>
    <n v="29"/>
    <x v="1"/>
    <s v="NO"/>
    <m/>
    <m/>
    <m/>
    <m/>
    <s v="Se culminó la actualización del perfil de riesgo operativo y corrupción de todos los procesos documentados en la Entidad de acuerdo a los Decretos 495 y 496 de 2019."/>
    <n v="1"/>
    <d v="2020-03-30T00:00:00"/>
    <n v="1"/>
    <n v="4"/>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2"/>
    <s v="&quot;FAP806 Registro de eventos de riesgo operativo&quot;"/>
    <n v="9"/>
    <n v="4"/>
    <d v="2019-06-11T00:00:00"/>
    <d v="2019-12-15T00:00:00"/>
    <n v="26"/>
    <x v="1"/>
    <s v="NO"/>
    <m/>
    <m/>
    <m/>
    <m/>
    <s v="Se anexa FAP806 Registro de eventos de riesgo operativo"/>
    <n v="9"/>
    <d v="2020-03-30T00:00:00"/>
    <n v="1"/>
    <n v="4"/>
  </r>
  <r>
    <n v="9"/>
    <s v="Auditorias Internas ACI"/>
    <x v="2"/>
    <s v="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
    <d v="2018-10-26T00:00:00"/>
    <x v="1"/>
    <s v="Observación"/>
    <s v="Acción preventiva"/>
    <s v="csanchez2"/>
    <x v="1"/>
    <s v="Todos los identificados en la auditoría"/>
    <x v="13"/>
    <s v="Perfil de riesgos actualizado"/>
    <n v="1"/>
    <n v="3"/>
    <d v="2018-10-26T00:00:00"/>
    <d v="2018-12-31T00:00:00"/>
    <n v="9"/>
    <x v="1"/>
    <s v="NO"/>
    <m/>
    <m/>
    <m/>
    <m/>
    <s v="Envia mediante correo electrónico el preliminar del formato de actualización de perfil del mapa de riesgos. Formato de actualización del perfil del mapa de riesgos."/>
    <n v="1"/>
    <d v="2020-03-30T00:00:00"/>
    <n v="1"/>
    <n v="3"/>
  </r>
  <r>
    <n v="1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correctiva"/>
    <s v="msuarez"/>
    <x v="2"/>
    <s v="Inoportunidad de la actualización del estado de los tiquetes por parte de los viajeros y seguimiento por parte del supervisor inmediato"/>
    <x v="14"/>
    <s v="Proyecto de acta de Liquidacion entregada a Gerencia de Convenio"/>
    <n v="1"/>
    <n v="10"/>
    <d v="2018-12-03T00:00:00"/>
    <d v="2018-12-26T00:00:00"/>
    <n v="3"/>
    <x v="2"/>
    <s v="NO"/>
    <m/>
    <m/>
    <m/>
    <m/>
    <s v="Se observa documento acta de liquidación firmada por gerencia del convenio y Gerente de unidad para firma del cliente carpeta de soportes ACI Coldeportes"/>
    <n v="1"/>
    <d v="2020-03-30T00:00:00"/>
    <n v="1"/>
    <n v="10"/>
  </r>
  <r>
    <n v="11"/>
    <s v="Auditorias Internas ACI"/>
    <x v="2"/>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d v="2018-10-26T00:00:00"/>
    <x v="0"/>
    <s v="Observación"/>
    <s v="Acción correctiva"/>
    <s v="valvarez"/>
    <x v="3"/>
    <s v="Inexperencia o falta de competencias de la mano de obra contratada."/>
    <x v="15"/>
    <s v="Radicado de solicitud"/>
    <n v="1"/>
    <n v="4"/>
    <d v="2018-10-26T00:00:00"/>
    <d v="2018-12-14T00:00:00"/>
    <n v="7"/>
    <x v="3"/>
    <s v="NO"/>
    <m/>
    <m/>
    <m/>
    <m/>
    <s v="Se adjunta Ofico de salida bajo radicado 20182700334721 en el cual se hace la solicitud al DPS acerca de posibles incumplimientos para los proyectos 879 de la fabrica Union Temporal de Café Memorando 20192700031111 del 13 de febrero de 2019"/>
    <n v="1"/>
    <d v="2020-03-30T00:00:00"/>
    <n v="1"/>
    <n v="4"/>
  </r>
  <r>
    <n v="12"/>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0"/>
    <s v="Observación"/>
    <s v="Acción correctiva"/>
    <s v="valvarez"/>
    <x v="3"/>
    <s v="Procesos contractuales ejecutados sin el estado de maduración requerido"/>
    <x v="16"/>
    <s v="Radicado de solicitud"/>
    <n v="1"/>
    <n v="4"/>
    <d v="2018-10-26T00:00:00"/>
    <d v="2018-12-14T00:00:00"/>
    <n v="7"/>
    <x v="3"/>
    <s v="NO"/>
    <m/>
    <m/>
    <m/>
    <m/>
    <s v="Se adjunta Ofico de salida bajo radicado 20182700348691 en el cual se hace la solicitud al DPS acerca de posibles incumplimientos para los proyectos C 495 y C 506 de la fabrica Infraestructura 2013."/>
    <n v="1"/>
    <d v="2020-03-30T00:00:00"/>
    <n v="1"/>
    <n v="4"/>
  </r>
  <r>
    <n v="13"/>
    <s v="Auditorias Internas ACI"/>
    <x v="2"/>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d v="2018-10-26T00:00:00"/>
    <x v="0"/>
    <s v="Observación"/>
    <s v="Acción correctiva"/>
    <s v="valvarez"/>
    <x v="3"/>
    <s v="Falta de seguimiento de la Gerencia de fábricas a la realización de los pagos autorizados y fondeados por el Contratista"/>
    <x v="17"/>
    <s v="Ficha de conciliación"/>
    <n v="1"/>
    <n v="4"/>
    <d v="2018-10-26T00:00:00"/>
    <d v="2018-12-31T00:00:00"/>
    <n v="9"/>
    <x v="3"/>
    <s v="NO"/>
    <m/>
    <m/>
    <m/>
    <m/>
    <s v="Se adjunta Ficha Técnica Cociliacion GC.CA Jul.2018 la cual el dia de realizacion de la audicencia de conciliacion no fue aceptada por tanto se declaro fallida por lo cual estamos en espera de la demanda contenciosa donde FONADE se pronunciara al respecto"/>
    <n v="1"/>
    <d v="2020-03-30T00:00:00"/>
    <n v="1"/>
    <n v="4"/>
  </r>
  <r>
    <n v="14"/>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4"/>
    <s v="Error humano por actividades manuales sin controles efectuados por el área"/>
    <x v="18"/>
    <s v="Anexo del acta de liquidación"/>
    <n v="1"/>
    <n v="3"/>
    <d v="2018-10-26T00:00:00"/>
    <d v="2023-12-15T00:00:00"/>
    <n v="166"/>
    <x v="4"/>
    <s v="NO"/>
    <m/>
    <m/>
    <m/>
    <m/>
    <s v="Con corte a diciembre 2023: Conforme al Balance económico allegado por el grupo de Pagaduria se evidencia que los recursos se encuentran como saldo del contrato pendiente por reincorporar al convenio, acción que se realizará una se vez se de el fallo del juzgado de pequeñas causas de Valledupar (demanda adjunta); este valor está incluído dentro de las pretensiones de la demanda_x000a__x000a_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Proceso judicial que aun cursa en el Juzgado Segundo Municipal de pequeñas causas de Valledupar se reformula en plazo al 30-06-2023._x000a__x000a_con corte a junio de 2023, se reformula a 31/10/2023_x000a__x000a_EL 09/08/2023 mediante correo electrònico se solicitò reformular la acciòn para el 15/12/2023 teniendo en cuenta que las gestiones de cobro no dependen del grupo de gestión de Pagaduria"/>
    <n v="1"/>
    <d v="2023-12-20T00:00:00"/>
    <n v="1"/>
    <n v="3"/>
  </r>
  <r>
    <n v="15"/>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3"/>
    <s v="Error humano por actividades manuales sin controles efectuados por el área"/>
    <x v="19"/>
    <s v="Ficha de conciliación presentada en comité"/>
    <n v="1"/>
    <n v="4"/>
    <d v="2018-10-26T00:00:00"/>
    <d v="2021-03-31T00:00:00"/>
    <n v="126"/>
    <x v="3"/>
    <s v="NO"/>
    <m/>
    <m/>
    <m/>
    <m/>
    <s v="Se adjunta la ficha de conciliación."/>
    <n v="1"/>
    <d v="2021-03-31T15:02:00"/>
    <n v="1"/>
    <n v="4"/>
  </r>
  <r>
    <n v="16"/>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3"/>
    <s v="Ausencia de puntos de control de aspectos financieros en el desarrollo de los contratos."/>
    <x v="20"/>
    <s v="Documento soporte de Conciliación"/>
    <n v="10"/>
    <n v="4"/>
    <d v="2018-10-26T00:00:00"/>
    <d v="2019-09-30T00:00:00"/>
    <n v="48"/>
    <x v="3"/>
    <s v="NO"/>
    <m/>
    <m/>
    <m/>
    <m/>
    <s v="Conciliación de contratos Corte 3 Conciliación de fábricas consorcios 213906 213908 2131909 2150546 2150608 2150617 2150831 2151386 2151400 2152104"/>
    <n v="10"/>
    <d v="2020-03-30T00:00:00"/>
    <n v="1"/>
    <n v="4"/>
  </r>
  <r>
    <n v="17"/>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5"/>
    <s v="Ausencia de puntos de control de aspectos financieros en el desarrollo de los contratos."/>
    <x v="21"/>
    <s v="Memorando radicado"/>
    <n v="1"/>
    <n v="4"/>
    <d v="2018-10-26T00:00:00"/>
    <d v="2018-12-14T00:00:00"/>
    <n v="7"/>
    <x v="5"/>
    <s v="NO"/>
    <m/>
    <m/>
    <m/>
    <m/>
    <s v="No reporta actividad de avance No reporta actividad de avance Memorando radicado 20192700089403 de 30 04 2019"/>
    <n v="1"/>
    <d v="2020-03-30T00:00:00"/>
    <n v="1"/>
    <n v="4"/>
  </r>
  <r>
    <n v="18"/>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6"/>
    <s v="Ausencia de puntos de control de aspectos financieros en el desarrollo de los contratos."/>
    <x v="22"/>
    <s v="Soporte de ajustes"/>
    <n v="1"/>
    <n v="4"/>
    <d v="2018-10-26T00:00:00"/>
    <d v="2019-09-30T00:00:00"/>
    <n v="48"/>
    <x v="6"/>
    <s v="NO"/>
    <m/>
    <m/>
    <m/>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
    <n v="1"/>
    <d v="2020-03-30T00:00:00"/>
    <n v="1"/>
    <n v="4"/>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Rotación de personal de la gerencia de fábricas y/o de convenios"/>
    <x v="23"/>
    <s v="Balance de liquidaciones"/>
    <n v="1"/>
    <n v="4"/>
    <d v="2018-10-26T00:00:00"/>
    <d v="2018-12-31T00:00:00"/>
    <n v="9"/>
    <x v="3"/>
    <s v="NO"/>
    <m/>
    <m/>
    <m/>
    <m/>
    <s v="1.Se adjunta Acta de reunion con Ger de Liquidaciones. 2. Archivo excel con fechas prevista de liquidacion."/>
    <n v="1"/>
    <d v="2020-03-30T00:00:00"/>
    <n v="1"/>
    <n v="4"/>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Los Gerentes de Convenio y Supervisores no han firmado los Balances Financieros Resumidos requisito indispensable para la liquidación de contratos"/>
    <x v="24"/>
    <s v="Balance de estados de conciliaciones"/>
    <n v="1"/>
    <n v="4"/>
    <d v="2018-10-26T00:00:00"/>
    <d v="2018-11-29T00:00:00"/>
    <n v="4"/>
    <x v="3"/>
    <s v="NO"/>
    <m/>
    <m/>
    <m/>
    <m/>
    <s v="Consolidación a fecha de Noviembre del estado actual de las fabricas que han solicitado conciliaciones determinado el valor de la pretensión el valor conciliado y el estado actual de cada conciliación."/>
    <n v="1"/>
    <d v="2020-03-30T00:00:00"/>
    <n v="1"/>
    <n v="4"/>
  </r>
  <r>
    <n v="20"/>
    <s v="Auditorias Internas ACI"/>
    <x v="2"/>
    <s v="Observación No.8. Mayor valor pagado en 5 actas de servicio en el contrato 2151397. En 5 actas de servicio de un contrato de fábricas se pagó un mayor valor por 41.026.718 pesos."/>
    <d v="2018-10-26T00:00:00"/>
    <x v="0"/>
    <s v="Observación"/>
    <s v="Acción correctiva"/>
    <s v="dtorres2"/>
    <x v="7"/>
    <s v="Carencia de puntos de control presupuestal durante la ejecución contractual en la Gerencia de fábricas"/>
    <x v="25"/>
    <s v="Ficha de conciliación con desagregado de esta cifra"/>
    <n v="1"/>
    <n v="4"/>
    <d v="2018-10-26T00:00:00"/>
    <d v="2018-11-15T00:00:00"/>
    <n v="2"/>
    <x v="3"/>
    <s v="NO"/>
    <m/>
    <m/>
    <m/>
    <m/>
    <s v="1. Ficha Tecnica de Conciliacion de CYH. 2. Excel en donde se discrimina los valores pagados y valores pendientes por pagar de las AS."/>
    <n v="1"/>
    <d v="2020-03-30T00:00:00"/>
    <n v="1"/>
    <n v="4"/>
  </r>
  <r>
    <n v="21"/>
    <s v="Auditorias Internas ACI"/>
    <x v="2"/>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d v="2018-10-26T00:00:00"/>
    <x v="3"/>
    <s v="Observación"/>
    <s v="Acción correctiva"/>
    <s v="dtorres2"/>
    <x v="7"/>
    <s v="Falta de monitoreo por parte de la Subgerencia Técnica."/>
    <x v="26"/>
    <s v="Cuadro ajustado"/>
    <n v="1"/>
    <n v="3"/>
    <d v="2018-10-26T00:00:00"/>
    <d v="2018-11-14T00:00:00"/>
    <n v="2"/>
    <x v="3"/>
    <s v="NO"/>
    <m/>
    <m/>
    <m/>
    <m/>
    <s v="Se adjunta Archivo excel con informacion base de toda la fabrica"/>
    <n v="1"/>
    <d v="2020-03-30T00:00:00"/>
    <n v="1"/>
    <n v="3"/>
  </r>
  <r>
    <n v="22"/>
    <s v="Auditorias Internas ACI"/>
    <x v="2"/>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d v="2018-10-26T00:00:00"/>
    <x v="0"/>
    <s v="Observación"/>
    <s v="Acción correctiva"/>
    <s v="dtorres2"/>
    <x v="7"/>
    <s v="Rotación de personal y carencia de informes de entrega con información consolidada"/>
    <x v="27"/>
    <s v="Balance general de la fábrica"/>
    <n v="1"/>
    <n v="3"/>
    <d v="2018-10-26T00:00:00"/>
    <d v="2019-03-31T00:00:00"/>
    <n v="22"/>
    <x v="3"/>
    <s v="NO"/>
    <m/>
    <m/>
    <m/>
    <m/>
    <s v="Se adjunta Archivo excel con informacion base de toda la fábrica que incluye las 5 actas pendientes el detalle de los pagos se adjuntará con la conciliación de la fábrica el 30.09.2019"/>
    <n v="1"/>
    <d v="2020-03-30T00:00:00"/>
    <n v="1"/>
    <n v="3"/>
  </r>
  <r>
    <n v="23"/>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3"/>
    <s v="Observación"/>
    <s v="Acción correctiva"/>
    <s v="dtorres2"/>
    <x v="7"/>
    <s v="Falta de Conciliación de las cifras aportadas por la Gerencia de Fábricas la Gerencia del Convenio y el Fondo de Ejecución"/>
    <x v="28"/>
    <s v="Conciliación por cada contrato de fábrica"/>
    <n v="9"/>
    <n v="3"/>
    <d v="2018-10-26T00:00:00"/>
    <d v="2019-03-31T00:00:00"/>
    <n v="22"/>
    <x v="3"/>
    <s v="NO"/>
    <m/>
    <m/>
    <m/>
    <m/>
    <s v="Formato de Conciliación contratos 2160398 2151381 2160406 2161534 2161570 2161614 2161690 2170772 y 2170769"/>
    <n v="9"/>
    <d v="2020-03-30T00:00:00"/>
    <n v="1"/>
    <n v="3"/>
  </r>
  <r>
    <n v="25"/>
    <s v="Auditorias Internas ACI"/>
    <x v="2"/>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d v="2018-10-26T00:00:00"/>
    <x v="0"/>
    <s v="Observación"/>
    <s v="Acción correctiva"/>
    <s v="dtorres2"/>
    <x v="7"/>
    <s v="Rotación de personal y carencia de informes de entrega con información consolidada."/>
    <x v="29"/>
    <s v="Anexo de radicados con respuestas asociadas"/>
    <n v="1"/>
    <n v="4"/>
    <d v="2018-10-26T00:00:00"/>
    <d v="2018-12-31T00:00:00"/>
    <n v="9"/>
    <x v="3"/>
    <s v="NO"/>
    <m/>
    <m/>
    <m/>
    <m/>
    <s v="Se relacionan los Radicados de respuesta a 37 comunicaciones 4 no corresponden a Gerencia de fábricas 4 no requirieron respuesta 1 no se encontro en el ORFEO"/>
    <n v="1"/>
    <d v="2020-03-30T00:00:00"/>
    <n v="1"/>
    <n v="4"/>
  </r>
  <r>
    <n v="26"/>
    <s v="Auditorias Internas ACI"/>
    <x v="2"/>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dtorres2"/>
    <x v="5"/>
    <s v="Inexperencia o falta de competencias de la mano de obra contratada."/>
    <x v="30"/>
    <s v="Radicado del requerimiento"/>
    <n v="1"/>
    <n v="4"/>
    <d v="2018-10-26T00:00:00"/>
    <d v="2018-10-31T00:00:00"/>
    <n v="0"/>
    <x v="5"/>
    <s v="NO"/>
    <m/>
    <m/>
    <m/>
    <m/>
    <s v="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n v="1"/>
    <d v="2020-03-30T00:00:00"/>
    <n v="1"/>
    <n v="4"/>
  </r>
  <r>
    <n v="27"/>
    <s v="Auditorias Internas ACI"/>
    <x v="2"/>
    <s v="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csanchez2"/>
    <x v="5"/>
    <s v="Inexperencia o falta de competencias de la mano de obra contratada."/>
    <x v="31"/>
    <s v="Radicado en la subgerencia de contratación Alcance incumplimiento"/>
    <n v="1"/>
    <n v="4"/>
    <d v="2018-10-26T00:00:00"/>
    <d v="2018-11-30T00:00:00"/>
    <n v="5"/>
    <x v="5"/>
    <s v="NO"/>
    <m/>
    <m/>
    <m/>
    <m/>
    <s v="Radicado en la subgerencia de contratación Alcance incumplimiento 20182700212683"/>
    <n v="1"/>
    <d v="2020-03-30T00:00:00"/>
    <n v="1"/>
    <n v="4"/>
  </r>
  <r>
    <n v="28"/>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7"/>
    <s v=" Inexperencia o falta de competencias de la mano de obra contratada."/>
    <x v="32"/>
    <s v="Control documentado"/>
    <n v="1"/>
    <n v="4"/>
    <d v="2018-10-26T00:00:00"/>
    <d v="2018-12-31T00:00:00"/>
    <n v="9"/>
    <x v="3"/>
    <s v="NO"/>
    <m/>
    <m/>
    <m/>
    <m/>
    <s v="Acta de Gerencia firmada y el perfil actualizado que ya se encuentra publicado en el catalogo documental"/>
    <n v="1"/>
    <d v="2020-03-30T00:00:00"/>
    <n v="1"/>
    <n v="4"/>
  </r>
  <r>
    <n v="29"/>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5"/>
    <s v="Falta de seguimiento por parte del interventor a los procesos constructivos"/>
    <x v="33"/>
    <s v="Oficio radicado con el alcance"/>
    <n v="1"/>
    <n v="3"/>
    <d v="2018-10-26T00:00:00"/>
    <d v="2018-11-30T00:00:00"/>
    <n v="5"/>
    <x v="5"/>
    <s v="NO"/>
    <m/>
    <m/>
    <m/>
    <m/>
    <s v="Alcance incumplimiento 20182700212683 19 noviembre de 2018"/>
    <n v="1"/>
    <d v="2020-03-30T00:00:00"/>
    <n v="1"/>
    <n v="3"/>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Deficiencias por parte de la supervisión en la revisión de integralidad de la información entregada por el interventor."/>
    <x v="33"/>
    <s v="Oficio radicado con el alcance"/>
    <n v="1"/>
    <n v="3"/>
    <d v="2018-10-26T00:00:00"/>
    <d v="2018-11-30T00:00:00"/>
    <n v="5"/>
    <x v="5"/>
    <s v="NO"/>
    <m/>
    <m/>
    <m/>
    <m/>
    <s v="Alcance incumplimiento 20182700212683 19 noviembre de 2018"/>
    <n v="1"/>
    <d v="2020-03-30T00:00:00"/>
    <n v="1"/>
    <n v="3"/>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No se han terminado al 100 porciento las actividades o compromisos contractuales por parte del contratista de obra."/>
    <x v="34"/>
    <s v="Balance económico final de recursos a recuperar"/>
    <n v="1"/>
    <n v="3"/>
    <d v="2018-10-26T00:00:00"/>
    <d v="2018-11-15T00:00:00"/>
    <n v="2"/>
    <x v="5"/>
    <s v="NO"/>
    <m/>
    <m/>
    <m/>
    <m/>
    <s v="El balance económico genera un valor por descontar de 17 millones incluido el valor del AIU y el IVA sobre la utilidad"/>
    <n v="1"/>
    <d v="2020-03-30T00:00:00"/>
    <n v="1"/>
    <n v="3"/>
  </r>
  <r>
    <n v="31"/>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7"/>
    <s v="La operación de los equipos de bombeo EBAR que impulsan las aguas residuales a la laguna de oxidación no se garantiza por parte de su operador Aguas del Sinú S.A. ESP."/>
    <x v="35"/>
    <s v="Radicado de gestión de incumplimiento"/>
    <n v="1"/>
    <n v="3"/>
    <d v="2018-10-26T00:00:00"/>
    <d v="2018-11-15T00:00:00"/>
    <n v="2"/>
    <x v="3"/>
    <s v="NO"/>
    <m/>
    <m/>
    <m/>
    <m/>
    <s v="Alcance incumplimiento 20182700212683 19 noviembre de 2018"/>
    <n v="1"/>
    <d v="2020-03-30T00:00:00"/>
    <n v="1"/>
    <n v="3"/>
  </r>
  <r>
    <n v="32"/>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5"/>
    <s v="La operación de los equipos de bombeo EBAR que impulsan las aguas residuales a la laguna de oxidación no se garantiza por parte de su operador Aguas del Sinú S.A. ESP."/>
    <x v="36"/>
    <s v="Radicado de estudios previos"/>
    <n v="1"/>
    <n v="3"/>
    <d v="2018-10-26T00:00:00"/>
    <d v="2018-11-30T00:00:00"/>
    <n v="5"/>
    <x v="5"/>
    <s v="NO"/>
    <m/>
    <m/>
    <m/>
    <m/>
    <s v="Radicado de estudios previos"/>
    <n v="1"/>
    <d v="2020-03-30T00:00:00"/>
    <n v="1"/>
    <n v="3"/>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Pérdida de la información y su trazabilidad por la alta rotación de los supervisores."/>
    <x v="37"/>
    <s v="Ficha de conciliación presentada en comité"/>
    <n v="1"/>
    <n v="3"/>
    <d v="2018-10-26T00:00:00"/>
    <d v="2018-11-30T00:00:00"/>
    <n v="5"/>
    <x v="3"/>
    <s v="NO"/>
    <m/>
    <m/>
    <m/>
    <m/>
    <s v="Se adjunta Acta de conciliación en procudaduria para la Fábrica Infraestructura 2013"/>
    <n v="1"/>
    <d v="2020-03-30T00:00:00"/>
    <n v="1"/>
    <n v="3"/>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Debilidades en el control de los fondos de cada Registro Presupuestal correspondiente a los convenios."/>
    <x v="38"/>
    <s v="Balance para los seis contratos de fábricas"/>
    <n v="6"/>
    <n v="3"/>
    <d v="2018-10-26T00:00:00"/>
    <d v="2018-11-30T00:00:00"/>
    <n v="5"/>
    <x v="3"/>
    <s v="NO"/>
    <m/>
    <m/>
    <m/>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n v="6"/>
    <d v="2020-03-30T00:00:00"/>
    <n v="1"/>
    <n v="3"/>
  </r>
  <r>
    <n v="34"/>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correctiva"/>
    <s v="ariano"/>
    <x v="8"/>
    <s v="Falta de precisión en los estudios previos y/o reglas de participación en lo relacionado con la descripción de trámites licencias y permisos"/>
    <x v="39"/>
    <s v="FAP806 Registro de evento de riesgo operativo"/>
    <n v="1"/>
    <n v="3"/>
    <d v="2019-04-12T00:00:00"/>
    <d v="2019-06-30T00:00:00"/>
    <n v="11"/>
    <x v="7"/>
    <s v="NO"/>
    <m/>
    <m/>
    <m/>
    <m/>
    <s v="FAP806 Registro de evento de riesgo operativo ID 2019201900080"/>
    <n v="1"/>
    <d v="2020-03-30T00:00:00"/>
    <n v="1"/>
    <n v="3"/>
  </r>
  <r>
    <n v="35"/>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0"/>
    <s v="Observación"/>
    <s v="Acción correctiva"/>
    <s v="ariano"/>
    <x v="8"/>
    <s v="Falta de precisión en el alcance de las obligaciones de los entes territoriales"/>
    <x v="40"/>
    <s v="FAP806 Registro de evento de riesgo operativo"/>
    <n v="1"/>
    <n v="3"/>
    <d v="2019-04-12T00:00:00"/>
    <d v="2019-06-30T00:00:00"/>
    <n v="11"/>
    <x v="7"/>
    <s v="NO"/>
    <m/>
    <m/>
    <m/>
    <m/>
    <s v="FAP806 Registro de evento de riesgo operativo ID 2019201900091"/>
    <n v="1"/>
    <d v="2020-03-30T00:00:00"/>
    <n v="1"/>
    <n v="3"/>
  </r>
  <r>
    <n v="36"/>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2"/>
    <s v="Observación"/>
    <s v="Acción correctiva"/>
    <s v="dossa"/>
    <x v="9"/>
    <s v="Falta de diligenciamiento del FMI054 Cuadro de control y trazabilidad de acciones del proyecto"/>
    <x v="41"/>
    <s v="Radicado del trámite de incumplimiento."/>
    <n v="1"/>
    <n v="4"/>
    <d v="2019-11-28T00:00:00"/>
    <d v="2020-02-20T00:00:00"/>
    <n v="12"/>
    <x v="8"/>
    <s v="NO"/>
    <m/>
    <m/>
    <m/>
    <m/>
    <s v="En consulta con la abogada y la Subgerencia de Operaciones se determinó no procedente la radicación del incumplimiento al interior de la entidad ya que cursa demanda de controversia contra GEOFIZYKA TORUN y al sera vía judicial se pierde competencia en la Entidad."/>
    <n v="1"/>
    <d v="2020-03-30T00:00:00"/>
    <n v="1"/>
    <n v="4"/>
  </r>
  <r>
    <n v="37"/>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2"/>
    <s v="Observación"/>
    <s v="Acción preventiva"/>
    <s v="valvarez"/>
    <x v="10"/>
    <s v="Ausencia de lineamientos e instancias para analizar el objeto el alcance la forma de pago los riesgo identificados y como se van a mitigar"/>
    <x v="42"/>
    <s v="Comunicación solicitud de concepto"/>
    <n v="1"/>
    <n v="8"/>
    <d v="2019-11-28T00:00:00"/>
    <d v="2020-03-31T00:00:00"/>
    <n v="17"/>
    <x v="8"/>
    <s v="NO"/>
    <m/>
    <m/>
    <m/>
    <m/>
    <s v="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
    <n v="1"/>
    <d v="2020-03-30T00:00:00"/>
    <n v="1"/>
    <n v="8"/>
  </r>
  <r>
    <n v="38"/>
    <s v="Auditorias Internas ACI"/>
    <x v="6"/>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d v="2019-10-18T00:00:00"/>
    <x v="2"/>
    <s v="Observación"/>
    <s v="Acción preventiva"/>
    <s v="ariano"/>
    <x v="8"/>
    <s v="No disponibilidad de un plan de contingencia que garantice la publicidad de los documentos precontractuales"/>
    <x v="43"/>
    <s v="Manual de contratacion formalizado en el catalogo documental"/>
    <n v="1"/>
    <n v="25"/>
    <d v="2019-10-18T00:00:00"/>
    <d v="2020-09-27T00:00:00"/>
    <n v="49"/>
    <x v="8"/>
    <s v="NO"/>
    <m/>
    <m/>
    <m/>
    <m/>
    <s v="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
    <n v="1"/>
    <d v="2020-09-30T00:00:00"/>
    <n v="1"/>
    <n v="25"/>
  </r>
  <r>
    <n v="39"/>
    <s v="Auditorias Internas ACI"/>
    <x v="6"/>
    <s v="Observación No. 2 Incumplimiento en el plazo de expedición de las garantías En 14 de los 30 contratos adjudicados se evidencian desviaciones entre 1 y 28 días hábiles en la expedición de las garantías por parte del contratista"/>
    <d v="2019-10-18T00:00:00"/>
    <x v="2"/>
    <s v="Observación"/>
    <s v="Acción preventiva"/>
    <s v="ariano"/>
    <x v="8"/>
    <s v="No hay un mecanismo que conmine al oferente para que cumpla con la oportunidad en la expedición y radicación de las pólizas en los plazos establecidos en el Manual de contratación MDI720"/>
    <x v="44"/>
    <s v="Documento suscrito por el contratista en el que se comprometa a la entrega oportuna de las garantias"/>
    <n v="4"/>
    <n v="25"/>
    <d v="2019-10-18T00:00:00"/>
    <d v="2020-04-30T00:00:00"/>
    <n v="27"/>
    <x v="8"/>
    <s v="NO"/>
    <m/>
    <m/>
    <m/>
    <m/>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n v="4"/>
    <d v="2020-06-30T00:00:00"/>
    <n v="1"/>
    <n v="25"/>
  </r>
  <r>
    <n v="40"/>
    <s v="Auditorias Internas ACI"/>
    <x v="6"/>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d v="2019-10-18T00:00:00"/>
    <x v="2"/>
    <s v="Observación"/>
    <s v="Acción preventiva"/>
    <s v="csanchez2"/>
    <x v="8"/>
    <s v="No existe un procedimiento para la solicitud y aprobación de los plazos de radicación de las ofertas"/>
    <x v="45"/>
    <s v="Adenda al proceso"/>
    <n v="3"/>
    <n v="25"/>
    <d v="2019-10-18T00:00:00"/>
    <d v="2020-03-30T00:00:00"/>
    <n v="23"/>
    <x v="8"/>
    <s v="NO"/>
    <m/>
    <m/>
    <m/>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n v="3"/>
    <d v="2020-03-30T00:00:00"/>
    <n v="1"/>
    <n v="25"/>
  </r>
  <r>
    <n v="41"/>
    <s v="Auditorias Internas ACI"/>
    <x v="6"/>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
    <d v="2019-10-18T00:00:00"/>
    <x v="2"/>
    <s v="Observación"/>
    <s v="Acción preventiva"/>
    <s v="csanchez2"/>
    <x v="8"/>
    <s v="Posibles fallas en los controles o inexistencia de los mismos en la etapa precontractual para la contratación directa"/>
    <x v="46"/>
    <s v="Proyecto de Estandarización de documuentos Terminos y condiciones"/>
    <n v="1"/>
    <n v="25"/>
    <d v="2019-10-18T00:00:00"/>
    <d v="2020-06-30T00:00:00"/>
    <n v="36"/>
    <x v="8"/>
    <s v="NO"/>
    <m/>
    <m/>
    <m/>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n v="1"/>
    <d v="2020-03-30T00:00:00"/>
    <n v="1"/>
    <n v="25"/>
  </r>
  <r>
    <n v="42"/>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correctiva"/>
    <s v="aocampo"/>
    <x v="11"/>
    <s v="Desactualización de la base de datos de los procesos de incumplimiento"/>
    <x v="47"/>
    <s v="Resolución restructuración grupos de trabajo"/>
    <n v="1"/>
    <n v="3"/>
    <d v="2019-06-27T00:00:00"/>
    <d v="2019-09-30T00:00:00"/>
    <n v="13"/>
    <x v="8"/>
    <s v="NO"/>
    <m/>
    <m/>
    <m/>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n v="1"/>
    <d v="2020-03-30T00:00:00"/>
    <n v="1"/>
    <n v="3"/>
  </r>
  <r>
    <n v="43"/>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preventiva"/>
    <s v="aocampo"/>
    <x v="11"/>
    <s v="Desactualización de la base de datos de los procesos de incumplimiento"/>
    <x v="48"/>
    <s v="Acta de reunión"/>
    <n v="1"/>
    <n v="3"/>
    <d v="2019-06-27T00:00:00"/>
    <d v="2019-10-30T00:00:00"/>
    <n v="17"/>
    <x v="8"/>
    <s v="NO"/>
    <m/>
    <m/>
    <m/>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n v="1"/>
    <d v="2020-03-30T00:00:00"/>
    <n v="1"/>
    <n v="3"/>
  </r>
  <r>
    <n v="44"/>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preventiva"/>
    <s v="aocampo"/>
    <x v="11"/>
    <s v="Deficiente priorización de la Entidad de estos trámites con efectos legales y económicos"/>
    <x v="49"/>
    <s v="Control de Asistencia y Presentación"/>
    <n v="2"/>
    <n v="4"/>
    <d v="2019-06-27T00:00:00"/>
    <d v="2019-10-30T00:00:00"/>
    <n v="17"/>
    <x v="8"/>
    <s v="NO"/>
    <m/>
    <m/>
    <m/>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n v="2"/>
    <d v="2020-03-30T00:00:00"/>
    <n v="1"/>
    <n v="4"/>
  </r>
  <r>
    <n v="45"/>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correctiva"/>
    <s v="aocampo"/>
    <x v="9"/>
    <s v="Deficiente priorización de la Entidad de estos trámites con efectos legales y económicos"/>
    <x v="50"/>
    <s v="Control de Asistencia"/>
    <n v="1"/>
    <n v="4"/>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4"/>
  </r>
  <r>
    <n v="46"/>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correctiva"/>
    <s v="aocampo"/>
    <x v="8"/>
    <s v="Omisión en la aplicación del control para incorporar los resultados de la evaluación de proveedores en la selección de contratistas"/>
    <x v="51"/>
    <s v="Informe Metodologia"/>
    <n v="1"/>
    <n v="3"/>
    <d v="2019-06-27T00:00:00"/>
    <d v="2019-07-31T00:00:00"/>
    <n v="4"/>
    <x v="8"/>
    <s v="NO"/>
    <m/>
    <m/>
    <m/>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n v="1"/>
    <d v="2020-03-30T00:00:00"/>
    <n v="1"/>
    <n v="3"/>
  </r>
  <r>
    <n v="4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preventiva"/>
    <s v="aocampo"/>
    <x v="8"/>
    <s v="Omisión en la aplicación del control para incorporar los resultados de la evaluación de proveedores en la selección de contratistas"/>
    <x v="52"/>
    <s v="Evaluaciones realizadas"/>
    <n v="1"/>
    <n v="3"/>
    <d v="2019-06-27T00:00:00"/>
    <d v="2019-12-31T00:00:00"/>
    <n v="26"/>
    <x v="8"/>
    <s v="NO"/>
    <m/>
    <m/>
    <m/>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n v="1"/>
    <d v="2020-03-30T00:00:00"/>
    <n v="1"/>
    <n v="3"/>
  </r>
  <r>
    <n v="48"/>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9"/>
    <s v="Desconocimiento del procedimiento y guía para hacer reclamaciones ante aseguradora"/>
    <x v="53"/>
    <s v="Control de Asistencia y Presentación"/>
    <n v="2"/>
    <n v="5"/>
    <d v="2019-06-27T00:00:00"/>
    <d v="2019-10-30T00:00:00"/>
    <n v="17"/>
    <x v="8"/>
    <s v="NO"/>
    <m/>
    <m/>
    <m/>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n v="2"/>
    <d v="2020-03-30T00:00:00"/>
    <n v="1"/>
    <n v="5"/>
  </r>
  <r>
    <n v="49"/>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8"/>
    <s v="Desconocimiento del procedimiento y guía para hacer reclamaciones ante aseguradora"/>
    <x v="50"/>
    <s v="Control de Asistencia"/>
    <n v="1"/>
    <n v="5"/>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5"/>
  </r>
  <r>
    <n v="50"/>
    <s v="Auditorias Internas ACI"/>
    <x v="1"/>
    <s v="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4"/>
    <s v="LISTA DE CHEQUEO REVISION DOCUMENTO ESTUDIOS PREVIOS formalizada en el sistema de gestión de calidad"/>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
    <n v="1"/>
    <d v="2020-03-30T00:00:00"/>
    <n v="1"/>
    <n v="5"/>
  </r>
  <r>
    <n v="51"/>
    <s v="Auditorias Internas ACI"/>
    <x v="1"/>
    <s v="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5"/>
    <s v="Correo electrónico o FAP 601 Control de asistencia . socialización del documento"/>
    <n v="1"/>
    <n v="5"/>
    <d v="2019-06-11T00:00:00"/>
    <d v="2019-11-30T00:00:00"/>
    <n v="24"/>
    <x v="8"/>
    <s v="NO"/>
    <m/>
    <m/>
    <m/>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
    <n v="1"/>
    <d v="2020-03-30T00:00:00"/>
    <n v="1"/>
    <n v="5"/>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verificación de las áreas responsables por premuras en la solicitud de los trámites requeridos."/>
    <x v="56"/>
    <s v="Documento Lista de chequeo de Novedades publicado"/>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
    <n v="1"/>
    <d v="2020-03-30T00:00:00"/>
    <n v="1"/>
    <n v="5"/>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de planeación y errores de digitación por parte del área solicitante de las novedades del contrato"/>
    <x v="57"/>
    <s v="FAP 601 CONTROL DE ASISTENCIA"/>
    <n v="1"/>
    <n v="5"/>
    <d v="2019-06-11T00:00:00"/>
    <d v="2019-07-30T00:00:00"/>
    <n v="7"/>
    <x v="8"/>
    <s v="NO"/>
    <m/>
    <m/>
    <m/>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n v="1"/>
    <d v="2020-03-30T00:00:00"/>
    <n v="1"/>
    <n v="5"/>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Debilidades en el seguimiento y control por parte del supervisor frente a requisitos tales como licencias y permisos especiales según objeto del contrato"/>
    <x v="58"/>
    <s v="Documento Lista de chequeo de Novedades publicado"/>
    <n v="1"/>
    <n v="5"/>
    <d v="2019-06-11T00:00:00"/>
    <d v="2019-11-30T00:00:00"/>
    <n v="24"/>
    <x v="8"/>
    <s v="NO"/>
    <m/>
    <m/>
    <m/>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
    <n v="1"/>
    <d v="2020-03-30T00:00:00"/>
    <n v="1"/>
    <n v="5"/>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Falta de controles y verificación de requisitos de forma previa a la suscripción de las novedades"/>
    <x v="59"/>
    <s v="Correo electrónico o FAP 601 Control de asistencia. socialización del documento"/>
    <n v="1"/>
    <n v="5"/>
    <d v="2019-06-11T00:00:00"/>
    <d v="2019-11-30T00:00:00"/>
    <n v="24"/>
    <x v="8"/>
    <s v="NO"/>
    <m/>
    <m/>
    <m/>
    <m/>
    <s v="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
    <n v="1"/>
    <d v="2020-03-30T00:00:00"/>
    <n v="1"/>
    <n v="5"/>
  </r>
  <r>
    <n v="54"/>
    <s v="Auditorias Internas ACI"/>
    <x v="1"/>
    <s v="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d v="2019-06-11T00:00:00"/>
    <x v="2"/>
    <s v="Observación"/>
    <s v="Acción preventiva"/>
    <s v="csanchez2"/>
    <x v="12"/>
    <s v="No hay un procedimiento para la cesión de contratos con responsables. productos y tiempos de entrega"/>
    <x v="60"/>
    <s v="Cesion de Derechos económicos y posición contractual. ajustado y publicado"/>
    <n v="1"/>
    <n v="5"/>
    <d v="2019-06-11T00:00:00"/>
    <d v="2019-12-31T00:00:00"/>
    <n v="29"/>
    <x v="8"/>
    <s v="NO"/>
    <m/>
    <m/>
    <m/>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n v="1"/>
    <d v="2020-03-30T00:00:00"/>
    <n v="1"/>
    <n v="5"/>
  </r>
  <r>
    <n v="55"/>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correctiva"/>
    <s v="csanchez2"/>
    <x v="11"/>
    <s v="Falta de definición requisitos específicos asociados a la cláusula de pagos al contratista"/>
    <x v="61"/>
    <s v="Memorando de solicitud de incumplimiento"/>
    <n v="1"/>
    <n v="5"/>
    <d v="2019-06-11T00:00:00"/>
    <d v="2019-12-15T00:00:00"/>
    <n v="26"/>
    <x v="8"/>
    <s v="NO"/>
    <m/>
    <m/>
    <m/>
    <m/>
    <s v="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
    <n v="1"/>
    <d v="2020-03-30T00:00:00"/>
    <n v="1"/>
    <n v="5"/>
  </r>
  <r>
    <n v="56"/>
    <s v="Auditorias Internas ACI"/>
    <x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d v="2019-04-22T00:00:00"/>
    <x v="2"/>
    <s v="Observación"/>
    <s v="Acción preventiva"/>
    <s v="valvarez"/>
    <x v="10"/>
    <s v="Deficiencias de validación en el proceso precontractual"/>
    <x v="62"/>
    <s v="Formato FDI642 LISTA DE CHEQUEO REVISION DOCUMENTO ESTUDIOS PREVIOS"/>
    <n v="1"/>
    <n v="7"/>
    <d v="2019-04-22T00:00:00"/>
    <d v="2019-09-30T00:00:00"/>
    <n v="23"/>
    <x v="8"/>
    <s v="NO"/>
    <m/>
    <m/>
    <m/>
    <m/>
    <s v="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
    <n v="1"/>
    <d v="2020-03-30T00:00:00"/>
    <n v="1"/>
    <n v="7"/>
  </r>
  <r>
    <n v="57"/>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2"/>
    <s v="Observación"/>
    <s v="Acción preventiva"/>
    <s v="valvarez"/>
    <x v="10"/>
    <s v="Procesos contractuales ejecutados sin el estado de maduración requerido"/>
    <x v="32"/>
    <s v="Control documentado"/>
    <n v="1"/>
    <n v="4"/>
    <d v="2018-10-26T00:00:00"/>
    <d v="2018-12-31T00:00:00"/>
    <n v="9"/>
    <x v="8"/>
    <s v="NO"/>
    <m/>
    <m/>
    <m/>
    <m/>
    <s v="Envia mediante correo electrónico el preliminar del formato de actualización de perfil del mapa de riesgos."/>
    <n v="1"/>
    <d v="2020-03-30T00:00:00"/>
    <n v="1"/>
    <n v="4"/>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3"/>
    <s v="Reporte de correos electrónicos enviados"/>
    <n v="1"/>
    <n v="4"/>
    <d v="2019-11-28T00:00:00"/>
    <d v="2020-03-31T00:00:00"/>
    <n v="17"/>
    <x v="9"/>
    <s v="NO"/>
    <m/>
    <m/>
    <m/>
    <m/>
    <s v="Se remite archivo con 22 correos electronicos enviados a los usuarios que presentaron PQRD próximas a vencer durante los meses de diciembre 2019 y enero a marzo 2020."/>
    <n v="1"/>
    <d v="2020-03-30T00:00:00"/>
    <n v="1"/>
    <n v="4"/>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4"/>
    <s v="Soporte de pieza de comunicación y Control de asistencia"/>
    <n v="2"/>
    <n v="4"/>
    <d v="2019-11-28T00:00:00"/>
    <d v="2020-06-30T00:00:00"/>
    <n v="30"/>
    <x v="9"/>
    <s v="NO"/>
    <m/>
    <m/>
    <m/>
    <m/>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n v="2"/>
    <d v="2020-06-30T00:00:00"/>
    <n v="1"/>
    <n v="4"/>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Deficiencias en la aplicación del control CTRGADM169"/>
    <x v="65"/>
    <s v="Procedimiento publicado en el catalogo documental."/>
    <n v="1"/>
    <n v="4"/>
    <d v="2019-11-28T00:00:00"/>
    <d v="2020-02-28T00:00:00"/>
    <n v="13"/>
    <x v="9"/>
    <s v="NO"/>
    <m/>
    <m/>
    <m/>
    <m/>
    <s v="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n v="1"/>
    <d v="2020-03-30T00:00:00"/>
    <n v="1"/>
    <n v="4"/>
  </r>
  <r>
    <n v="5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4"/>
    <s v="Observación"/>
    <s v="Acción correctiva"/>
    <s v="aocampo"/>
    <x v="1"/>
    <s v="Falta de gestión de la interventoría de los contratos"/>
    <x v="66"/>
    <s v="Minuta de prorroga y adición del contrato suscrito con QTECH S.A.S."/>
    <n v="1"/>
    <n v="6"/>
    <d v="2019-09-30T00:00:00"/>
    <d v="2019-12-30T00:00:00"/>
    <n v="13"/>
    <x v="9"/>
    <s v="NO"/>
    <m/>
    <m/>
    <m/>
    <m/>
    <s v="Se suscribió prórroga 1 el 3 de septiembre de 2019 hasta 31 mayo de 2020 con el fin de ejectutar el saldo pendiente 408746584 y garantizar el servicio de fotocopiado impresión y scaneo. Soportes ADICIÓN REDUCCIÓN MODIFICACIÓN CONTRATO 2018882 y PRORROGA 2018882."/>
    <n v="1"/>
    <d v="2020-03-30T00:00:00"/>
    <n v="1"/>
    <n v="6"/>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seguimiento a los planes de recuperación por parte de los Gerentes de Unidad y de Convenio"/>
    <x v="67"/>
    <s v="Acta de la Junta Directiva y presentación"/>
    <n v="1"/>
    <n v="15"/>
    <d v="2019-10-02T00:00:00"/>
    <d v="2021-04-30T00:00:00"/>
    <n v="82"/>
    <x v="10"/>
    <s v="NO"/>
    <m/>
    <m/>
    <m/>
    <m/>
    <s v="se tienen identificados esos 10 casos: 196028, 212011, 192005 195041 195073 191145 196021 197040 193017 100810 a presentar y los cuales se están en proceso de diligenciamiento de ficha de castigo,"/>
    <n v="1"/>
    <d v="2020-12-29T17:19:00"/>
    <n v="1"/>
    <n v="15"/>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gestión y seguimiento por parte del comité de seguimiento y castigo de activos"/>
    <x v="68"/>
    <s v="Acta de comité"/>
    <n v="1"/>
    <n v="5"/>
    <d v="2019-10-02T00:00:00"/>
    <d v="2021-03-31T00:00:00"/>
    <n v="78"/>
    <x v="10"/>
    <s v="NO"/>
    <m/>
    <m/>
    <m/>
    <m/>
    <s v="e tienen identificados esos 10 casos: 196028, 212011, 192005 195041 195073 191145 196021 197040 193017 100810 a presentar y los cuales se están en proceso de diligenciamiento de ficha de castigo, los cuales se van a presentar a comité de seguimiento y castigo de activos"/>
    <n v="1"/>
    <d v="2020-12-29T17:21:00"/>
    <n v="1"/>
    <n v="5"/>
  </r>
  <r>
    <n v="6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1"/>
    <s v="Observación"/>
    <s v="Acción correctiva"/>
    <s v="csanchez2"/>
    <x v="1"/>
    <s v="Cambios estructurales en las áreas o grupos de trabajo de la entidad que no garantizan la continuidad de las actividades asociadas al proceso"/>
    <x v="69"/>
    <s v="Actas de comité de seguimiento y castigo de activos"/>
    <n v="3"/>
    <n v="5"/>
    <d v="2019-10-02T00:00:00"/>
    <d v="2020-07-02T00:00:00"/>
    <n v="39"/>
    <x v="10"/>
    <s v="NO"/>
    <m/>
    <m/>
    <m/>
    <m/>
    <s v="Se presenta la solicitud de activiacion del comité por correo electrónico y memorand 2020200055903 del 31 de marzo de 2020. acta de comité de castigo de activos numero 17 y 18 del 8 de mayo de 2020 y del 01 de junio de 2020. Acta 19 de 2 julio de 2020"/>
    <n v="3"/>
    <d v="2020-09-30T00:00:00"/>
    <n v="1"/>
    <n v="5"/>
  </r>
  <r>
    <n v="62"/>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1"/>
    <s v="Observación"/>
    <s v="Acción correctiva"/>
    <s v="aocampo"/>
    <x v="1"/>
    <s v="Todas los identificadas en la auditoría"/>
    <x v="11"/>
    <s v="Perfil de Riesgo 2019 actualizado"/>
    <n v="1"/>
    <n v="5"/>
    <d v="2019-06-27T00:00:00"/>
    <d v="2019-12-31T00:00:00"/>
    <n v="26"/>
    <x v="10"/>
    <s v="NO"/>
    <m/>
    <m/>
    <m/>
    <m/>
    <s v="El grupo de planeación y gestión de riesgos remitió el memorando número 20191300060743 del programa de trabajo para la actualizacón de perfil de riesgos operativos del 2019"/>
    <n v="1"/>
    <d v="2020-03-30T00:00:00"/>
    <n v="1"/>
    <n v="5"/>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70"/>
    <s v="FAP601 control de asistencia a mesas de trabajo"/>
    <n v="1"/>
    <n v="4"/>
    <d v="2019-04-12T00:00:00"/>
    <d v="2019-12-15T00:00:00"/>
    <n v="35"/>
    <x v="10"/>
    <s v="NO"/>
    <m/>
    <m/>
    <m/>
    <m/>
    <s v="Acta de REUNIÓN INTERNA con radicado N.20191300003236. En el perfil riesgo 2019 el RGFIN104 se unificó con el RGFIN105 este último quedo asociado a dos controles el CTRGFIN209 y el CTRGFIN205 y se actualizaron las causas."/>
    <n v="1"/>
    <d v="2020-03-30T00:00:00"/>
    <n v="1"/>
    <n v="4"/>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11"/>
    <s v="Perfil de riesgo actualizado"/>
    <n v="1"/>
    <n v="4"/>
    <d v="2019-04-12T00:00:00"/>
    <d v="2019-12-15T00:00:00"/>
    <n v="35"/>
    <x v="10"/>
    <s v="NO"/>
    <m/>
    <m/>
    <m/>
    <m/>
    <s v="Por correo electrónico del 29 de enero de 2020 se allegó el perfil de riesgo actualizado por parte del grupo de Planeación y gestión de Riesgos."/>
    <n v="1"/>
    <d v="2020-03-30T00:00:00"/>
    <n v="1"/>
    <n v="4"/>
  </r>
  <r>
    <n v="64"/>
    <s v="Auditorias Internas ACI"/>
    <x v="8"/>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d v="2019-04-22T00:00:00"/>
    <x v="2"/>
    <s v="Observación"/>
    <s v="Acción correctiva"/>
    <s v="dossa"/>
    <x v="9"/>
    <s v="Falta de verificación de la veracidad y autenticidad de los documentos habilitantes."/>
    <x v="71"/>
    <s v="Aplicación del control en los procesos realizados"/>
    <n v="1"/>
    <n v="7"/>
    <d v="2019-04-22T00:00:00"/>
    <d v="2019-09-30T00:00:00"/>
    <n v="23"/>
    <x v="11"/>
    <s v="NO"/>
    <m/>
    <m/>
    <m/>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n v="1"/>
    <d v="2020-03-30T00:00:00"/>
    <n v="1"/>
    <n v="7"/>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Falta de precisión en los estudios previos y/o reglas de participación en lo relacionado con la descripción de trámites licencias y permisos"/>
    <x v="72"/>
    <s v="Estudios previos"/>
    <n v="1"/>
    <n v="4"/>
    <d v="2019-04-12T00:00:00"/>
    <d v="2019-11-30T00:00:00"/>
    <n v="33"/>
    <x v="11"/>
    <s v="NO"/>
    <m/>
    <m/>
    <m/>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n v="1"/>
    <d v="2020-03-30T00:00:00"/>
    <n v="1"/>
    <n v="4"/>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No tramitar los Análisis de precios unitarios de ítems no previstos"/>
    <x v="73"/>
    <s v="Memorando de respuesta a la Subgerencia de Desarrollo de Proyectos"/>
    <n v="1"/>
    <n v="4"/>
    <d v="2019-04-12T00:00:00"/>
    <d v="2019-05-31T00:00:00"/>
    <n v="7"/>
    <x v="11"/>
    <s v="NO"/>
    <m/>
    <m/>
    <m/>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n v="1"/>
    <d v="2020-03-30T00:00:00"/>
    <n v="1"/>
    <n v="4"/>
  </r>
  <r>
    <n v="66"/>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preventiva"/>
    <s v="ariano"/>
    <x v="2"/>
    <s v="Inobservancia de la trazabilidad del estado contractual"/>
    <x v="74"/>
    <s v="Correos eléctronicos por parte del abogado y respuesta del profesional de incumplimientos"/>
    <n v="12"/>
    <n v="4"/>
    <d v="2019-04-12T00:00:00"/>
    <d v="2019-09-30T00:00:00"/>
    <n v="24"/>
    <x v="11"/>
    <s v="NO"/>
    <m/>
    <m/>
    <m/>
    <m/>
    <s v="Se evidencian 12 correos electrónicos por parte del profesional de gestión contractual y respuesta del profesional de incumplimientos donde se solicita informar si los contratistas presentan procesos de incumplimiento"/>
    <n v="12"/>
    <d v="2020-03-30T00:00:00"/>
    <n v="1"/>
    <n v="4"/>
  </r>
  <r>
    <n v="67"/>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correctiva"/>
    <s v="ariano"/>
    <x v="2"/>
    <s v="Inobservancia de la trazabilidad del estado contractual"/>
    <x v="75"/>
    <s v="FAP806 Registro de evento de riesgo operativo"/>
    <n v="1"/>
    <n v="4"/>
    <d v="2019-04-12T00:00:00"/>
    <d v="2019-10-31T00:00:00"/>
    <n v="28"/>
    <x v="11"/>
    <s v="NO"/>
    <m/>
    <m/>
    <m/>
    <m/>
    <s v="Se realizó el reporte del evento de riesgo de la observación No. 6 en formato de registro de eventos de riesgo opertivo FAP 806 el 16 oct 2019"/>
    <n v="1"/>
    <d v="2020-03-30T00:00:00"/>
    <n v="1"/>
    <n v="4"/>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Elaboración de reglas de participación sin considerar referentes clave de procesos anteriores."/>
    <x v="76"/>
    <s v="Documento suscrito por las partes aprobado con ANS"/>
    <n v="1"/>
    <n v="4"/>
    <d v="2018-10-02T00:00:00"/>
    <d v="2018-12-15T00:00:00"/>
    <n v="10"/>
    <x v="11"/>
    <s v="NO"/>
    <m/>
    <m/>
    <m/>
    <m/>
    <s v="El dia 28 de mayo de 2019 la Subgerencia de Operaciones generó la circular interna No. 5 con el asunto ANS Subgerencia de Operaciones dirigida a la Gerencia General Subgetrencias Gerencias de grupo y Oficinas Asesoras."/>
    <n v="1"/>
    <d v="2020-03-30T00:00:00"/>
    <n v="1"/>
    <n v="4"/>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Toma de decisiones en los procesos contractuales sin fundamento en la especialidad técnica"/>
    <x v="77"/>
    <s v="FAP601 control de asistencia"/>
    <n v="2"/>
    <n v="4"/>
    <d v="2018-10-02T00:00:00"/>
    <d v="2018-12-15T00:00:00"/>
    <n v="10"/>
    <x v="11"/>
    <s v="NO"/>
    <m/>
    <m/>
    <m/>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n v="2"/>
    <d v="2020-03-30T00:00:00"/>
    <n v="1"/>
    <n v="4"/>
  </r>
  <r>
    <n v="69"/>
    <s v="Auditorias Internas ACI"/>
    <x v="11"/>
    <s v="Observación No.6 Para el proceso CPU022 que duplica el POE del proceso CPU018 se disminuyó el ILR Índice de liquidez requerido y la CI Cobertura de intereses en 1 punto frente a la recomendación del análisis del sector 2 puntos y del requerido para el CPU018."/>
    <d v="2018-10-02T00:00:00"/>
    <x v="2"/>
    <s v="Observación"/>
    <s v="Acción correctiva"/>
    <s v="dossa"/>
    <x v="10"/>
    <s v="Falta de identificación y aplicación de controles en el proceso"/>
    <x v="78"/>
    <s v="Formato de revision con visto Bueno del Profesional que realiza la revision"/>
    <n v="1"/>
    <n v="14"/>
    <d v="2018-10-02T00:00:00"/>
    <d v="2018-11-15T00:00:00"/>
    <n v="6"/>
    <x v="11"/>
    <s v="NO"/>
    <m/>
    <m/>
    <m/>
    <m/>
    <s v="Aporta el area de planeacion contractual 7 formatos denominados Formato de revisión del estudio previo"/>
    <n v="1"/>
    <d v="2020-03-30T00:00:00"/>
    <n v="1"/>
    <n v="14"/>
  </r>
  <r>
    <n v="70"/>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2"/>
    <s v="Observación"/>
    <s v="Acción preventiva"/>
    <s v="cgonzal1"/>
    <x v="11"/>
    <s v="Omisión de gestiones administrativas para el cumplimiento de las directrices internas adoptadas en Junta Directiva."/>
    <x v="79"/>
    <s v="Manual de Contratación actualizado"/>
    <n v="1"/>
    <n v="3"/>
    <d v="2018-08-03T00:00:00"/>
    <d v="2018-08-08T00:00:00"/>
    <n v="0"/>
    <x v="11"/>
    <s v="NO"/>
    <m/>
    <m/>
    <m/>
    <m/>
    <s v="MDI720 Manual de contratación v.10. ARTÍCULO 29 TIPOS DE LIQUIDACIÓN"/>
    <n v="1"/>
    <d v="2020-03-30T00:00:00"/>
    <n v="1"/>
    <n v="3"/>
  </r>
  <r>
    <n v="71"/>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2"/>
    <s v="Observación"/>
    <s v="Acción preventiva"/>
    <s v="cgonzal1"/>
    <x v="11"/>
    <s v="Carencia de puntos de control durante la ejecución contractual en lo correspondiente a pagos"/>
    <x v="80"/>
    <s v="Manual de Contratación actualizado"/>
    <n v="1"/>
    <n v="3"/>
    <d v="2018-08-03T00:00:00"/>
    <d v="2018-08-08T00:00:00"/>
    <n v="0"/>
    <x v="11"/>
    <s v="NO"/>
    <m/>
    <m/>
    <m/>
    <m/>
    <s v="MDI720 Manual de contratación v.10 ARTÍCULO 29 TIPOS DE LIQUIDACIÓN"/>
    <n v="1"/>
    <d v="2020-03-30T00:00:00"/>
    <n v="1"/>
    <n v="3"/>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1"/>
    <s v="Estudios previos con texto incluido referente a normativa"/>
    <n v="4"/>
    <n v="10"/>
    <d v="2019-09-16T00:00:00"/>
    <d v="2019-10-31T00:00:00"/>
    <n v="6"/>
    <x v="12"/>
    <s v="NO"/>
    <m/>
    <m/>
    <m/>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n v="4"/>
    <d v="2020-03-30T00:00:00"/>
    <n v="1"/>
    <n v="10"/>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2"/>
    <s v="consolidado mesas de trabajo"/>
    <n v="1"/>
    <n v="5"/>
    <d v="2019-09-16T00:00:00"/>
    <d v="2019-10-31T00:00:00"/>
    <n v="6"/>
    <x v="12"/>
    <s v="NO"/>
    <m/>
    <m/>
    <m/>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n v="1"/>
    <d v="2020-03-30T00:00:00"/>
    <n v="1"/>
    <n v="5"/>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Omisión de revisión y verificación técnica de los estudios previos por el área solicitante y planeación contractual"/>
    <x v="83"/>
    <s v="Correo de citación a la mesa de trabajo"/>
    <n v="1"/>
    <n v="5"/>
    <d v="2019-09-16T00:00:00"/>
    <d v="2019-10-31T00:00:00"/>
    <n v="6"/>
    <x v="12"/>
    <s v="NO"/>
    <m/>
    <m/>
    <m/>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n v="1"/>
    <d v="2020-03-30T00:00:00"/>
    <n v="1"/>
    <n v="5"/>
  </r>
  <r>
    <n v="73"/>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correctiva"/>
    <s v="cgonzal1"/>
    <x v="14"/>
    <s v="La normativa técnica descrita en el estudio previo fue con base en los estudios y diseños disponibles desactualizados"/>
    <x v="84"/>
    <s v="FAP 806 Reporte de evento de riesgo operativo"/>
    <n v="1"/>
    <n v="5"/>
    <d v="2019-09-16T00:00:00"/>
    <d v="2019-09-30T00:00:00"/>
    <n v="2"/>
    <x v="12"/>
    <s v="NO"/>
    <m/>
    <m/>
    <m/>
    <m/>
    <s v="FAP 806 Reporte del evento de riesgo de la observación No. 5 el 15 de octubre de 2019 Id evento 201900152"/>
    <n v="1"/>
    <d v="2020-03-30T00:00:00"/>
    <n v="1"/>
    <n v="5"/>
  </r>
  <r>
    <n v="74"/>
    <s v="Auditorias Internas ACI"/>
    <x v="1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5"/>
    <s v="Procedimiento actualizado"/>
    <n v="1"/>
    <n v="100"/>
    <d v="2017-06-30T00:00:00"/>
    <d v="2020-09-05T00:00:00"/>
    <n v="166"/>
    <x v="13"/>
    <s v="NO"/>
    <m/>
    <m/>
    <m/>
    <m/>
    <s v="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n v="1"/>
    <d v="2020-09-30T00:00:00"/>
    <n v="1"/>
    <n v="100"/>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6"/>
    <s v="Versión final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n v="1"/>
    <d v="2020-03-30T00:00:00"/>
    <n v="1"/>
    <n v="15"/>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 los funcionarios que ejecutan el procedimiento para trámite de quejas por acoso laboral"/>
    <x v="87"/>
    <s v="Solicitud de modificación en el CIC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n v="1"/>
    <d v="2020-03-30T00:00:00"/>
    <n v="1"/>
    <n v="15"/>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8"/>
    <s v="Acta de CCL con decisión adoptada por sus miembros."/>
    <n v="1"/>
    <n v="14"/>
    <d v="2017-06-30T00:00:00"/>
    <d v="2017-12-31T00:00:00"/>
    <n v="26"/>
    <x v="13"/>
    <s v="NO"/>
    <m/>
    <m/>
    <m/>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n v="1"/>
    <d v="2020-03-30T00:00: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l Reglamento de Trabajo de Fonade"/>
    <x v="89"/>
    <s v="Reglamento de Trabajo de FONADE aprobado"/>
    <n v="1"/>
    <n v="14"/>
    <d v="2017-06-30T00:00:00"/>
    <d v="2021-01-31T00:00:00"/>
    <n v="187"/>
    <x v="13"/>
    <s v="NO"/>
    <m/>
    <m/>
    <m/>
    <m/>
    <s v="Se adjunta reglamento interno de trabajo publicado y aprobado el 21 de diciembre de 2020"/>
    <n v="1"/>
    <d v="2021-02-05T15:38: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0"/>
    <s v="Versión final del Procedimiento PAP623 Trámite de Queja por Acoso Laboral."/>
    <n v="1"/>
    <n v="14"/>
    <d v="2017-06-30T00:00:00"/>
    <d v="2017-12-31T00:00:00"/>
    <n v="26"/>
    <x v="13"/>
    <s v="NO"/>
    <m/>
    <m/>
    <m/>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n v="1"/>
    <d v="2020-03-30T00:00: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1"/>
    <s v="Versión final del Procedimiento PAP623 Trámite de Queja por Acoso Laboral."/>
    <n v="1"/>
    <n v="14"/>
    <d v="2017-06-30T00:00:00"/>
    <d v="2017-12-31T00:00:00"/>
    <n v="26"/>
    <x v="13"/>
    <s v="NO"/>
    <m/>
    <m/>
    <m/>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n v="1"/>
    <d v="2020-03-30T00:00:00"/>
    <n v="1"/>
    <n v="14"/>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2"/>
    <s v="Versión final del Procedimiento PAP623 Trámite de Queja por Acoso Laboral."/>
    <n v="1"/>
    <n v="14"/>
    <d v="2017-06-30T00:00:00"/>
    <d v="2017-12-31T00:00:00"/>
    <n v="26"/>
    <x v="13"/>
    <s v="NO"/>
    <m/>
    <m/>
    <m/>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n v="1"/>
    <d v="2020-03-30T00:00:00"/>
    <n v="1"/>
    <n v="14"/>
  </r>
  <r>
    <n v="77"/>
    <s v="Auditorias Internas ACI"/>
    <x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d v="2019-09-16T00:00:00"/>
    <x v="2"/>
    <s v="Observación"/>
    <s v="Acción correctiva"/>
    <s v="valvarez"/>
    <x v="16"/>
    <s v="Todas los identificadas en la auditoría."/>
    <x v="93"/>
    <s v="FAP806 Eventos de riesgo operativo"/>
    <n v="2"/>
    <n v="5"/>
    <d v="2019-09-16T00:00:00"/>
    <d v="2019-11-30T00:00:00"/>
    <n v="10"/>
    <x v="14"/>
    <s v="NO"/>
    <m/>
    <m/>
    <m/>
    <m/>
    <s v="Se observa el formato FAP806 Con el reporte del evento de riesgo"/>
    <n v="2"/>
    <d v="2020-03-30T00:00:00"/>
    <n v="1"/>
    <n v="5"/>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se identifica un lineamiento para la entrega de la información al supervisor inmediato una vez terminado los contratos de prestación de servicios en función convenio"/>
    <x v="94"/>
    <s v="Piezas comunicacionales enviadas"/>
    <n v="6"/>
    <n v="4"/>
    <d v="2019-04-12T00:00:00"/>
    <d v="2019-06-30T00:00:00"/>
    <n v="11"/>
    <x v="15"/>
    <s v="NO"/>
    <m/>
    <m/>
    <m/>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n v="6"/>
    <d v="2020-03-30T00:00:00"/>
    <n v="1"/>
    <n v="4"/>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existe una herramienta tecnológica para consolidar la información de los convenios"/>
    <x v="95"/>
    <s v="Memorando proyectado y enviado"/>
    <n v="1"/>
    <n v="4"/>
    <d v="2019-04-12T00:00:00"/>
    <d v="2019-06-30T00:00:00"/>
    <n v="11"/>
    <x v="15"/>
    <s v="NO"/>
    <m/>
    <m/>
    <m/>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n v="1"/>
    <d v="2020-03-30T00:00:00"/>
    <n v="1"/>
    <n v="4"/>
  </r>
  <r>
    <n v="79"/>
    <s v="Auditorias Internas ACI"/>
    <x v="16"/>
    <s v="H17 Liquidación Contratos- informe de CGR 2016. pag 199"/>
    <d v="2019-11-26T00:00:00"/>
    <x v="0"/>
    <s v="Observación"/>
    <s v="Acción correctiva"/>
    <s v="cgonzal1"/>
    <x v="7"/>
    <s v="Falta de continuidad en la ejecución de las acciones establecidas"/>
    <x v="96"/>
    <s v="Memorando radicado a la subgerencia de operaciones"/>
    <n v="1"/>
    <n v="30"/>
    <d v="2019-11-26T00:00:00"/>
    <d v="2020-01-30T00:00:00"/>
    <n v="9"/>
    <x v="3"/>
    <s v="NO"/>
    <m/>
    <m/>
    <m/>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n v="1"/>
    <d v="2020-03-30T00:00:00"/>
    <n v="1"/>
    <n v="30"/>
  </r>
  <r>
    <n v="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0"/>
    <s v="Observación"/>
    <s v="Acción correctiva"/>
    <s v="cgonzal1"/>
    <x v="7"/>
    <s v="Omisión en las reuniones posteriores respecto a la creación del fondo."/>
    <x v="97"/>
    <s v="Acta de Junta Directiva"/>
    <n v="1"/>
    <n v="6"/>
    <d v="2018-08-03T00:00:00"/>
    <d v="2021-04-30T00:00:00"/>
    <n v="134"/>
    <x v="3"/>
    <s v="NO"/>
    <m/>
    <m/>
    <m/>
    <m/>
    <s v="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
    <n v="1"/>
    <d v="2021-04-28T16:52:00"/>
    <n v="1"/>
    <n v="6"/>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No hay información confiable ni trazabilidad de la misma que evidencie el estado real de ejecución y pago de todas las actas de servicio costos fijos y variables para cada Contrato."/>
    <x v="98"/>
    <s v="Fichas de casos en comité de conciliación"/>
    <n v="4"/>
    <n v="3"/>
    <d v="2018-08-03T00:00:00"/>
    <d v="2018-09-28T00:00:00"/>
    <n v="8"/>
    <x v="3"/>
    <s v="NO"/>
    <m/>
    <m/>
    <m/>
    <m/>
    <s v="Se presentaron 4 Fichas de Conciliación VIP BOMA GC CA y PEYCO"/>
    <n v="4"/>
    <d v="2020-03-30T00:00:00"/>
    <n v="1"/>
    <n v="3"/>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x v="99"/>
    <s v="Soporte trámite incumplimiento"/>
    <n v="11"/>
    <n v="3"/>
    <d v="2018-08-03T00:00:00"/>
    <d v="2018-09-28T00:00:00"/>
    <n v="8"/>
    <x v="3"/>
    <s v="NO"/>
    <m/>
    <m/>
    <m/>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n v="11"/>
    <d v="2020-03-30T00:00:00"/>
    <n v="1"/>
    <n v="3"/>
  </r>
  <r>
    <n v="82"/>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cgonzal1"/>
    <x v="7"/>
    <s v="No hay información confiable ni trazabilidad de la misma que evidencie el estado real de ejecución y pago de todas las actas de servicio costos fijos y variables para cada Contrato."/>
    <x v="100"/>
    <s v="soporte trámite de pagos"/>
    <n v="13"/>
    <n v="3"/>
    <d v="2018-08-03T00:00:00"/>
    <d v="2018-10-30T00:00:00"/>
    <n v="12"/>
    <x v="3"/>
    <s v="NO"/>
    <m/>
    <m/>
    <m/>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n v="13"/>
    <d v="2020-03-30T00:00:00"/>
    <n v="1"/>
    <n v="3"/>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1"/>
    <s v="Desembolsos"/>
    <n v="10"/>
    <n v="3"/>
    <d v="2018-08-03T00:00:00"/>
    <d v="2018-10-31T00:00:00"/>
    <n v="12"/>
    <x v="3"/>
    <s v="NO"/>
    <m/>
    <m/>
    <m/>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n v="10"/>
    <d v="2020-03-30T00:00:00"/>
    <n v="1"/>
    <n v="3"/>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Falta de seguimiento y control a la ejecución financiera de los contratos de fábricas y de los convenios"/>
    <x v="102"/>
    <s v="Archivo de conciliación"/>
    <n v="1"/>
    <n v="3"/>
    <d v="2018-08-03T00:00:00"/>
    <d v="2018-08-30T00:00:00"/>
    <n v="3"/>
    <x v="3"/>
    <s v="NO"/>
    <m/>
    <m/>
    <m/>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n v="1"/>
    <d v="2020-03-30T00:00:00"/>
    <n v="1"/>
    <n v="3"/>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3"/>
    <s v="Archivo clasificación convenios"/>
    <n v="1"/>
    <n v="3"/>
    <d v="2018-08-03T00:00:00"/>
    <d v="2018-09-30T00:00:00"/>
    <n v="8"/>
    <x v="3"/>
    <s v="NO"/>
    <m/>
    <m/>
    <m/>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n v="1"/>
    <d v="2020-03-30T00:00: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4"/>
    <s v="Cuadro soporte de distribución por contrato"/>
    <n v="3"/>
    <n v="3"/>
    <d v="2018-08-03T00:00:00"/>
    <d v="2018-08-30T00:00:00"/>
    <n v="3"/>
    <x v="3"/>
    <s v="NO"/>
    <m/>
    <m/>
    <m/>
    <m/>
    <s v="Escenarios costos fijos MSD.xls. Escenarios costos fijos VIP.xls. Escenarios costos fijos Fonade2013. Presentaciones ppt para el comité de conciliación del 15 agosto 2018"/>
    <n v="3"/>
    <d v="2020-03-30T00:00: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Falta de seguimiento y control a la ejecución financiera de los contratos de fábricas y de los convenios"/>
    <x v="105"/>
    <s v="Desembolsos"/>
    <n v="20"/>
    <n v="3"/>
    <d v="2018-08-03T00:00:00"/>
    <d v="2020-10-30T00:00:00"/>
    <n v="117"/>
    <x v="3"/>
    <s v="NO"/>
    <m/>
    <m/>
    <m/>
    <m/>
    <s v="Total reintegrado 1.072 millones de pesos. En la vigencia 2020 se generan los dos desembolsos pendientes Rad. 20202900140262 del Ctto 2132125 VIP por 25.218.054 del 29 abr 2020. Rad. 20202900140272 del Ctto 2132127 MSD por 16.716.342 del 29 abr 2020."/>
    <n v="20"/>
    <d v="2020-06-30T00:00: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6"/>
    <s v="Documento soporte del tramite de conciliación liquidación o demanda"/>
    <n v="13"/>
    <n v="3"/>
    <d v="2018-08-03T00:00:00"/>
    <d v="2021-02-28T00:00:00"/>
    <n v="134"/>
    <x v="3"/>
    <s v="NO"/>
    <m/>
    <m/>
    <m/>
    <m/>
    <s v="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
    <n v="13"/>
    <d v="2021-02-24T09:42:00"/>
    <n v="1"/>
    <n v="3"/>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7"/>
    <s v="Comprobante de transacciones"/>
    <n v="18"/>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n v="18"/>
    <d v="2020-03-30T00:00:00"/>
    <n v="1"/>
    <n v="3"/>
  </r>
  <r>
    <n v="85"/>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msuarez"/>
    <x v="7"/>
    <s v="Omisión de gestiones administrativas para el cumplimiento de las directrices internas adoptadas en Junta Directiva."/>
    <x v="108"/>
    <s v="Acta de comité"/>
    <n v="1"/>
    <n v="3"/>
    <d v="2018-08-03T00:00:00"/>
    <d v="2018-08-15T00:00:00"/>
    <n v="1"/>
    <x v="3"/>
    <s v="NO"/>
    <m/>
    <m/>
    <m/>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n v="1"/>
    <d v="2020-03-30T00:00:00"/>
    <n v="1"/>
    <n v="3"/>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Omisión de gestiones administrativas para el cumplimiento de las directrices internas adoptadas en Junta Directiva."/>
    <x v="109"/>
    <s v="CDP por convenio y contrato para reintegro de recursos"/>
    <n v="3"/>
    <n v="3"/>
    <d v="2018-08-03T00:00:00"/>
    <d v="2018-10-31T00:00:00"/>
    <n v="12"/>
    <x v="3"/>
    <s v="NO"/>
    <m/>
    <m/>
    <m/>
    <m/>
    <s v="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n v="3"/>
    <d v="2020-03-30T00:00:00"/>
    <n v="1"/>
    <n v="3"/>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Falta de seguimiento y control a la ejecución financiera de los contratos de fábricas y de los convenios"/>
    <x v="110"/>
    <s v="Archivo clasificación convenios"/>
    <n v="1"/>
    <n v="3"/>
    <d v="2018-08-03T00:00:00"/>
    <d v="2018-09-30T00:00:00"/>
    <n v="8"/>
    <x v="3"/>
    <s v="NO"/>
    <m/>
    <m/>
    <m/>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n v="1"/>
    <d v="2020-03-30T00:00:00"/>
    <n v="1"/>
    <n v="3"/>
  </r>
  <r>
    <n v="87"/>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dossa"/>
    <x v="7"/>
    <s v="Omisión de gestiones administrativas para el cumplimiento de las directrices internas adoptadas en Junta Directiva."/>
    <x v="111"/>
    <s v="Documento del tramite de conciliación o demanda"/>
    <n v="3"/>
    <n v="3"/>
    <d v="2018-08-03T00:00:00"/>
    <d v="2019-12-15T00:00:00"/>
    <n v="71"/>
    <x v="3"/>
    <s v="NO"/>
    <m/>
    <m/>
    <m/>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n v="3"/>
    <d v="2020-03-30T00:00:00"/>
    <n v="1"/>
    <n v="3"/>
  </r>
  <r>
    <n v="88"/>
    <s v="Auditorias Internas ACI"/>
    <x v="12"/>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d v="2018-08-03T00:00:00"/>
    <x v="0"/>
    <s v="Observación"/>
    <s v="Acción correctiva"/>
    <s v="dossa"/>
    <x v="7"/>
    <s v="Ausencia de un lineamiento que fije los tiempos de radicación de novedades contractuales frente al término de vencimiento del contrato."/>
    <x v="112"/>
    <s v="Modificación"/>
    <n v="1"/>
    <n v="3"/>
    <d v="2018-08-03T00:00:00"/>
    <d v="2018-08-31T00:00:00"/>
    <n v="4"/>
    <x v="3"/>
    <s v="NO"/>
    <m/>
    <m/>
    <m/>
    <m/>
    <s v="Prorroga No.4 al contrato de interventoria 2160764- consideración No.7 se referencia lo la novedad inmediatamente anterior A3 PR4 Y M2 suscrita el 31 julio 2018 . Memorando No.20182700179343 de Gerencia de fabricas a la subgerencia de contratación."/>
    <n v="1"/>
    <d v="2020-03-30T00:00:00"/>
    <n v="1"/>
    <n v="3"/>
  </r>
  <r>
    <n v="89"/>
    <s v="Auditorias Internas ACI"/>
    <x v="12"/>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d v="2018-08-03T00:00:00"/>
    <x v="0"/>
    <s v="Observación"/>
    <s v="Acción correctiva"/>
    <s v="dossa"/>
    <x v="7"/>
    <s v="Falta de trazabilidad de las novedades asociadas a cada proyecto en cuanto a valor y plazo."/>
    <x v="113"/>
    <s v="Documento soporte del tramite de conciliación o liquidación"/>
    <n v="2"/>
    <n v="3"/>
    <d v="2018-08-03T00:00:00"/>
    <d v="2019-12-15T00:00:00"/>
    <n v="71"/>
    <x v="3"/>
    <s v="NO"/>
    <m/>
    <m/>
    <m/>
    <m/>
    <s v="Se observa el proyecto de Ficha técnica de Solicitud de Conciliación Judicial del Cto 2131063 - PROES de sept 29 de 2019 y el acta de liquidacion contrato 2130952 suscrita por Enterritorio y el contratista Suscrita el 09-Sep-2019"/>
    <n v="2"/>
    <d v="2020-03-30T00:00:00"/>
    <n v="1"/>
    <n v="3"/>
  </r>
  <r>
    <n v="90"/>
    <s v="Auditorias Internas ACI"/>
    <x v="12"/>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d v="2018-08-03T00:00:00"/>
    <x v="0"/>
    <s v="Observación"/>
    <s v="Acción correctiva"/>
    <s v="dossa"/>
    <x v="7"/>
    <s v="Carencia de puntos de control durante la ejecución contractual"/>
    <x v="114"/>
    <s v="Documento soporte del tramite de conciliación"/>
    <n v="1"/>
    <n v="3"/>
    <d v="2018-08-03T00:00:00"/>
    <d v="2019-12-15T00:00:00"/>
    <n v="71"/>
    <x v="3"/>
    <s v="NO"/>
    <m/>
    <m/>
    <m/>
    <m/>
    <s v="Se observa la Ficha técnica de Solicitud de Conciliación Judicial del Cto 2131063 - PROES del 29 de septiembre de 2019"/>
    <n v="1"/>
    <d v="2020-03-30T00:00:00"/>
    <n v="1"/>
    <n v="3"/>
  </r>
  <r>
    <n v="91"/>
    <s v="Auditorias Internas ACI"/>
    <x v="12"/>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d v="2018-08-03T00:00:00"/>
    <x v="0"/>
    <s v="Observación"/>
    <s v="Acción correctiva"/>
    <s v="ariano"/>
    <x v="7"/>
    <s v="Pérdida de la información y su trazabilidad por la alta rotación de los supervisores"/>
    <x v="115"/>
    <s v="Soporte trámite incumplimiento"/>
    <n v="4"/>
    <n v="3"/>
    <d v="2018-08-03T00:00:00"/>
    <d v="2020-03-31T00:00:00"/>
    <n v="86"/>
    <x v="3"/>
    <s v="NO"/>
    <m/>
    <m/>
    <m/>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n v="4"/>
    <d v="2020-03-30T00:00:00"/>
    <n v="1"/>
    <n v="3"/>
  </r>
  <r>
    <n v="92"/>
    <s v="Auditorias Internas ACI"/>
    <x v="12"/>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d v="2018-08-03T00:00:00"/>
    <x v="0"/>
    <s v="Observación"/>
    <s v="Acción correctiva"/>
    <s v="ariano"/>
    <x v="7"/>
    <s v="Falta de trazabilidad del estado de respuestas de la supervisión"/>
    <x v="116"/>
    <s v="archivo con oficios de respuesta integral"/>
    <n v="1"/>
    <n v="2"/>
    <d v="2018-08-03T00:00:00"/>
    <d v="2018-09-30T00:00:00"/>
    <n v="8"/>
    <x v="3"/>
    <s v="NO"/>
    <m/>
    <m/>
    <m/>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n v="1"/>
    <d v="2020-03-30T00:00:00"/>
    <n v="1"/>
    <n v="2"/>
  </r>
  <r>
    <n v="93"/>
    <s v="Auditorias Internas ACI"/>
    <x v="12"/>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d v="2018-08-03T00:00:00"/>
    <x v="0"/>
    <s v="Observación"/>
    <s v="Acción preventiva"/>
    <s v="ariano"/>
    <x v="7"/>
    <s v="Falta de monitoreo por parte de la Subgerencia Técnica"/>
    <x v="117"/>
    <s v="Esquema de seguimiento financiero implementado"/>
    <n v="1"/>
    <n v="3"/>
    <d v="2018-08-03T00:00:00"/>
    <d v="2018-09-28T00:00:00"/>
    <n v="8"/>
    <x v="3"/>
    <s v="NO"/>
    <m/>
    <m/>
    <m/>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n v="1"/>
    <d v="2020-03-30T00:00:00"/>
    <n v="1"/>
    <n v="3"/>
  </r>
  <r>
    <n v="94"/>
    <s v="Auditorias Internas ACI"/>
    <x v="12"/>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d v="2018-08-03T00:00:00"/>
    <x v="0"/>
    <s v="Observación"/>
    <s v="Acción correctiva"/>
    <s v="ariano"/>
    <x v="7"/>
    <s v="Inoportunidad en las consultas previas con los interesados Quien viabilizada con la comunidad con las entidades intervinientes como las oficinas de registro de instrumentos públicos las empresas prestadoras de servicios entre otros"/>
    <x v="118"/>
    <s v="soporte tramite de subsanación con electrificadora"/>
    <n v="1"/>
    <n v="3"/>
    <d v="2018-08-03T00:00:00"/>
    <d v="2018-09-28T00:00:00"/>
    <n v="8"/>
    <x v="3"/>
    <s v="NO"/>
    <m/>
    <m/>
    <m/>
    <m/>
    <s v="La gestión frente a la empresa electrificadora se pudo terminar. Por parte de la supervisión se allega como soporte la escritura del lote incorparada la gestión de desenglobe del mismo"/>
    <n v="1"/>
    <d v="2020-03-30T00:00:00"/>
    <n v="1"/>
    <n v="3"/>
  </r>
  <r>
    <n v="95"/>
    <s v="Auditorias Internas ACI"/>
    <x v="12"/>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d v="2018-08-03T00:00:00"/>
    <x v="0"/>
    <s v="Observación"/>
    <s v="Acción correctiva"/>
    <s v="ariano"/>
    <x v="7"/>
    <s v="Falta de control en las cantidades reportadas a favor del contratista en la cuenta de cobro presentada"/>
    <x v="119"/>
    <s v="Aclaración de cantidades de obra"/>
    <n v="1"/>
    <n v="3"/>
    <d v="2018-08-03T00:00:00"/>
    <d v="2018-09-28T00:00:00"/>
    <n v="8"/>
    <x v="3"/>
    <s v="NO"/>
    <m/>
    <m/>
    <m/>
    <m/>
    <s v="Esta observacion se aclara ya que un modulo corresponde a dos puestos de venta lo que se puede validar en los formatos FMI026 y 027 allegados y en las actas de recibo parcial de obra."/>
    <n v="1"/>
    <d v="2020-03-30T00:00:00"/>
    <n v="1"/>
    <n v="3"/>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Pérdida de la información y su trazabilidad por la alta rotación de los supervisores."/>
    <x v="107"/>
    <s v="Comprobante de transacciones"/>
    <n v="12"/>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n v="12"/>
    <d v="2020-03-30T00:00:00"/>
    <n v="1"/>
    <n v="3"/>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Debilidades en el control de los fondos de cada Registro Presupuestal correspondiente a los convenios"/>
    <x v="120"/>
    <s v="CDP por convenio y contrato para reintegro de recursos"/>
    <n v="4"/>
    <n v="3"/>
    <d v="2018-08-03T00:00:00"/>
    <d v="2018-10-31T00:00:00"/>
    <n v="12"/>
    <x v="3"/>
    <s v="NO"/>
    <m/>
    <m/>
    <m/>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n v="4"/>
    <d v="2020-03-30T00:00:00"/>
    <n v="1"/>
    <n v="3"/>
  </r>
  <r>
    <n v="97"/>
    <s v="Auditorias Internas ACI"/>
    <x v="12"/>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d v="2018-08-03T00:00:00"/>
    <x v="0"/>
    <s v="Observación"/>
    <s v="Acción correctiva"/>
    <s v="ariano"/>
    <x v="7"/>
    <s v="Falta de seguimiento y legalización de las novedades asociadas a las actas de servicio"/>
    <x v="121"/>
    <s v="Archivo de analisis"/>
    <n v="1"/>
    <n v="3"/>
    <d v="2018-08-03T00:00:00"/>
    <d v="2018-10-30T00:00:00"/>
    <n v="12"/>
    <x v="3"/>
    <s v="NO"/>
    <m/>
    <m/>
    <m/>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n v="1"/>
    <d v="2020-03-30T00:00:00"/>
    <n v="1"/>
    <n v="3"/>
  </r>
  <r>
    <n v="98"/>
    <s v="Auditorias Internas ACI"/>
    <x v="12"/>
    <s v="Observación No. 17. Sobreejecución del contrato 2132127 frente al valor final presupuestado Se sobreejecutó el valor del contrato 2132127 Consorcio MSD en 6 porciento frente al valor final establecido al superar en 449 millones el valor final del contrato 7.710 millones."/>
    <d v="2018-08-03T00:00:00"/>
    <x v="0"/>
    <s v="Observación"/>
    <s v="Acción correctiva"/>
    <s v="dossa"/>
    <x v="7"/>
    <s v="Omisión de gestiones administrativas para el cumplimiento de las directrices internas adoptadas en Junta Directiva."/>
    <x v="122"/>
    <s v="Ficha de conciliación"/>
    <n v="1"/>
    <n v="3"/>
    <d v="2018-08-03T00:00:00"/>
    <d v="2019-10-30T00:00:00"/>
    <n v="64"/>
    <x v="3"/>
    <s v="NO"/>
    <m/>
    <m/>
    <m/>
    <m/>
    <s v="Ficha Técnica Cociliacion MSD_V3 de Jul.2019.pdf"/>
    <n v="1"/>
    <d v="2020-03-30T00:00:00"/>
    <n v="1"/>
    <n v="3"/>
  </r>
  <r>
    <n v="9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correctiva"/>
    <s v="aocampo"/>
    <x v="1"/>
    <s v="Retrasos en la digitalización de las transferencias documentales"/>
    <x v="123"/>
    <s v="Actas de mesas de trabajo"/>
    <n v="4"/>
    <n v="6"/>
    <d v="2019-09-30T00:00:00"/>
    <d v="2020-03-30T00:00:00"/>
    <n v="26"/>
    <x v="7"/>
    <s v="NO"/>
    <m/>
    <m/>
    <m/>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n v="4"/>
    <d v="2020-03-30T00:00:00"/>
    <n v="1"/>
    <n v="6"/>
  </r>
  <r>
    <n v="100"/>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preventiva"/>
    <s v="aocampo"/>
    <x v="7"/>
    <s v="Falta de trazabilidad de la información"/>
    <x v="124"/>
    <s v="Solicitud de capacitación y control de asistencia"/>
    <n v="2"/>
    <n v="6"/>
    <d v="2019-09-30T00:00:00"/>
    <d v="2020-03-30T00:00:00"/>
    <n v="26"/>
    <x v="7"/>
    <s v="NO"/>
    <m/>
    <m/>
    <m/>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n v="2"/>
    <d v="2020-03-30T00:00:00"/>
    <n v="1"/>
    <n v="6"/>
  </r>
  <r>
    <n v="101"/>
    <s v="Auditorias Internas ACI"/>
    <x v="9"/>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d v="2019-09-30T00:00:00"/>
    <x v="0"/>
    <s v="Observación"/>
    <s v="Acción correctiva"/>
    <s v="aocampo"/>
    <x v="7"/>
    <s v="Ausencia de lineamientos sobre el alcance de las líneas de negocio"/>
    <x v="125"/>
    <s v="Control de asistencia presentación evaluación de los asistentes"/>
    <n v="3"/>
    <n v="17"/>
    <d v="2019-09-30T00:00:00"/>
    <d v="2020-03-30T00:00:00"/>
    <n v="26"/>
    <x v="7"/>
    <s v="NO"/>
    <m/>
    <m/>
    <m/>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n v="3"/>
    <d v="2020-03-30T00:00:00"/>
    <n v="1"/>
    <n v="17"/>
  </r>
  <r>
    <n v="102"/>
    <s v="Auditorias Internas ACI"/>
    <x v="9"/>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d v="2019-09-30T00:00:00"/>
    <x v="0"/>
    <s v="Observación"/>
    <s v="Acción correctiva"/>
    <s v="aocampo"/>
    <x v="18"/>
    <s v="Inefectividad de los controles asociados a las visitas de campo y a los comités de seguimiento operativo y de obra"/>
    <x v="126"/>
    <s v="Control de asistencia"/>
    <n v="1"/>
    <n v="17"/>
    <d v="2019-09-30T00:00:00"/>
    <d v="2019-11-29T00:00:00"/>
    <n v="8"/>
    <x v="7"/>
    <s v="NO"/>
    <m/>
    <m/>
    <m/>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n v="1"/>
    <d v="2020-03-30T00:00:00"/>
    <n v="1"/>
    <n v="17"/>
  </r>
  <r>
    <n v="103"/>
    <s v="Auditorias Internas ACI"/>
    <x v="9"/>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d v="2019-09-30T00:00:00"/>
    <x v="0"/>
    <s v="Observación"/>
    <s v="Acción correctiva"/>
    <s v="aocampo"/>
    <x v="7"/>
    <s v="Deficiencias en el seguimiento al cumplimiento de las obligaciones contractuales por parte de la Gerencia de convenio"/>
    <x v="127"/>
    <s v="Acta de liquidación"/>
    <n v="4"/>
    <n v="17"/>
    <d v="2019-09-30T00:00:00"/>
    <d v="2020-03-30T00:00:00"/>
    <n v="26"/>
    <x v="7"/>
    <s v="NO"/>
    <m/>
    <m/>
    <m/>
    <m/>
    <s v="Se evidenciaron las actas de liquidación de los siguientes contratos 216194 2131670 Departamento de Boyacá 2131673 Departamento de Guainía entrega de los Centros de Desarrollo Infantil CDI en Orito y PuertoAsis Putumayo."/>
    <n v="4"/>
    <d v="2020-03-30T00:00:00"/>
    <n v="1"/>
    <n v="17"/>
  </r>
  <r>
    <n v="104"/>
    <s v="Auditorias Internas ACI"/>
    <x v="9"/>
    <s v="Observación No. 6 Evaluación de la efectividad de implementación de los controles. Producto de la auditoría se evaluaron 6 riesgos y 7 controles para los cuales se estableció una efectividad promedio de 653 por ciento en su implementación."/>
    <d v="2019-09-30T00:00:00"/>
    <x v="0"/>
    <s v="Observación"/>
    <s v="Acción correctiva"/>
    <s v="aocampo"/>
    <x v="7"/>
    <s v="Todas los identificadas en la auditoría."/>
    <x v="128"/>
    <s v="&quot;Formato FAP806 Registro de eventos de riesgo operativo&quot;"/>
    <n v="5"/>
    <n v="15"/>
    <d v="2019-09-30T00:00:00"/>
    <d v="2019-10-30T00:00:00"/>
    <n v="4"/>
    <x v="7"/>
    <s v="NO"/>
    <m/>
    <m/>
    <m/>
    <m/>
    <s v="Se adjuntan los 5 formatos diligenciados de reporte eventos de riesgo por cada observación de la auditoría"/>
    <n v="5"/>
    <d v="2020-03-30T00:00:00"/>
    <n v="1"/>
    <n v="15"/>
  </r>
  <r>
    <n v="105"/>
    <s v="Auditorias Internas ACI"/>
    <x v="8"/>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6"/>
    <s v="Auditorias Internas ACI"/>
    <x v="8"/>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7"/>
    <s v="Auditorias Internas ACI"/>
    <x v="8"/>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8"/>
    <s v="Auditorias Internas ACI"/>
    <x v="8"/>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09"/>
    <s v="Auditorias Internas ACI"/>
    <x v="8"/>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r>
  <r>
    <n v="110"/>
    <s v="Auditorias Internas ACI"/>
    <x v="8"/>
    <s v="OBSERVACIÓN No. 14. Evaluación de la efectividad de implementación de los controles. Producto de la auditoría se evaluaron 11 riesgos y 13 controles para los cuales se estableció una efectividad promedio de 586 por ciento en su implementación."/>
    <d v="2019-04-22T00:00:00"/>
    <x v="0"/>
    <s v="Observación"/>
    <s v="Acción preventiva"/>
    <s v="valvarez"/>
    <x v="8"/>
    <s v="Todas los identificadas en la auditoría."/>
    <x v="130"/>
    <s v="FAP806 Eventos de riesgo operativo"/>
    <n v="9"/>
    <n v="7"/>
    <d v="2019-04-22T00:00:00"/>
    <d v="2019-12-31T00:00:00"/>
    <n v="36"/>
    <x v="7"/>
    <s v="NO"/>
    <m/>
    <m/>
    <m/>
    <m/>
    <s v="Se adjunta FAP806 Eventos de riesgo operativo"/>
    <n v="9"/>
    <d v="2020-03-30T00:00:00"/>
    <n v="1"/>
    <n v="7"/>
  </r>
  <r>
    <n v="111"/>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8"/>
    <s v="Desconocimiento u omisión de normatividad aplicable referente a novedades contractuales"/>
    <x v="131"/>
    <s v="Ficha Solicitud de novedades contractuales de contratación derivada"/>
    <n v="1"/>
    <n v="4"/>
    <d v="2019-04-12T00:00:00"/>
    <d v="2019-09-30T00:00:00"/>
    <n v="24"/>
    <x v="7"/>
    <s v="NO"/>
    <m/>
    <m/>
    <m/>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n v="1"/>
    <d v="2020-03-30T00:00:00"/>
    <n v="1"/>
    <n v="4"/>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2"/>
    <s v="Formato diseñado de CONTROL DE DISPOSICIÓN FINAL DE ESCOMBROS Y SOBRANTES DE EXCAVACIONES"/>
    <n v="1"/>
    <n v="4"/>
    <d v="2019-04-12T00:00:00"/>
    <d v="2019-12-31T00:00:00"/>
    <n v="37"/>
    <x v="7"/>
    <s v="NO"/>
    <m/>
    <m/>
    <m/>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n v="1"/>
    <d v="2020-03-30T00:00:00"/>
    <n v="1"/>
    <n v="4"/>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3"/>
    <s v="Formato publicado en el catálogo documental"/>
    <n v="1"/>
    <n v="4"/>
    <d v="2019-04-12T00:00:00"/>
    <d v="2019-12-30T00:00:00"/>
    <n v="37"/>
    <x v="7"/>
    <s v="NO"/>
    <m/>
    <m/>
    <m/>
    <m/>
    <s v="formato FMI088 Planilla de gestión integral de residuos de construcción y demolición RCD v.1 del 19 nov 2019"/>
    <n v="1"/>
    <d v="2020-03-30T00:00:00"/>
    <n v="1"/>
    <n v="4"/>
  </r>
  <r>
    <n v="11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0"/>
    <s v="Observación"/>
    <s v="Acción correctiva"/>
    <s v="ariano"/>
    <x v="8"/>
    <s v="No existe una herramienta tecnológica para consolidar la información de los convenios"/>
    <x v="134"/>
    <s v="Documentacion digitalizada en el expediente virtual"/>
    <n v="1"/>
    <n v="3"/>
    <d v="2019-04-12T00:00:00"/>
    <d v="2019-12-15T00:00:00"/>
    <n v="35"/>
    <x v="7"/>
    <s v="NO"/>
    <m/>
    <m/>
    <m/>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n v="1"/>
    <d v="2020-03-30T00:00:00"/>
    <n v="1"/>
    <n v="3"/>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5"/>
    <s v="Informe de conciliación mensual por convenio y centro de costo y retroalimentación de las diferencias identificadas"/>
    <n v="5"/>
    <n v="5"/>
    <d v="2019-06-11T00:00:00"/>
    <d v="2019-12-15T00:00:00"/>
    <n v="26"/>
    <x v="16"/>
    <s v="NO"/>
    <m/>
    <m/>
    <m/>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n v="5"/>
    <d v="2020-03-30T00:00:00"/>
    <n v="1"/>
    <n v="5"/>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6"/>
    <s v="Informe de conciliación del contrato de tiquetes"/>
    <n v="1"/>
    <n v="5"/>
    <d v="2019-06-11T00:00:00"/>
    <d v="2019-09-30T00:00:00"/>
    <n v="15"/>
    <x v="16"/>
    <s v="NO"/>
    <m/>
    <m/>
    <m/>
    <m/>
    <s v="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
    <n v="1"/>
    <d v="2020-03-30T00:00:00"/>
    <n v="1"/>
    <n v="5"/>
  </r>
  <r>
    <n v="115"/>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7"/>
    <s v="Informes de conciliación convenio 215050 y 216146"/>
    <n v="2"/>
    <n v="5"/>
    <d v="2019-06-11T00:00:00"/>
    <d v="2019-12-15T00:00:00"/>
    <n v="26"/>
    <x v="16"/>
    <s v="NO"/>
    <m/>
    <m/>
    <m/>
    <m/>
    <s v="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2"/>
    <d v="2020-03-30T00:00:00"/>
    <n v="1"/>
    <n v="5"/>
  </r>
  <r>
    <n v="116"/>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
    <d v="2019-06-11T00:00:00"/>
    <x v="2"/>
    <s v="Observación"/>
    <s v="Acción preventiva"/>
    <s v="csanchez2"/>
    <x v="19"/>
    <s v="No uso de las herramientas disponibles para el control presupuestal de los convenios Discoverer y aplicativo de tiquetes"/>
    <x v="138"/>
    <s v="Informe trimestral de ejecución presupuestal por convenio. enviado a las Gerencias de Unidad"/>
    <n v="1"/>
    <n v="4"/>
    <d v="2019-06-11T00:00:00"/>
    <d v="2019-11-30T00:00:00"/>
    <n v="24"/>
    <x v="16"/>
    <s v="NO"/>
    <m/>
    <m/>
    <m/>
    <m/>
    <s v="El 09-12-2019. se remite correo a todas las gerencias de convenio y unidad el informe de ejecución total del contrato 20171072. en el cual tambien se evidencian los valores reintegrados correspondientes a tiquetes no volados. se adjunta correo."/>
    <n v="1"/>
    <d v="2020-03-30T00:00:00"/>
    <n v="1"/>
    <n v="4"/>
  </r>
  <r>
    <n v="117"/>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9"/>
    <s v="Memorando de solicitud de ajustes yo aclaraciones por parte de la gerencia de convenio Gerencias de unidad"/>
    <n v="1"/>
    <n v="4"/>
    <d v="2019-06-11T00:00:00"/>
    <d v="2019-12-15T00:00:00"/>
    <n v="26"/>
    <x v="16"/>
    <s v="NO"/>
    <m/>
    <m/>
    <m/>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1"/>
    <d v="2020-03-30T00:00:00"/>
    <n v="1"/>
    <n v="4"/>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0"/>
    <s v="Memorando al cliente con informe de recursos no recuperados y a la gerencia de ENTerritorio"/>
    <n v="2"/>
    <n v="4"/>
    <d v="2019-06-11T00:00:00"/>
    <d v="2019-12-15T00:00:00"/>
    <n v="26"/>
    <x v="16"/>
    <s v="NO"/>
    <m/>
    <m/>
    <m/>
    <m/>
    <s v="Se adjunta memorando No. 20194300221413 del 9 de dic 2019. en donde se informa a la GG los recursos recuperados de tiquetes no volados del contrato 20171072."/>
    <n v="2"/>
    <d v="2020-03-30T00:00:00"/>
    <n v="1"/>
    <n v="4"/>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1"/>
    <s v="Informe de los recursos ejecutados no recuperados"/>
    <n v="1"/>
    <n v="4"/>
    <d v="2019-06-11T00:00:00"/>
    <d v="2019-12-15T00:00:00"/>
    <n v="26"/>
    <x v="16"/>
    <s v="NO"/>
    <m/>
    <m/>
    <m/>
    <m/>
    <s v="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
    <n v="1"/>
    <d v="2020-03-30T00:00:00"/>
    <n v="1"/>
    <n v="4"/>
  </r>
  <r>
    <n v="119"/>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preventiva"/>
    <s v="csanchez2"/>
    <x v="19"/>
    <s v="No marcación del estado de los tiquetes en el aplicativo por parte de los viajeros"/>
    <x v="142"/>
    <s v="Procedimiento PAP 333 Tiquetes aéreos actualizado."/>
    <n v="1"/>
    <n v="4"/>
    <d v="2019-06-11T00:00:00"/>
    <d v="2019-12-15T00:00:00"/>
    <n v="26"/>
    <x v="16"/>
    <s v="NO"/>
    <m/>
    <m/>
    <m/>
    <m/>
    <s v="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
    <n v="1"/>
    <d v="2020-03-30T00:00:00"/>
    <n v="1"/>
    <n v="4"/>
  </r>
  <r>
    <n v="120"/>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preventiva"/>
    <s v="csanchez2"/>
    <x v="19"/>
    <s v="Falta de aplicación periódica de controles asociados a las obligaciones de las partes."/>
    <x v="143"/>
    <s v="Reunión de seguimiento"/>
    <n v="6"/>
    <n v="4"/>
    <d v="2019-06-11T00:00:00"/>
    <d v="2019-12-15T00:00:00"/>
    <n v="26"/>
    <x v="16"/>
    <s v="NO"/>
    <m/>
    <m/>
    <m/>
    <m/>
    <s v="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
    <n v="6"/>
    <d v="2020-03-30T00:00:00"/>
    <n v="1"/>
    <n v="4"/>
  </r>
  <r>
    <n v="12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0"/>
    <s v="Falta de verificación por parte del supervisor de los tiempos establecidos para la emisión de tiquetes por parte de la agencia de viajes."/>
    <x v="144"/>
    <s v="Procedimiento actualizado"/>
    <n v="1"/>
    <n v="4"/>
    <d v="2019-06-11T00:00:00"/>
    <d v="2019-12-15T00:00:00"/>
    <n v="26"/>
    <x v="16"/>
    <s v="NO"/>
    <m/>
    <m/>
    <m/>
    <m/>
    <s v="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
    <n v="1"/>
    <d v="2020-03-30T00:00:00"/>
    <n v="1"/>
    <n v="4"/>
  </r>
  <r>
    <n v="122"/>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1"/>
    <s v="Desconocimiento de la normatividad aplicable por parte del supervisor"/>
    <x v="145"/>
    <s v="Control de asistencia"/>
    <n v="1"/>
    <n v="5"/>
    <d v="2019-11-28T00:00:00"/>
    <d v="2020-03-31T00:00:00"/>
    <n v="17"/>
    <x v="17"/>
    <s v="NO"/>
    <m/>
    <m/>
    <m/>
    <m/>
    <s v="Se adjuntó memorando de invitación 20192000208863 18-11-2019 a toda la Subgerencia de Desarrollo de Proyectos asi como listas de asistencia a la semana de la supervisión en las que se trató el tema."/>
    <n v="1"/>
    <d v="2020-03-30T00:00:00"/>
    <n v="1"/>
    <n v="5"/>
  </r>
  <r>
    <n v="123"/>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correctiva"/>
    <s v="dossa"/>
    <x v="22"/>
    <s v="Desconocimiento de la normatividad aplicable por parte del supervisor"/>
    <x v="146"/>
    <s v="Memorando de solicitud"/>
    <n v="1"/>
    <n v="4"/>
    <d v="2019-11-28T00:00:00"/>
    <d v="2020-01-30T00:00:00"/>
    <n v="9"/>
    <x v="17"/>
    <s v="NO"/>
    <m/>
    <m/>
    <m/>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n v="1"/>
    <d v="2020-03-30T00:00:00"/>
    <n v="1"/>
    <n v="4"/>
  </r>
  <r>
    <n v="124"/>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2"/>
    <s v="Falta de diligenciamiento del FMI054 Cuadro de control y trazabilidad de acciones del proyecto"/>
    <x v="147"/>
    <s v="Reporte del aplicativo focus convenio actualizado."/>
    <n v="1"/>
    <n v="4"/>
    <d v="2019-11-28T00:00:00"/>
    <d v="2020-01-22T00:00:00"/>
    <n v="7"/>
    <x v="17"/>
    <s v="NO"/>
    <m/>
    <m/>
    <m/>
    <m/>
    <s v="Entrega en excel avance Matriz Fto Matriz contractual"/>
    <n v="1"/>
    <d v="2020-03-30T00:00:00"/>
    <n v="1"/>
    <n v="4"/>
  </r>
  <r>
    <n v="125"/>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0"/>
    <s v="Observación"/>
    <s v="Acción preventiva"/>
    <s v="valvarez"/>
    <x v="22"/>
    <s v="Omisión de las alertas del aplicativo ORFEO por parte de la Gerencia de convenio y Gerente de grupo de trabajo."/>
    <x v="145"/>
    <s v="Control de asistencia a capacitaciones"/>
    <n v="1"/>
    <n v="4"/>
    <d v="2019-11-28T00:00:00"/>
    <d v="2020-03-31T00:00:00"/>
    <n v="17"/>
    <x v="17"/>
    <s v="NO"/>
    <m/>
    <m/>
    <m/>
    <m/>
    <s v="Se adjuntan los listados de asistencia a la semana de la supervisión desarrollada entre el 26-11-2019 y el 29-11-2019 en la que sensibilizaron todos los temas incluyendo incumplimientos."/>
    <n v="1"/>
    <d v="2020-03-30T00:00:00"/>
    <n v="1"/>
    <n v="4"/>
  </r>
  <r>
    <n v="126"/>
    <s v="Auditorias Internas ACI"/>
    <x v="5"/>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d v="2019-11-28T00:00:00"/>
    <x v="0"/>
    <s v="Observación"/>
    <s v="Acción correctiva"/>
    <s v="dossa"/>
    <x v="22"/>
    <s v="Sondeo de mercado para proyecto del pozo estratigráfico por encima del Presupuesto Oficial Estimado POE."/>
    <x v="148"/>
    <s v="Plan Operativo modificado"/>
    <n v="1"/>
    <n v="17"/>
    <d v="2019-11-28T00:00:00"/>
    <d v="2020-01-17T00:00:00"/>
    <n v="7"/>
    <x v="17"/>
    <s v="NO"/>
    <m/>
    <m/>
    <m/>
    <m/>
    <s v="El 28 de febrero de 2020 ANH remite el plan operativo aprobado y firmado con cronograma concordante con la novedad contractual. Radicado nro. 20204300086492 en Enterritorio el 3 de marzo de 2020"/>
    <n v="1"/>
    <d v="2020-03-30T00:00:00"/>
    <n v="1"/>
    <n v="17"/>
  </r>
  <r>
    <n v="127"/>
    <s v="Auditorias Internas ACI"/>
    <x v="5"/>
    <s v="Observación No. 4. Sesiones no realizadas del comité operativo Durante los meses de junio y julio de 2019 el Comité Operativo no realizó las sesiones ordinarias mensuales pactadas contratctualmente por las partes."/>
    <d v="2019-11-28T00:00:00"/>
    <x v="0"/>
    <s v="Observación"/>
    <s v="Acción preventiva"/>
    <s v="valvarez"/>
    <x v="22"/>
    <s v="Falta de seguimiento a las obligaciones contractuales por parte de la ANH y Enterritorio."/>
    <x v="149"/>
    <s v="Acta de designaciòn"/>
    <n v="1"/>
    <n v="17"/>
    <d v="2019-11-28T00:00:00"/>
    <d v="2020-03-30T00:00:00"/>
    <n v="17"/>
    <x v="17"/>
    <s v="NO"/>
    <m/>
    <m/>
    <m/>
    <m/>
    <s v="Se encuentra el radicado 20192400276291 en los soportes de seguimiento de diciembre 2019 con el acta de designación adjunta"/>
    <n v="1"/>
    <d v="2020-03-30T00:00:00"/>
    <n v="1"/>
    <n v="17"/>
  </r>
  <r>
    <n v="128"/>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0"/>
    <s v="Observación"/>
    <s v="Acción correctiva"/>
    <s v="valvarez"/>
    <x v="22"/>
    <s v="Ausencia de lineamientos e instancias para analizar el objeto el alcance la forma de pago los riesgo identificados y como se van a mitigar"/>
    <x v="150"/>
    <s v="Acta de reunión"/>
    <n v="1"/>
    <n v="8"/>
    <d v="2019-11-28T00:00:00"/>
    <d v="2020-03-18T00:00:00"/>
    <n v="15"/>
    <x v="17"/>
    <s v="NO"/>
    <m/>
    <m/>
    <m/>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n v="1"/>
    <d v="2020-03-30T00:00:00"/>
    <n v="1"/>
    <n v="8"/>
  </r>
  <r>
    <n v="129"/>
    <s v="Auditorias Internas ACI"/>
    <x v="5"/>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d v="2019-11-28T00:00:00"/>
    <x v="0"/>
    <s v="Observación"/>
    <s v="Acción correctiva"/>
    <s v="dossa"/>
    <x v="22"/>
    <s v="Todas los identificadas en la auditoría."/>
    <x v="40"/>
    <s v="FAP806 Registro de evento de riesgo operativo"/>
    <n v="2"/>
    <n v="17"/>
    <d v="2019-11-28T00:00:00"/>
    <d v="2020-01-31T00:00:00"/>
    <n v="9"/>
    <x v="17"/>
    <s v="NO"/>
    <m/>
    <m/>
    <m/>
    <m/>
    <s v="El 26 de marzo de 2020 se remitió correo a Eventos Riesgo Operativo eventos RO@enterritorio.gov.co con el formato FAP806 Reporte de eventos de Riesgo Operativo"/>
    <n v="2"/>
    <d v="2020-03-30T00:00:00"/>
    <n v="1"/>
    <n v="17"/>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1"/>
    <s v="Documento soporte de entrega ante el cliente o acta de liquidación firmada por el cliente"/>
    <n v="1"/>
    <n v="15"/>
    <d v="2018-12-03T00:00:00"/>
    <d v="2019-01-31T00:00:00"/>
    <n v="8"/>
    <x v="17"/>
    <s v="NO"/>
    <m/>
    <m/>
    <m/>
    <m/>
    <s v="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n v="1"/>
    <d v="2020-03-30T00:00:00"/>
    <n v="1"/>
    <n v="15"/>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2"/>
    <s v="Ficha de liquidacion con recibido grupo post contractual"/>
    <n v="1"/>
    <n v="10"/>
    <d v="2018-12-03T00:00:00"/>
    <d v="2020-03-30T00:00:00"/>
    <n v="69"/>
    <x v="17"/>
    <s v="NO"/>
    <m/>
    <m/>
    <m/>
    <m/>
    <s v="Se adjunta ficha de liquidación con el recibido de la entrega de la carpeta al grupo de Gestión Post contractual para iniciar proceso de liquidación del convenio 217009. 6 de diciembre de 2018"/>
    <n v="1"/>
    <d v="2020-03-30T00:00:00"/>
    <n v="1"/>
    <n v="10"/>
  </r>
  <r>
    <n v="13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4"/>
    <s v="Falta de verificación por parte del supervisor de los tiempos establecidos para la emisión de tiquetes por parte de la agencia de viajes."/>
    <x v="153"/>
    <s v="Acuerdo de Niveles de Servicio"/>
    <n v="1"/>
    <n v="4"/>
    <d v="2019-06-11T00:00:00"/>
    <d v="2019-12-15T00:00:00"/>
    <n v="26"/>
    <x v="18"/>
    <s v="NO"/>
    <m/>
    <m/>
    <m/>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
    <n v="1"/>
    <d v="2020-03-30T00:00:00"/>
    <n v="1"/>
    <n v="4"/>
  </r>
  <r>
    <n v="132"/>
    <s v="Auditorias Internas ACI"/>
    <x v="8"/>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d v="2019-04-22T00:00:00"/>
    <x v="0"/>
    <s v="Observación"/>
    <s v="Acción correctiva"/>
    <s v="dossa"/>
    <x v="8"/>
    <s v="Solicitud del cliente en el cambio de supervisores específicamente grupo 2"/>
    <x v="154"/>
    <s v="Comunicado a la Gerencia General"/>
    <n v="1"/>
    <n v="7"/>
    <d v="2019-04-22T00:00:00"/>
    <d v="2019-06-18T00:00:00"/>
    <n v="8"/>
    <x v="19"/>
    <s v="NO"/>
    <m/>
    <m/>
    <m/>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n v="1"/>
    <d v="2020-03-30T00:00:00"/>
    <n v="1"/>
    <n v="7"/>
  </r>
  <r>
    <n v="133"/>
    <s v="Auditorias Internas ACI"/>
    <x v="8"/>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d v="2019-04-22T00:00:00"/>
    <x v="0"/>
    <s v="Observación"/>
    <s v="Acción correctiva"/>
    <s v="dossa"/>
    <x v="8"/>
    <s v="Debilidades en la proyección de los ingresos mensuales de FONADE"/>
    <x v="155"/>
    <s v="Comunicado de la Gerencia"/>
    <n v="1"/>
    <n v="7"/>
    <d v="2019-04-22T00:00:00"/>
    <d v="2019-05-30T00:00:00"/>
    <n v="5"/>
    <x v="19"/>
    <s v="NO"/>
    <m/>
    <m/>
    <m/>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n v="1"/>
    <d v="2020-03-30T00:00:00"/>
    <n v="1"/>
    <n v="7"/>
  </r>
  <r>
    <n v="134"/>
    <s v="Auditorias Internas ACI"/>
    <x v="8"/>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d v="2019-04-22T00:00:00"/>
    <x v="0"/>
    <s v="Observación"/>
    <s v="Acción correctiva"/>
    <s v="dossa"/>
    <x v="8"/>
    <s v="Falta de oportunidad en la gestión del cliente Consorcio Alianza Colpatria- Ministerio"/>
    <x v="156"/>
    <s v="Comunicado al Consorcio Alianza Colpatria"/>
    <n v="1"/>
    <n v="7"/>
    <d v="2019-04-22T00:00:00"/>
    <d v="2019-05-30T00:00:00"/>
    <n v="5"/>
    <x v="19"/>
    <s v="NO"/>
    <m/>
    <m/>
    <m/>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n v="1"/>
    <d v="2020-03-30T00:00:00"/>
    <n v="1"/>
    <n v="7"/>
  </r>
  <r>
    <n v="135"/>
    <s v="Auditorias Internas ACI"/>
    <x v="8"/>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d v="2019-04-22T00:00:00"/>
    <x v="0"/>
    <s v="Observación"/>
    <s v="Acción correctiva"/>
    <s v="dossa"/>
    <x v="8"/>
    <s v="Incumplimiento de requisitos a cargo de la gestión del Ente Territorial."/>
    <x v="157"/>
    <s v="Comunicados al contratista Alianza Colpatria"/>
    <n v="1"/>
    <n v="9"/>
    <d v="2019-04-22T00:00:00"/>
    <d v="2019-09-30T00:00:00"/>
    <n v="23"/>
    <x v="19"/>
    <s v="NO"/>
    <m/>
    <m/>
    <m/>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n v="1"/>
    <d v="2020-03-30T00:00:00"/>
    <n v="1"/>
    <n v="9"/>
  </r>
  <r>
    <n v="136"/>
    <s v="Auditorias Internas ACI"/>
    <x v="8"/>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d v="2019-04-22T00:00:00"/>
    <x v="0"/>
    <s v="Observación"/>
    <s v="Acción correctiva"/>
    <s v="dossa"/>
    <x v="8"/>
    <s v="Demora en la aprobación del modelo del acta de liquidación por parte del comité de supervisión del contrato."/>
    <x v="158"/>
    <s v="Acta de comité de seguimiento de contrato."/>
    <n v="1"/>
    <n v="7"/>
    <d v="2019-04-22T00:00:00"/>
    <d v="2019-06-30T00:00:00"/>
    <n v="9"/>
    <x v="19"/>
    <s v="NO"/>
    <m/>
    <m/>
    <m/>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n v="1"/>
    <d v="2020-03-30T00:00:00"/>
    <n v="1"/>
    <n v="7"/>
  </r>
  <r>
    <n v="137"/>
    <s v="Auditorias Internas ACI"/>
    <x v="8"/>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d v="2019-04-22T00:00:00"/>
    <x v="0"/>
    <s v="Observación"/>
    <s v="Acción correctiva"/>
    <s v="dossa"/>
    <x v="8"/>
    <s v="Falta de oportunidad en la entrega de la modificación a la póliza por parte del contratista."/>
    <x v="159"/>
    <s v="Correo electrónico"/>
    <n v="1"/>
    <n v="7"/>
    <d v="2019-04-22T00:00:00"/>
    <d v="2019-09-30T00:00:00"/>
    <n v="23"/>
    <x v="19"/>
    <s v="NO"/>
    <m/>
    <m/>
    <m/>
    <m/>
    <s v="Comunicado mediante correo electrónico sobre la legalización de la novedad contractual al interventor. No se han generado novedades contractuales"/>
    <n v="1"/>
    <d v="2020-03-30T00:00:00"/>
    <n v="1"/>
    <n v="7"/>
  </r>
  <r>
    <n v="138"/>
    <s v="Auditorias Internas ACI"/>
    <x v="16"/>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d v="2019-11-26T00:00:00"/>
    <x v="0"/>
    <s v="Observación"/>
    <s v="Acción correctiva"/>
    <s v="cgonzal1"/>
    <x v="14"/>
    <s v="Falta de continuidad en la ejecución de las acciones establecidas"/>
    <x v="160"/>
    <s v="Memorando de respuesta a la Oficina asesora Juridica"/>
    <n v="1"/>
    <n v="30"/>
    <d v="2019-11-26T00:00:00"/>
    <d v="2020-01-15T00:00:00"/>
    <n v="7"/>
    <x v="20"/>
    <s v="NO"/>
    <m/>
    <m/>
    <m/>
    <m/>
    <s v="Memorando No. 20202700048663 12 marzo 2020 como respuesta al radicado 20191100187443 inicio acción judicial contrato 2130593- chipaque"/>
    <n v="1"/>
    <d v="2020-03-30T00:00:00"/>
    <n v="1"/>
    <n v="30"/>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1"/>
    <s v="Memorando enviado al area correspondiente"/>
    <n v="2"/>
    <n v="15"/>
    <d v="2019-09-16T00:00:00"/>
    <d v="2019-11-30T00:00:00"/>
    <n v="10"/>
    <x v="20"/>
    <s v="NO"/>
    <m/>
    <m/>
    <m/>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n v="2"/>
    <d v="2020-03-30T00:00:00"/>
    <n v="1"/>
    <n v="15"/>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2"/>
    <s v="memorando de alcance al FAP900 Estudio fáctico"/>
    <n v="1"/>
    <n v="15"/>
    <d v="2019-09-16T00:00:00"/>
    <d v="2019-10-31T00:00:00"/>
    <n v="6"/>
    <x v="20"/>
    <s v="NO"/>
    <m/>
    <m/>
    <m/>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n v="1"/>
    <d v="2020-03-30T00:00:00"/>
    <n v="1"/>
    <n v="15"/>
  </r>
  <r>
    <n v="140"/>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cgonzal1"/>
    <x v="11"/>
    <s v="Demoras en la apertura de los procesos de contratación por parte de la entidad terrritorial"/>
    <x v="163"/>
    <s v="Propuesta de formatos FMI015 Acta de inicio y FMI016 Acta de iniciación de proyecto"/>
    <n v="1"/>
    <n v="10"/>
    <d v="2019-09-16T00:00:00"/>
    <d v="2019-12-10T00:00:00"/>
    <n v="12"/>
    <x v="20"/>
    <s v="NO"/>
    <m/>
    <m/>
    <m/>
    <m/>
    <s v="Mediante correo electrónico el grupo de desarrollo territorial aporta los editables de los formatos FMI015 y FMI016 los cuales estan en proceso de ajuste Se cierra la actividad y se valida la actualización y publicación con la siguiente actividad"/>
    <n v="1"/>
    <d v="2020-03-30T00:00:00"/>
    <n v="1"/>
    <n v="10"/>
  </r>
  <r>
    <n v="141"/>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valvarez"/>
    <x v="14"/>
    <s v="Demoras en la apertura de los procesos de contratación por parte de la entidad terrritorial"/>
    <x v="164"/>
    <s v="Publicación de formatos actualizados FMI015 y FMI016"/>
    <n v="2"/>
    <n v="10"/>
    <d v="2019-09-16T00:00:00"/>
    <d v="2020-06-30T00:00:00"/>
    <n v="41"/>
    <x v="20"/>
    <s v="NO"/>
    <m/>
    <m/>
    <m/>
    <m/>
    <s v="&quo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quot;"/>
    <n v="2"/>
    <d v="2020-06-30T00:00:00"/>
    <n v="1"/>
    <n v="10"/>
  </r>
  <r>
    <n v="142"/>
    <s v="Auditorias Internas ACI"/>
    <x v="13"/>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d v="2019-09-16T00:00:00"/>
    <x v="0"/>
    <s v="Observación"/>
    <s v="Acción correctiva"/>
    <s v="cgonzal1"/>
    <x v="7"/>
    <s v="Falta de trazabilidad de información de los proyectos"/>
    <x v="165"/>
    <s v="No Radicado de la transferencia en orfeo"/>
    <n v="1"/>
    <n v="5"/>
    <d v="2019-09-16T00:00:00"/>
    <d v="2019-10-31T00:00:00"/>
    <n v="6"/>
    <x v="20"/>
    <s v="NO"/>
    <m/>
    <m/>
    <m/>
    <m/>
    <s v="radicado No20192700383117 transferencia al expediente de contrato de interventoría CONSORCIO FABRICAS MMC030 No 2150609 ACTA DE SERVICIO 1155"/>
    <n v="1"/>
    <d v="2020-03-30T00:00:00"/>
    <n v="1"/>
    <n v="5"/>
  </r>
  <r>
    <n v="143"/>
    <s v="Auditorias Internas ACI"/>
    <x v="13"/>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d v="2019-09-16T00:00:00"/>
    <x v="0"/>
    <s v="Observación"/>
    <s v="Acción correctiva"/>
    <s v="cgonzal1"/>
    <x v="7"/>
    <s v="Falta de trazabilidad de información de los proyectos"/>
    <x v="166"/>
    <s v="No Radicado de la transferencia en orfeo"/>
    <n v="6"/>
    <n v="5"/>
    <d v="2019-09-16T00:00:00"/>
    <d v="2019-11-30T00:00:00"/>
    <n v="10"/>
    <x v="20"/>
    <s v="NO"/>
    <m/>
    <m/>
    <m/>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n v="6"/>
    <d v="2020-03-30T00:00:00"/>
    <n v="1"/>
    <n v="5"/>
  </r>
  <r>
    <n v="144"/>
    <s v="Auditorias Internas ACI"/>
    <x v="13"/>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valvarez"/>
    <x v="11"/>
    <s v="La normativa técnica descrita en el estudio previo fue con base en los estudios y diseños disponibles desactualizados"/>
    <x v="167"/>
    <s v="Actas de Reunión Interna"/>
    <n v="4"/>
    <n v="5"/>
    <d v="2019-09-16T00:00:00"/>
    <d v="2020-03-25T00:00:00"/>
    <n v="27"/>
    <x v="20"/>
    <s v="NO"/>
    <m/>
    <m/>
    <m/>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n v="4"/>
    <d v="2020-03-30T00:00:00"/>
    <n v="1"/>
    <n v="5"/>
  </r>
  <r>
    <n v="146"/>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s v="Observación"/>
    <s v="Acción preventiva"/>
    <s v="valvarez"/>
    <x v="14"/>
    <s v="Reprocesos y represamiento por las correcciones realizadas al desembolso en las diferentes áreas que anteceden al área de pagaduria por el incumplimiento de los requisitos minimos."/>
    <x v="168"/>
    <s v="Informes correos electrónicos"/>
    <n v="4"/>
    <n v="10"/>
    <d v="2019-07-09T00:00:00"/>
    <d v="2019-12-31T00:00:00"/>
    <n v="25"/>
    <x v="20"/>
    <s v="NO"/>
    <m/>
    <m/>
    <m/>
    <m/>
    <s v="Se adjuntan los correos electrónicos remitidos por el profesional de la Subgerencia con el resultado del indicador de flujo de caja mensual. Cuatro Correos del 15 Noviembre de 2019 a los Gerentes de Unidad de Grupos"/>
    <n v="4"/>
    <d v="2020-03-30T00:00:00"/>
    <n v="1"/>
    <n v="10"/>
  </r>
  <r>
    <n v="147"/>
    <s v="Auditorias Internas ACI"/>
    <x v="17"/>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
    <d v="2019-07-09T00:00:00"/>
    <x v="0"/>
    <s v="Observación"/>
    <s v="Acción preventiva"/>
    <s v="valvarez"/>
    <x v="14"/>
    <s v="Demoras en el envío por parte del área de contabilidad del insumo base para proyectar el informe financiero por parte de la gerencia del convenio."/>
    <x v="169"/>
    <s v="Informes radicados"/>
    <n v="9"/>
    <n v="10"/>
    <d v="2019-07-09T00:00:00"/>
    <d v="2020-03-31T00:00:00"/>
    <n v="38"/>
    <x v="20"/>
    <s v="NO"/>
    <m/>
    <m/>
    <m/>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n v="9"/>
    <d v="2020-03-30T00:00:00"/>
    <n v="1"/>
    <n v="10"/>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0"/>
    <s v="Comunicaciones"/>
    <n v="1"/>
    <n v="10"/>
    <d v="2019-07-09T00:00:00"/>
    <d v="2019-09-30T00:00:00"/>
    <n v="11"/>
    <x v="20"/>
    <s v="NO"/>
    <m/>
    <m/>
    <m/>
    <m/>
    <s v="Se observa oficio con las firma de recibido de los supervisores de proyectos con Rdicado 201292700287001. Se adjuntan comunicaciones remitidas a los supervisiores donde se reiteran las obligaciones establecidas en el Manual de Supervisión e Interventoria."/>
    <n v="1"/>
    <d v="2020-03-30T00:00:00"/>
    <n v="1"/>
    <n v="10"/>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1"/>
    <s v="Correo electrónico"/>
    <n v="1"/>
    <n v="10"/>
    <d v="2019-07-09T00:00:00"/>
    <d v="2019-09-30T00:00:00"/>
    <n v="11"/>
    <x v="20"/>
    <s v="NO"/>
    <m/>
    <m/>
    <m/>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n v="1"/>
    <d v="2020-03-30T00:00:00"/>
    <n v="1"/>
    <n v="10"/>
  </r>
  <r>
    <n v="149"/>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preventiva"/>
    <s v="valvarez"/>
    <x v="14"/>
    <s v="Falta de seguimiento del supervisor del contrato de interventoría al cumplimiento de los plazos establecidos para la entrega de los informes semanales."/>
    <x v="170"/>
    <s v="Correo electrónico"/>
    <n v="1"/>
    <n v="10"/>
    <d v="2019-07-09T00:00:00"/>
    <d v="2019-09-30T00:00:00"/>
    <n v="11"/>
    <x v="20"/>
    <s v="NO"/>
    <m/>
    <m/>
    <m/>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n v="1"/>
    <d v="2020-03-30T00:00:00"/>
    <n v="1"/>
    <n v="10"/>
  </r>
  <r>
    <n v="150"/>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correctiva"/>
    <s v="valvarez"/>
    <x v="14"/>
    <s v="Falta de seguimiento del supervisor del contrato de interventoría al cumplimiento de los plazos establecidos para la entrega de los informes semanales."/>
    <x v="172"/>
    <s v="Comunicaciones"/>
    <n v="1"/>
    <n v="10"/>
    <d v="2019-07-09T00:00:00"/>
    <d v="2019-09-30T00:00:00"/>
    <n v="11"/>
    <x v="20"/>
    <s v="NO"/>
    <m/>
    <m/>
    <m/>
    <m/>
    <s v="Se adjunta memorando con radicado No. 20192700187083 del 10 de octubre de 2019 y 20192700209093 del 18 de noviembre de 2019 donde se solicita estado de tramites radicados en Asesoria Juridica."/>
    <n v="1"/>
    <d v="2020-03-30T00:00:00"/>
    <n v="1"/>
    <n v="10"/>
  </r>
  <r>
    <n v="151"/>
    <s v="Auditorias Internas ACI"/>
    <x v="17"/>
    <s v="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d v="2019-07-09T00:00:00"/>
    <x v="0"/>
    <s v="Observación"/>
    <s v="Acción preventiva"/>
    <s v="valvarez"/>
    <x v="14"/>
    <s v="Falta de control por parte del supervisor e interventor a la inversión del anticipo."/>
    <x v="172"/>
    <s v="Memorando Solicitud de estado proceso"/>
    <n v="1"/>
    <n v="10"/>
    <d v="2019-07-09T00:00:00"/>
    <d v="2019-10-30T00:00:00"/>
    <n v="16"/>
    <x v="20"/>
    <s v="NO"/>
    <m/>
    <m/>
    <m/>
    <m/>
    <s v="Se adjunta memorando donde se amortizó la totalidad del anticipo Desembolso No Radicado20194300546172"/>
    <n v="1"/>
    <d v="2020-03-30T00:00:00"/>
    <n v="1"/>
    <n v="10"/>
  </r>
  <r>
    <n v="152"/>
    <s v="Auditorias Internas ACI"/>
    <x v="17"/>
    <s v="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d v="2019-07-09T00:00:00"/>
    <x v="0"/>
    <s v="Observación"/>
    <s v="Acción preventiva"/>
    <s v="valvarez"/>
    <x v="14"/>
    <s v="Suspensión del contrato en aras de dar cumplimento a la normativa de salubridad del municipio."/>
    <x v="173"/>
    <s v="Comunicación"/>
    <n v="1"/>
    <n v="10"/>
    <d v="2019-07-09T00:00:00"/>
    <d v="2019-10-30T00:00:00"/>
    <n v="16"/>
    <x v="20"/>
    <s v="NO"/>
    <m/>
    <m/>
    <m/>
    <m/>
    <s v="Se adjunta acta del perfil de riesgos del proceso actualizado para el año 2019 con el perfil absoluto y residual y remiten reporte de asociason de controles por proceso"/>
    <n v="1"/>
    <d v="2020-03-30T00:00:00"/>
    <n v="1"/>
    <n v="10"/>
  </r>
  <r>
    <n v="153"/>
    <s v="Auditorias Internas ACI"/>
    <x v="17"/>
    <s v="Observación No. 7. Evaluación de la efectividad de implementación de los controles y riesgos emergentes."/>
    <d v="2019-07-09T00:00:00"/>
    <x v="1"/>
    <s v="Observación"/>
    <s v="Acción correctiva"/>
    <s v="valvarez"/>
    <x v="14"/>
    <s v="Todo lo observado en la auditoria"/>
    <x v="174"/>
    <s v="&quot;FAP806 Registro de eventos de riesgo operativo&quot;"/>
    <n v="1"/>
    <n v="10"/>
    <d v="2019-07-09T00:00:00"/>
    <d v="2019-12-31T00:00:00"/>
    <n v="25"/>
    <x v="20"/>
    <s v="NO"/>
    <m/>
    <m/>
    <m/>
    <m/>
    <s v="Anexa el formato de reporte de riesgos FAP806. Seguimiento en diciembre 2019 El grupo infroma que estan realizando los reportes correspondientes pero no anexan el soporte idoneo."/>
    <n v="1"/>
    <d v="2020-03-30T00:00:00"/>
    <n v="1"/>
    <n v="10"/>
  </r>
  <r>
    <n v="154"/>
    <s v="Auditorias Internas ACI"/>
    <x v="17"/>
    <s v="Observación No. 7. Evaluación de la efectividad de implementación de los controles y riesgos emergentes."/>
    <d v="2019-07-09T00:00:00"/>
    <x v="1"/>
    <s v="Observación"/>
    <s v="Acción correctiva"/>
    <s v="valvarez"/>
    <x v="5"/>
    <s v="Todo lo observado en la auditoria"/>
    <x v="12"/>
    <s v="&quot;FAP806 Registro de eventos de riesgo operativo&quot;"/>
    <n v="1"/>
    <n v="10"/>
    <d v="2019-07-09T00:00:00"/>
    <d v="2019-12-31T00:00:00"/>
    <n v="25"/>
    <x v="20"/>
    <s v="NO"/>
    <m/>
    <m/>
    <m/>
    <m/>
    <s v="Anexan en correo del 6 de abril de 2020 el formato de reporte de riesgos FAP806 con de descubrimiento del evento de 30 de julio de 2019.En diciembre de 2019 el grupo infroma que estan realizando los reportes correspondientes pero no anexan el soporte idoneo."/>
    <n v="1"/>
    <d v="2020-03-30T00:00:00"/>
    <n v="1"/>
    <n v="10"/>
  </r>
  <r>
    <n v="155"/>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0"/>
    <s v="Observación"/>
    <s v="Acción correctiva"/>
    <s v="aocampo"/>
    <x v="8"/>
    <s v="Desactualización de la base de datos de los procesos de incumplimiento"/>
    <x v="175"/>
    <s v="Base de datos con la relacion de tramites de incumplimiento priorizados"/>
    <n v="1"/>
    <n v="3"/>
    <d v="2019-06-27T00:00:00"/>
    <d v="2019-09-30T00:00:00"/>
    <n v="13"/>
    <x v="20"/>
    <s v="NO"/>
    <m/>
    <m/>
    <m/>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n v="1"/>
    <d v="2020-03-30T00:00:00"/>
    <n v="1"/>
    <n v="3"/>
  </r>
  <r>
    <n v="156"/>
    <s v="Auditorias Internas ACI"/>
    <x v="7"/>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d v="2019-06-27T00:00:00"/>
    <x v="0"/>
    <s v="Observación"/>
    <s v="Acción correctiva"/>
    <s v="aocampo"/>
    <x v="8"/>
    <s v="Omisión de la normatividad técnica que aplica al contrato de interventoría"/>
    <x v="176"/>
    <s v="Informe de evaluaciones"/>
    <n v="1"/>
    <n v="9"/>
    <d v="2019-06-27T00:00:00"/>
    <d v="2019-12-31T00:00:00"/>
    <n v="26"/>
    <x v="20"/>
    <s v="NO"/>
    <m/>
    <m/>
    <m/>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n v="1"/>
    <d v="2020-03-30T00:00:00"/>
    <n v="1"/>
    <n v="9"/>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7"/>
    <s v="Memorando de solicitud de estudios previos"/>
    <n v="1"/>
    <n v="7"/>
    <d v="2018-10-02T00:00:00"/>
    <d v="2018-12-15T00:00:00"/>
    <n v="10"/>
    <x v="20"/>
    <s v="NO"/>
    <m/>
    <m/>
    <m/>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n v="1"/>
    <d v="2020-03-30T00:00:00"/>
    <n v="1"/>
    <n v="7"/>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8"/>
    <s v="Matriz de seguimiento"/>
    <n v="1"/>
    <n v="7"/>
    <d v="2018-10-02T00:00:00"/>
    <d v="2018-12-15T00:00:00"/>
    <n v="10"/>
    <x v="20"/>
    <s v="NO"/>
    <m/>
    <m/>
    <m/>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n v="1"/>
    <d v="2020-03-30T00:00:00"/>
    <n v="1"/>
    <n v="7"/>
  </r>
  <r>
    <n v="15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correctiva"/>
    <s v="dossa"/>
    <x v="25"/>
    <s v="Elaboración de reglas de participación sin considerar referentes clave de procesos anteriores."/>
    <x v="179"/>
    <s v="Memorando de solicitud de estudios previos"/>
    <n v="3"/>
    <n v="4"/>
    <d v="2018-10-02T00:00:00"/>
    <d v="2018-12-15T00:00:00"/>
    <n v="10"/>
    <x v="20"/>
    <s v="NO"/>
    <m/>
    <m/>
    <m/>
    <m/>
    <s v="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n v="3"/>
    <d v="2020-03-30T00:00:00"/>
    <n v="1"/>
    <n v="4"/>
  </r>
  <r>
    <n v="159"/>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preventiva"/>
    <s v="dossa"/>
    <x v="26"/>
    <s v="Elaboración de reglas de participación sin considerar referentes clave de procesos anteriores."/>
    <x v="180"/>
    <s v="Memorando interno a los resposables de los grupos adscritos a la subgerencia tecnica"/>
    <n v="1"/>
    <n v="4"/>
    <d v="2018-10-02T00:00:00"/>
    <d v="2018-12-15T00:00:00"/>
    <n v="10"/>
    <x v="20"/>
    <s v="NO"/>
    <m/>
    <m/>
    <m/>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n v="1"/>
    <d v="2020-03-30T00:00:00"/>
    <n v="1"/>
    <n v="4"/>
  </r>
  <r>
    <n v="160"/>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correctiva"/>
    <s v="dossa"/>
    <x v="26"/>
    <s v="Falta de revisión y definición de la variedad de rubros estándar aplicables al manejo del anticipo en obras civiles"/>
    <x v="181"/>
    <s v="Formato FMI013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n v="1"/>
    <d v="2020-03-30T00:00:00"/>
    <n v="1"/>
    <n v="7"/>
  </r>
  <r>
    <n v="161"/>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preventiva"/>
    <s v="dossa"/>
    <x v="14"/>
    <s v="Falta de revisión y definición de la variedad de rubros estándar aplicables al manejo del anticipo en obras civiles"/>
    <x v="182"/>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n v="1"/>
    <d v="2020-03-30T00:00:00"/>
    <n v="1"/>
    <n v="7"/>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3"/>
    <s v="Lista de chequeo por desembolso"/>
    <n v="1"/>
    <n v="7"/>
    <d v="2018-10-02T00:00:00"/>
    <d v="2018-12-15T00:00:00"/>
    <n v="10"/>
    <x v="20"/>
    <s v="NO"/>
    <m/>
    <m/>
    <m/>
    <m/>
    <s v="Se observa lista de chequeo con los requisitos verificados para el contrato N2180873 según lo establecido en la cláusula forma de pago. Para el contrato 2172011 se observan descritas las clausulas que hacen referencia a la forma de pago."/>
    <n v="1"/>
    <d v="2020-03-30T00:00:00"/>
    <n v="1"/>
    <n v="7"/>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4"/>
    <s v="Radicados en orfeo de los pagos de anticipos"/>
    <n v="3"/>
    <n v="7"/>
    <d v="2018-10-02T00:00:00"/>
    <d v="2018-12-15T00:00:00"/>
    <n v="10"/>
    <x v="20"/>
    <s v="NO"/>
    <m/>
    <m/>
    <m/>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n v="3"/>
    <d v="2020-03-30T00:00:00"/>
    <n v="1"/>
    <n v="7"/>
  </r>
  <r>
    <n v="163"/>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correctiva"/>
    <s v="dossa"/>
    <x v="14"/>
    <s v="Falta de monitoreo y capacitación durante la ejecución de los proyectos en el Manual de Supervisión e Interventoría"/>
    <x v="185"/>
    <s v="Formato FMI017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n v="1"/>
    <d v="2020-03-30T00:00:00"/>
    <n v="1"/>
    <n v="7"/>
  </r>
  <r>
    <n v="164"/>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preventiva"/>
    <s v="dossa"/>
    <x v="14"/>
    <s v="Falta de monitoreo y capacitación durante la ejecución de los proyectos en el Manual de Supervisión e Interventoría"/>
    <x v="186"/>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n v="1"/>
    <d v="2020-03-30T00:00:00"/>
    <n v="1"/>
    <n v="7"/>
  </r>
  <r>
    <n v="165"/>
    <s v="Auditorias Internas ACI"/>
    <x v="11"/>
    <s v="Observación N. 7 Producto de la auditoría se identificaron 4 riesgos emergentes no caracterizados en el mapa de riesgos operativos y se estableció un promedio de 55 porciento en la efectividad de la operación de los 6 controles evaluados para los 6 riesgos."/>
    <d v="2018-10-02T00:00:00"/>
    <x v="0"/>
    <s v="Observación"/>
    <s v="Acción correctiva"/>
    <s v="dossa"/>
    <x v="25"/>
    <s v="Todas las identificadas en la auditoría."/>
    <x v="187"/>
    <s v="Perfiles de Riesgo del proceso y convenio actualizados"/>
    <n v="1"/>
    <n v="14"/>
    <d v="2018-10-02T00:00:00"/>
    <d v="2018-12-15T00:00:00"/>
    <n v="10"/>
    <x v="20"/>
    <s v="NO"/>
    <m/>
    <m/>
    <m/>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n v="1"/>
    <d v="2020-03-30T00:00:00"/>
    <n v="1"/>
    <n v="14"/>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8"/>
    <s v="FAP806 Registro de evento de riesgo operativo"/>
    <n v="1"/>
    <n v="3"/>
    <d v="2019-04-12T00:00:00"/>
    <d v="2019-05-08T00:00:00"/>
    <n v="3"/>
    <x v="21"/>
    <s v="NO"/>
    <m/>
    <m/>
    <m/>
    <m/>
    <s v="Archivo accion 5-REPORTE REGISTRO RIESGOS.pdf id evento 201900078"/>
    <n v="1"/>
    <d v="2020-03-30T00:00:00"/>
    <n v="1"/>
    <n v="3"/>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9"/>
    <s v="Estado de resultados del convenio 197060 corregido"/>
    <n v="1"/>
    <n v="3"/>
    <d v="2019-04-12T00:00:00"/>
    <d v="2019-05-10T00:00:00"/>
    <n v="4"/>
    <x v="21"/>
    <s v="NO"/>
    <m/>
    <m/>
    <m/>
    <m/>
    <s v="Archivo acción 4- estado resultados.xlsx se registra el rubro Multas y Sanciones Litigios por 6.077.612.466 pesos"/>
    <n v="1"/>
    <d v="2020-03-30T00:00:00"/>
    <n v="1"/>
    <n v="3"/>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90"/>
    <s v="No. CIC registrado"/>
    <n v="1"/>
    <n v="3"/>
    <d v="2019-04-12T00:00:00"/>
    <d v="2019-04-30T00:00:00"/>
    <n v="2"/>
    <x v="21"/>
    <s v="NO"/>
    <m/>
    <m/>
    <m/>
    <m/>
    <s v="Caso RF-51084-1-4913 AJUSTE A CUENTAS DE MULTAS SANCIONES Y SERVICIOS AÑO 2017. Archivo acción 3 -PlanTrabajo.xlsx"/>
    <n v="1"/>
    <d v="2020-03-30T00:00:00"/>
    <n v="1"/>
    <n v="3"/>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1"/>
    <s v="Manual actualizado"/>
    <n v="1"/>
    <n v="13"/>
    <d v="2018-01-22T00:00:00"/>
    <d v="2019-12-31T00:00:00"/>
    <n v="101"/>
    <x v="22"/>
    <s v="NO"/>
    <m/>
    <m/>
    <m/>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n v="1"/>
    <d v="2020-03-30T00:00:00"/>
    <n v="1"/>
    <n v="13"/>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2"/>
    <s v="Resolución restructuración grupos de trabajo"/>
    <n v="1"/>
    <n v="13"/>
    <d v="2018-01-22T00:00:00"/>
    <d v="2019-06-30T00:00:00"/>
    <n v="74"/>
    <x v="22"/>
    <s v="NO"/>
    <m/>
    <m/>
    <m/>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n v="1"/>
    <d v="2020-03-30T00:00:00"/>
    <n v="1"/>
    <n v="13"/>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3"/>
    <s v="Propuesta de creación del equipo como área"/>
    <n v="1"/>
    <n v="13"/>
    <d v="2018-01-22T00:00:00"/>
    <d v="2019-05-31T00:00:00"/>
    <n v="70"/>
    <x v="22"/>
    <s v="NO"/>
    <m/>
    <m/>
    <m/>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n v="1"/>
    <d v="2020-03-30T00:00:00"/>
    <n v="1"/>
    <n v="13"/>
  </r>
  <r>
    <n v="168"/>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preventiva"/>
    <s v="dossa"/>
    <x v="27"/>
    <s v="No se reflejan en la resolución 411 de 2017 como área de trabajo"/>
    <x v="194"/>
    <s v="Talleres"/>
    <n v="10"/>
    <n v="13"/>
    <d v="2018-01-22T00:00:00"/>
    <d v="2019-12-06T00:00:00"/>
    <n v="97"/>
    <x v="22"/>
    <s v="NO"/>
    <m/>
    <m/>
    <m/>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n v="10"/>
    <d v="2020-03-30T00:00:00"/>
    <n v="1"/>
    <n v="13"/>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5"/>
    <s v="Plan de Comunicaciones aprobado"/>
    <n v="1"/>
    <n v="12"/>
    <d v="2018-01-22T00:00:00"/>
    <d v="2018-04-30T00:00:00"/>
    <n v="14"/>
    <x v="22"/>
    <s v="NO"/>
    <m/>
    <m/>
    <m/>
    <m/>
    <s v="Se presentó en reunión con Gerencia en la fecha establecida. Se adjunta copia de listdo de asistencia y estrategia"/>
    <n v="1"/>
    <d v="2020-03-30T00:00:00"/>
    <n v="1"/>
    <n v="12"/>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6"/>
    <s v="Plan de Comunicaciones aprobado"/>
    <n v="1"/>
    <n v="12"/>
    <d v="2018-01-22T00:00:00"/>
    <d v="2018-03-31T00:00:00"/>
    <n v="9"/>
    <x v="22"/>
    <s v="NO"/>
    <m/>
    <m/>
    <m/>
    <m/>
    <s v="Se presentó en reunión con Gerencia en la fecha establecida. Se adjunta copia de listado de asistencia y estrategia."/>
    <n v="1"/>
    <d v="2020-03-30T00:00:00"/>
    <n v="1"/>
    <n v="12"/>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7"/>
    <s v="Manual de Comunicaciones Publicado"/>
    <n v="1"/>
    <n v="12"/>
    <d v="2018-01-22T00:00:00"/>
    <d v="2018-04-30T00:00:00"/>
    <n v="14"/>
    <x v="22"/>
    <s v="NO"/>
    <m/>
    <m/>
    <m/>
    <m/>
    <s v="Se publicó en el catálogo documental el Manual de Comunicaciones MDI010 Versión 7. httpwww.fonade.gov.co-CatalogoDocumental-procesos-subversion-SGC-Documentos-7_Manuales-MDI010V7.pdf"/>
    <n v="1"/>
    <d v="2020-03-30T00:00:00"/>
    <n v="1"/>
    <n v="12"/>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8"/>
    <s v="Manual de Comunicaciones Publicado"/>
    <n v="1"/>
    <n v="12"/>
    <d v="2018-01-22T00:00:00"/>
    <d v="2018-03-31T00:00:00"/>
    <n v="9"/>
    <x v="22"/>
    <s v="NO"/>
    <m/>
    <m/>
    <m/>
    <m/>
    <s v="Se ajustó el manual de Comunicaciones y el Manual de Manejo de Redes Sociales. Se solicitó al área de organización y métodos su publicación.Caso RF-31063-2-332. publicado CHG-31631-1-229"/>
    <n v="1"/>
    <d v="2020-03-30T00:00:00"/>
    <n v="1"/>
    <n v="12"/>
  </r>
  <r>
    <n v="171"/>
    <s v="Auditorias Internas ACI"/>
    <x v="16"/>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d v="2019-11-26T00:00:00"/>
    <x v="7"/>
    <s v="Observación"/>
    <s v="Acción correctiva"/>
    <s v="cgonzal1"/>
    <x v="28"/>
    <s v="Definición de acciones genéricas sin impacto específico sobre el hallazgo o sin productos funcionales"/>
    <x v="199"/>
    <s v="Reporte trimestral en excel con solicitudes y gestión por parte de la OAJ . dic 2019 y marzo 2020"/>
    <n v="2"/>
    <n v="40"/>
    <d v="2019-11-26T00:00:00"/>
    <d v="2020-03-30T00:00:00"/>
    <n v="17"/>
    <x v="23"/>
    <s v="NO"/>
    <m/>
    <m/>
    <m/>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n v="2"/>
    <d v="2020-03-30T00:00:00"/>
    <n v="1"/>
    <n v="40"/>
  </r>
  <r>
    <n v="172"/>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0"/>
    <s v="Oficio de requerimiento de reconstrucción de la información"/>
    <n v="1"/>
    <n v="8"/>
    <d v="2019-09-30T00:00:00"/>
    <d v="2019-11-15T00:00:00"/>
    <n v="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n v="1"/>
    <d v="2020-03-30T00:00:00"/>
    <n v="1"/>
    <n v="8"/>
  </r>
  <r>
    <n v="173"/>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1"/>
    <s v="Demanda radicada"/>
    <n v="1"/>
    <n v="8"/>
    <d v="2019-09-30T00:00:00"/>
    <d v="2020-03-30T00:00:00"/>
    <n v="2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n v="1"/>
    <d v="2020-03-30T00:00:00"/>
    <n v="1"/>
    <n v="8"/>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2"/>
    <s v="Expediente de procesos reconstruido"/>
    <n v="10"/>
    <n v="4"/>
    <d v="2019-06-27T00:00:00"/>
    <d v="2019-11-30T00:00:00"/>
    <n v="22"/>
    <x v="23"/>
    <s v="NO"/>
    <m/>
    <m/>
    <m/>
    <m/>
    <s v="Se verificó el cumplimiento frente a las demandas instauradas ante las instancias competentes de los contratos 2161440 2162855 2017624 2162856 2162858 2162859 2162857 2152146."/>
    <n v="10"/>
    <d v="2020-03-30T00:00:00"/>
    <n v="1"/>
    <n v="4"/>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3"/>
    <s v="Documento procedimental de asignación de procesos"/>
    <n v="1"/>
    <n v="4"/>
    <d v="2019-06-27T00:00:00"/>
    <d v="2019-12-15T00:00:00"/>
    <n v="24"/>
    <x v="23"/>
    <s v="NO"/>
    <m/>
    <m/>
    <m/>
    <m/>
    <s v="Se evidenció el emvío de acciones judiciales diarias mediante correo electrónico en el mes de noviembre. 16 archivos Matriz CONTROL CORREO DE NOTIFICACIONES JUDICIALES. Xlsx."/>
    <n v="1"/>
    <d v="2020-03-30T00:00:00"/>
    <n v="1"/>
    <n v="4"/>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4"/>
    <s v="Formatos publicados"/>
    <n v="2"/>
    <n v="5"/>
    <d v="2019-06-27T00:00:00"/>
    <d v="2019-12-15T00:00:00"/>
    <n v="24"/>
    <x v="23"/>
    <s v="NO"/>
    <m/>
    <m/>
    <m/>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
    <n v="2"/>
    <d v="2020-03-30T00:00:00"/>
    <n v="1"/>
    <n v="5"/>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5"/>
    <s v="Propuesta modificación formatos"/>
    <n v="1"/>
    <n v="4"/>
    <d v="2019-06-27T00:00:00"/>
    <d v="2019-09-30T00:00:00"/>
    <n v="13"/>
    <x v="23"/>
    <s v="NO"/>
    <m/>
    <m/>
    <m/>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n v="1"/>
    <d v="2020-03-30T00:00:00"/>
    <n v="1"/>
    <n v="4"/>
  </r>
  <r>
    <n v="176"/>
    <s v="Auditorias Internas ACI"/>
    <x v="7"/>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d v="2019-06-27T00:00:00"/>
    <x v="7"/>
    <s v="Observación"/>
    <s v="Acción correctiva"/>
    <s v="aocampo"/>
    <x v="28"/>
    <s v="Falta de depuración y rectificación de la información de Ekogui"/>
    <x v="206"/>
    <s v="Base de datos depurada y conciliada"/>
    <n v="1"/>
    <n v="9"/>
    <d v="2019-06-27T00:00:00"/>
    <d v="2019-11-30T00:00:00"/>
    <n v="22"/>
    <x v="23"/>
    <s v="NO"/>
    <m/>
    <m/>
    <m/>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n v="1"/>
    <d v="2020-03-30T00:00:00"/>
    <n v="1"/>
    <n v="9"/>
  </r>
  <r>
    <n v="177"/>
    <s v="Auditorias Internas ACI"/>
    <x v="7"/>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d v="2019-06-27T00:00:00"/>
    <x v="7"/>
    <s v="Observación"/>
    <s v="Acción correctiva"/>
    <s v="aocampo"/>
    <x v="28"/>
    <s v="Falta de gestión del responsable de entrega de información con las dependencias/aplicativos/archivo fuente o insumo de la misma"/>
    <x v="207"/>
    <s v="Informe consolidado de procesos"/>
    <n v="1"/>
    <n v="9"/>
    <d v="2019-06-27T00:00:00"/>
    <d v="2019-09-30T00:00:00"/>
    <n v="13"/>
    <x v="23"/>
    <s v="NO"/>
    <m/>
    <m/>
    <m/>
    <m/>
    <s v="Se adjuntó el consolidado de la información actualizada de los procesos judiciales. Soportes base de datos en excel Base datos de procesos judiciales. Demandado y demandante."/>
    <n v="1"/>
    <d v="2020-03-30T00:00:00"/>
    <n v="1"/>
    <n v="9"/>
  </r>
  <r>
    <n v="178"/>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preventiva"/>
    <s v="ariano"/>
    <x v="28"/>
    <s v="Demoras en la consolidación de la información para realizar el estudio factico .fap900."/>
    <x v="208"/>
    <s v="FAP 601 Control de asistencia"/>
    <n v="1"/>
    <n v="4"/>
    <d v="2019-04-12T00:00:00"/>
    <d v="2020-03-30T00:00:00"/>
    <n v="50"/>
    <x v="23"/>
    <s v="NO"/>
    <m/>
    <m/>
    <m/>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n v="1"/>
    <d v="2020-03-30T00:00:00"/>
    <n v="1"/>
    <n v="4"/>
  </r>
  <r>
    <n v="179"/>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correctiva"/>
    <s v="ariano"/>
    <x v="28"/>
    <s v="Demoras en la consolidación de la información para realizar el estudio factico .fap900."/>
    <x v="209"/>
    <s v="Acuerdos de niveles de servicio .ANS."/>
    <n v="1"/>
    <n v="5"/>
    <d v="2019-04-12T00:00:00"/>
    <d v="2020-03-30T00:00:00"/>
    <n v="50"/>
    <x v="23"/>
    <s v="NO"/>
    <m/>
    <m/>
    <m/>
    <m/>
    <s v="PAP902 SOLICITUD E INICIO DE ACCIONES JUDICIALES v.6 16 abril 2020 numeral 5.3 y actividad 5. Socializado a todos los colaboradores de la entidad por correo electrónico por parte de desarrollo organizacional el 16 de abril 2020"/>
    <n v="1"/>
    <d v="2020-03-30T00:00:00"/>
    <n v="1"/>
    <n v="5"/>
  </r>
  <r>
    <n v="1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7"/>
    <s v="Observación"/>
    <s v="Acción preventiva"/>
    <s v="msuarez"/>
    <x v="29"/>
    <s v="Omisión en las reuniones posteriores respecto a la creación del fondo"/>
    <x v="210"/>
    <s v="Lista de Chequeo"/>
    <n v="1"/>
    <n v="3"/>
    <d v="2018-08-03T00:00:00"/>
    <d v="2018-08-31T00:00:00"/>
    <n v="4"/>
    <x v="23"/>
    <s v="NO"/>
    <m/>
    <m/>
    <m/>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n v="1"/>
    <d v="2020-03-30T00:00:00"/>
    <n v="1"/>
    <n v="3"/>
  </r>
  <r>
    <n v="181"/>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1"/>
    <s v="Documento diagnostico con temas priorizados a capacitar"/>
    <n v="1"/>
    <n v="8"/>
    <d v="2018-12-03T00:00:00"/>
    <d v="2019-01-31T00:00:00"/>
    <n v="8"/>
    <x v="24"/>
    <s v="NO"/>
    <m/>
    <m/>
    <m/>
    <m/>
    <s v="Adjuntaron el diagnostico con los temas priorizados en el Seguimiento a junio de 2019 Archivo Formato Encuesta en pdf"/>
    <n v="1"/>
    <d v="2020-03-30T00:00:00"/>
    <n v="1"/>
    <n v="8"/>
  </r>
  <r>
    <n v="182"/>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2"/>
    <s v="FAP601 control de asistencia"/>
    <n v="1"/>
    <n v="8"/>
    <d v="2018-12-03T00:00:00"/>
    <d v="2019-06-30T00:00:00"/>
    <n v="29"/>
    <x v="24"/>
    <s v="NO"/>
    <m/>
    <m/>
    <m/>
    <m/>
    <s v="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n v="1"/>
    <d v="2020-03-30T00:00:00"/>
    <n v="1"/>
    <n v="8"/>
  </r>
  <r>
    <n v="183"/>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3"/>
    <s v="consolidado de evaluaciones realizadas anexos"/>
    <n v="1"/>
    <n v="8"/>
    <d v="2018-12-03T00:00:00"/>
    <d v="2019-07-31T00:00:00"/>
    <n v="34"/>
    <x v="24"/>
    <s v="NO"/>
    <m/>
    <m/>
    <m/>
    <m/>
    <s v="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n v="1"/>
    <d v="2020-03-30T00:00:00"/>
    <n v="1"/>
    <n v="8"/>
  </r>
  <r>
    <n v="184"/>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
    <d v="2018-12-03T00:00:00"/>
    <x v="0"/>
    <s v="Observación"/>
    <s v="Acción correctiva"/>
    <s v="msuarez"/>
    <x v="30"/>
    <s v="Desconocimiento de las obligaciones de la Gerencia del convenio"/>
    <x v="214"/>
    <s v="Reporte de correos electróncos enviados a los Gerentes de convenio y sus anexos"/>
    <n v="1"/>
    <n v="10"/>
    <d v="2018-12-03T00:00:00"/>
    <d v="2019-04-30T00:00:00"/>
    <n v="21"/>
    <x v="24"/>
    <s v="NO"/>
    <m/>
    <m/>
    <m/>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n v="1"/>
    <d v="2020-03-30T00:00:00"/>
    <n v="1"/>
    <n v="10"/>
  </r>
  <r>
    <n v="185"/>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1"/>
    <s v="Documento diagnostico con temas priorizados a capacitar"/>
    <n v="1"/>
    <n v="8"/>
    <d v="2018-12-03T00:00:00"/>
    <d v="2019-01-31T00:00:00"/>
    <n v="8"/>
    <x v="24"/>
    <s v="NO"/>
    <m/>
    <m/>
    <m/>
    <m/>
    <s v="Remiten el documento de diagnostico con temas priorizados Archivo Formato Encuesta en pdf"/>
    <n v="1"/>
    <d v="2020-03-30T00:00:00"/>
    <n v="1"/>
    <n v="8"/>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3"/>
    <s v="consolidado de evaluaciones realizadas anexos"/>
    <n v="1"/>
    <n v="8"/>
    <d v="2018-12-03T00:00:00"/>
    <d v="2019-07-31T00:00:00"/>
    <n v="34"/>
    <x v="24"/>
    <s v="NO"/>
    <m/>
    <m/>
    <m/>
    <m/>
    <s v="Se observa el consolidado de las evaluaciones así 4 profesionales del 25 de julio periodo evaluado 1 enero al 17 julio de 2019."/>
    <n v="1"/>
    <d v="2020-03-30T00:00:00"/>
    <n v="1"/>
    <n v="8"/>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2"/>
    <s v="FAP601 control de asistencia"/>
    <n v="1"/>
    <n v="8"/>
    <d v="2018-12-03T00:00:00"/>
    <d v="2019-06-30T00:00:00"/>
    <n v="29"/>
    <x v="24"/>
    <s v="NO"/>
    <m/>
    <m/>
    <m/>
    <m/>
    <s v="Se observó Acta de asistencia de capacitación 13 y 14 de agosto de 2019 y envian los temas priorizados a estudio"/>
    <n v="1"/>
    <d v="2020-03-30T00:00:00"/>
    <n v="1"/>
    <n v="8"/>
  </r>
  <r>
    <n v="187"/>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1"/>
    <s v="Observación"/>
    <s v="Acción correctiva"/>
    <s v="msuarez"/>
    <x v="30"/>
    <s v="Todos los identificados en la auditoría"/>
    <x v="215"/>
    <s v="Perfil de Riesgo actualizado"/>
    <n v="1"/>
    <n v="7"/>
    <d v="2018-12-03T00:00:00"/>
    <d v="2019-06-30T00:00:00"/>
    <n v="29"/>
    <x v="24"/>
    <s v="NO"/>
    <m/>
    <m/>
    <m/>
    <m/>
    <s v="Para la vigencia 2018 se actualizó el perfil de riegos del proceso de gerencia de proyectos se adjunta perfil actualizado"/>
    <n v="1"/>
    <d v="2020-03-30T00:00:00"/>
    <n v="1"/>
    <n v="7"/>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6"/>
    <s v="Fichas de proyectos actualizadas F-GG-54 y F-GG-58 (quincenal) y reporte de alertas de posibles incumplimientos (mensual) Unidad de medida (cantidad): 10 y 3"/>
    <n v="3"/>
    <n v="8"/>
    <d v="2019-10-02T00:00:00"/>
    <d v="2022-04-30T00:00:00"/>
    <n v="77"/>
    <x v="25"/>
    <s v="NO"/>
    <m/>
    <m/>
    <m/>
    <m/>
    <s v="Se reformuló la acción en plazo y será cumplida con corte a abril 2022_x000a__x000a_La Subgerencia de desarrollo de proyectos reformulará la acción, ingresara nueva acción para este plan y elimina esta_x000a__x000a_Se cumplió en abril de 2022"/>
    <n v="3"/>
    <d v="2021-03-30T16:44:00"/>
    <n v="1"/>
    <n v="8"/>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7"/>
    <s v="Base de datos con registro actualizado."/>
    <n v="1"/>
    <n v="5"/>
    <d v="2019-10-02T00:00:00"/>
    <d v="2020-10-30T00:00:00"/>
    <n v="56"/>
    <x v="25"/>
    <s v="NO"/>
    <m/>
    <m/>
    <m/>
    <m/>
    <s v="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
    <n v="1"/>
    <d v="2020-06-30T00:00:00"/>
    <n v="1"/>
    <n v="5"/>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8"/>
    <s v="Base de datos"/>
    <n v="1"/>
    <n v="8"/>
    <d v="2019-10-02T00:00:00"/>
    <d v="2020-10-30T00:00:00"/>
    <n v="56"/>
    <x v="25"/>
    <s v="NO"/>
    <m/>
    <m/>
    <m/>
    <m/>
    <s v="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n v="1"/>
    <d v="2020-06-30T00:00:00"/>
    <n v="1"/>
    <n v="8"/>
  </r>
  <r>
    <n v="189"/>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9"/>
    <s v="Carpeta Compartida con la información de cada convenio"/>
    <n v="1"/>
    <n v="5"/>
    <d v="2019-10-02T00:00:00"/>
    <d v="2020-10-30T00:00:00"/>
    <n v="56"/>
    <x v="25"/>
    <s v="NO"/>
    <m/>
    <m/>
    <m/>
    <m/>
    <s v="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
    <n v="1"/>
    <d v="2020-06-30T00:00:00"/>
    <n v="1"/>
    <n v="5"/>
  </r>
  <r>
    <n v="19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0"/>
    <s v="Observación"/>
    <s v="Acción correctiva"/>
    <s v="ariano"/>
    <x v="21"/>
    <s v="Falta de seguimiento a los planes de recuperación por parte de los Gerentes de Unidad y de Convenio"/>
    <x v="220"/>
    <s v="Base de datos consolidada"/>
    <n v="1"/>
    <n v="5"/>
    <d v="2019-10-02T00:00:00"/>
    <d v="2020-11-30T00:00:00"/>
    <n v="60"/>
    <x v="25"/>
    <s v="NO"/>
    <m/>
    <m/>
    <m/>
    <m/>
    <s v="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
    <n v="1"/>
    <d v="2020-11-30T00:00:00"/>
    <n v="1"/>
    <n v="5"/>
  </r>
  <r>
    <n v="19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21"/>
    <s v="Falta de claridad en el alcance de las funciones roles y forma de operación del comité"/>
    <x v="221"/>
    <s v="Procedimiento adoptado en el catálogo documental"/>
    <n v="1"/>
    <n v="10"/>
    <d v="2019-10-02T00:00:00"/>
    <d v="2020-11-25T00:00:00"/>
    <n v="60"/>
    <x v="25"/>
    <s v="NO"/>
    <m/>
    <m/>
    <m/>
    <m/>
    <s v="Procedimiento PMI017 se publicó yadoptó en el catalogodocumental"/>
    <n v="1"/>
    <d v="2020-11-30T00:00:00"/>
    <n v="1"/>
    <n v="10"/>
  </r>
  <r>
    <n v="192"/>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1"/>
    <s v="Falta de claridad en el alcance de las funciones roles y forma de operación del comité"/>
    <x v="222"/>
    <s v="Acta de comité integral de Riesgos"/>
    <n v="1"/>
    <n v="5"/>
    <d v="2019-10-02T00:00:00"/>
    <d v="2020-03-30T00:00:00"/>
    <n v="25"/>
    <x v="10"/>
    <s v="NO"/>
    <m/>
    <m/>
    <m/>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n v="1"/>
    <d v="2020-03-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3"/>
    <s v="Documento de validación de los Perfiles de Gerentes de Convenio y Supervisores"/>
    <n v="5"/>
    <n v="5"/>
    <d v="2019-10-02T00:00:00"/>
    <d v="2020-07-31T00:00:00"/>
    <n v="43"/>
    <x v="25"/>
    <s v="NO"/>
    <m/>
    <m/>
    <m/>
    <m/>
    <s v="Se observan 6 perfiles de Gerentes de convenio y supervisores con el analisis de los requisitos del cargo alineado con las obligaciones delegadas No presenta avance"/>
    <n v="5"/>
    <d v="2020-06-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4"/>
    <s v="Matrices de riesgos por cada uno de los proyectos"/>
    <n v="6"/>
    <n v="5"/>
    <d v="2019-10-02T00:00:00"/>
    <d v="2020-09-30T00:00:00"/>
    <n v="52"/>
    <x v="25"/>
    <s v="NO"/>
    <m/>
    <m/>
    <m/>
    <m/>
    <s v="Se presenta refromulacion en plazo de la actividad Ubicación carpeta compartida Mireya lópez Chaparro - Asesoría CI . PM ACI . SOPORTES AÑO 2020 . Soportes marzo 2020 . A56 CONTINGENCIAS"/>
    <n v="6"/>
    <d v="2020-09-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5"/>
    <s v="Matrices de riesgos por proyecto y.o por convenio nuevo suscrito"/>
    <n v="6"/>
    <n v="5"/>
    <d v="2019-10-02T00:00:00"/>
    <d v="2020-09-30T00:00:00"/>
    <n v="52"/>
    <x v="25"/>
    <s v="NO"/>
    <m/>
    <m/>
    <m/>
    <m/>
    <s v="Se allegaron las matrices de riesgo de los convenios a cargo de los grupos de Desarrollo de proyectos 1 2 3 y 4."/>
    <n v="6"/>
    <d v="2020-09-30T00:00:00"/>
    <n v="1"/>
    <n v="5"/>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6"/>
    <s v="Documentos actualizados y formalizados"/>
    <n v="3"/>
    <n v="8"/>
    <d v="2019-10-02T00:00:00"/>
    <d v="2021-06-30T00:00:00"/>
    <n v="77"/>
    <x v="25"/>
    <s v="NO"/>
    <m/>
    <m/>
    <m/>
    <m/>
    <s v="Se remite como avance la versión final del Manual de Supervisión, la Guía se encuentra en modificación de acuerdo con la reingeniería institucional, se solicitará ampliación en la fecha de cumplimiento."/>
    <n v="3"/>
    <d v="2021-03-31T10:05:00"/>
    <n v="1"/>
    <n v="8"/>
  </r>
  <r>
    <n v="194"/>
    <s v="Auditorias Internas ACI"/>
    <x v="10"/>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d v="2019-10-02T00:00:00"/>
    <x v="0"/>
    <s v="Observación"/>
    <s v="Acción preventiva"/>
    <s v="csanchez2"/>
    <x v="31"/>
    <s v="Todas las identificadas en la auditoria"/>
    <x v="227"/>
    <s v="Actualizacion perfil de riesgo"/>
    <n v="1"/>
    <n v="6"/>
    <d v="2019-10-02T00:00:00"/>
    <d v="2019-12-31T00:00:00"/>
    <n v="12"/>
    <x v="25"/>
    <s v="NO"/>
    <m/>
    <m/>
    <m/>
    <m/>
    <s v="Por correo electrónico del 29 de enero 2020 se allegó el perfil de riesgo actualizado por parte del grupo de Planeación y gestión de Riesgos"/>
    <n v="1"/>
    <d v="2020-03-30T00:00:00"/>
    <n v="1"/>
    <n v="6"/>
  </r>
  <r>
    <n v="195"/>
    <s v="Auditorias Internas ACI"/>
    <x v="13"/>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d v="2019-09-16T00:00:00"/>
    <x v="0"/>
    <s v="Observación"/>
    <s v="Acción preventiva"/>
    <s v="cgonzal1"/>
    <x v="7"/>
    <s v="Omisión de controles por parte de la supervisión para la aprobación de pagos a contratistas"/>
    <x v="228"/>
    <s v="FAP601 Control de Asistencia"/>
    <n v="1"/>
    <n v="5"/>
    <d v="2019-09-16T00:00:00"/>
    <d v="2019-12-13T00:00:00"/>
    <n v="12"/>
    <x v="25"/>
    <s v="NO"/>
    <m/>
    <m/>
    <m/>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n v="1"/>
    <d v="2020-03-30T00:00:00"/>
    <n v="1"/>
    <n v="5"/>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29"/>
    <s v="Control de Asistencia reunion con los grupos de trabajo"/>
    <n v="1"/>
    <n v="5"/>
    <d v="2019-06-27T00:00:00"/>
    <d v="2019-10-31T00:00:00"/>
    <n v="18"/>
    <x v="25"/>
    <s v="NO"/>
    <m/>
    <m/>
    <m/>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n v="1"/>
    <d v="2020-03-30T00:00:00"/>
    <n v="1"/>
    <n v="5"/>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30"/>
    <s v="Memorando remitido por el Subgerente de Desarrollo de Proyectos"/>
    <n v="1"/>
    <n v="5"/>
    <d v="2019-06-27T00:00:00"/>
    <d v="2019-12-15T00:00:00"/>
    <n v="24"/>
    <x v="25"/>
    <s v="NO"/>
    <m/>
    <m/>
    <m/>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n v="1"/>
    <d v="2020-03-30T00:00:00"/>
    <n v="1"/>
    <n v="5"/>
  </r>
  <r>
    <n v="19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0"/>
    <s v="Observación"/>
    <s v="Acción correctiva"/>
    <s v="aocampo"/>
    <x v="8"/>
    <s v="Omisión en la aplicación del control para incorporar los resultados de la evaluación de proveedores en la selección de contratistas"/>
    <x v="231"/>
    <s v="Memorando remitido por el Subgerente de Desarrollo de Proyectos"/>
    <n v="1"/>
    <n v="3"/>
    <d v="2019-06-27T00:00:00"/>
    <d v="2019-12-15T00:00:00"/>
    <n v="24"/>
    <x v="25"/>
    <s v="NO"/>
    <m/>
    <m/>
    <m/>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n v="1"/>
    <d v="2020-03-30T00:00:00"/>
    <n v="1"/>
    <n v="3"/>
  </r>
  <r>
    <n v="198"/>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0"/>
    <s v="Observación"/>
    <s v="Acción correctiva"/>
    <s v="aocampo"/>
    <x v="8"/>
    <s v="Todas los identificadas en la auditoría"/>
    <x v="12"/>
    <s v="&quot;FAP806 Registro de eventos de riesgo operativo&quot;"/>
    <n v="1"/>
    <n v="5"/>
    <d v="2019-06-27T00:00:00"/>
    <d v="2019-08-30T00:00:00"/>
    <n v="9"/>
    <x v="25"/>
    <s v="NO"/>
    <m/>
    <m/>
    <m/>
    <m/>
    <s v="El grupo de planeación y gestión de riesgos remitió el memorando número 20191300060743 del programa de trabajo para la actualizacón de perfil de riesgos operativos del 2019"/>
    <n v="1"/>
    <d v="2020-03-30T00:00:00"/>
    <n v="1"/>
    <n v="5"/>
  </r>
  <r>
    <n v="199"/>
    <s v="Auditorias Internas ACI"/>
    <x v="4"/>
    <s v="Observación No.1 Incumplimiento en las fechas pactadas para los desembolsos del convenio . En 23 de los 25 desembolsos realizados por el cliente se presentaron desviaciones entre 97 y 232 días frente a las fechas pactadas en cada una de las novedades suscritas."/>
    <d v="2019-04-12T00:00:00"/>
    <x v="0"/>
    <s v="Observación"/>
    <s v="Acción correctiva"/>
    <s v="cgonzal1"/>
    <x v="8"/>
    <s v="Falta de seguimiento por parte de la Gerencia del convenio a la clausula QUINTA FORMA DE PAGO"/>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r>
  <r>
    <n v="200"/>
    <s v="Auditorias Internas ACI"/>
    <x v="4"/>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d v="2019-04-12T00:00:00"/>
    <x v="0"/>
    <s v="Observación"/>
    <s v="Acción correctiva"/>
    <s v="cgonzal1"/>
    <x v="8"/>
    <s v="Falta de claridad en los requisitos establecidos en la minuta de la clausula forma de pago cuota de gerencia"/>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r>
  <r>
    <n v="201"/>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preventiva"/>
    <s v="ariano"/>
    <x v="8"/>
    <s v="Falta de precisión en los estudios previos y/o reglas de participación en lo relacionado con la descripción de trámites licencias y permisos"/>
    <x v="233"/>
    <s v="Memorando de solicitud dirigido al Grupo de Planeación Contractual"/>
    <n v="1"/>
    <n v="4"/>
    <d v="2019-04-12T00:00:00"/>
    <d v="2019-05-20T00:00:00"/>
    <n v="5"/>
    <x v="25"/>
    <s v="NO"/>
    <m/>
    <m/>
    <m/>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n v="1"/>
    <d v="2020-03-30T00:00:00"/>
    <n v="1"/>
    <n v="4"/>
  </r>
  <r>
    <n v="202"/>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21"/>
    <s v="Inobservancia de la trazabilidad del estado contractual"/>
    <x v="234"/>
    <s v="Memorando"/>
    <n v="1"/>
    <n v="4"/>
    <d v="2019-04-12T00:00:00"/>
    <d v="2019-12-15T00:00:00"/>
    <n v="35"/>
    <x v="25"/>
    <s v="NO"/>
    <m/>
    <m/>
    <m/>
    <m/>
    <s v="Memorando N.20192200174673 del 17 de septiembre de 2019 la subgerencia de Desarrollo de Proyectos solicita a los grupos de trabajo Incluir en los insumos tecnicos que soportan las novedades contractuales las controversias contractuales existentes e incumplimientos."/>
    <n v="1"/>
    <d v="2020-03-30T00:00:00"/>
    <n v="1"/>
    <n v="4"/>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No disponibilidad de herramientas tecnológicas que permitan visualizar los diseños y estudios técnicos .programas de diseño. y programación de obra."/>
    <x v="235"/>
    <s v="Correos electronicos FAP601 Control de Asistencia"/>
    <n v="1"/>
    <n v="3"/>
    <d v="2019-04-12T00:00:00"/>
    <d v="2019-12-15T00:00:00"/>
    <n v="35"/>
    <x v="25"/>
    <s v="NO"/>
    <m/>
    <m/>
    <m/>
    <m/>
    <s v="Se evidenció FAP601 Control de Asisitencia en la que se socializa el FMI088 Planilla de gestion integral de residuos de construccion y demolicion RDC del 16 de diciembre de 2019"/>
    <n v="1"/>
    <d v="2020-03-30T00:00:00"/>
    <n v="1"/>
    <n v="3"/>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Debilidades en la revisión y verificación de la información entregada por el contratista como soporte para el pago por parte de la interventoría"/>
    <x v="236"/>
    <s v="Memorando de socialización"/>
    <n v="1"/>
    <n v="4"/>
    <d v="2019-04-12T00:00:00"/>
    <d v="2019-11-30T00:00:00"/>
    <n v="33"/>
    <x v="25"/>
    <s v="NO"/>
    <m/>
    <m/>
    <m/>
    <m/>
    <s v="Memorando No 20192000213243 del 26-11-2019 enviado por correo electrónico a cada una de las Gerencia y adicional se firmó recibido del correo con socialización del formato FMI088"/>
    <n v="1"/>
    <d v="2020-03-30T00:00:00"/>
    <n v="1"/>
    <n v="4"/>
  </r>
  <r>
    <n v="204"/>
    <s v="Auditorias Internas ACI"/>
    <x v="12"/>
    <s v="Observación No.9. Mayor valor pagado en 8 actas de servicio en los contratos 2131063 Proes y 2132125 VIP En 8 actas de servicio de dos contratos de fábricas se pagó un mayor valor por 14 millones"/>
    <d v="2018-08-03T00:00:00"/>
    <x v="0"/>
    <s v="Observación"/>
    <s v="Acción correctiva"/>
    <s v="dossa"/>
    <x v="7"/>
    <s v="Carencia de puntos de control durante la ejecución contractual."/>
    <x v="113"/>
    <s v="Documento soporte del tramite de conciliación"/>
    <n v="2"/>
    <n v="3"/>
    <d v="2018-08-03T00:00:00"/>
    <d v="2019-12-30T00:00:00"/>
    <n v="73"/>
    <x v="25"/>
    <s v="NO"/>
    <m/>
    <m/>
    <m/>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n v="2"/>
    <d v="2020-03-30T00:00:00"/>
    <n v="1"/>
    <n v="3"/>
  </r>
  <r>
    <n v="205"/>
    <s v="Auditorias Internas ACI"/>
    <x v="1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d v="2018-08-03T00:00:00"/>
    <x v="1"/>
    <s v="Observación"/>
    <s v="Acción preventiva"/>
    <s v="ariano"/>
    <x v="11"/>
    <s v="Todas los identificadas en la auditoría"/>
    <x v="237"/>
    <s v="Perfil de riesgo absoluto y residual actualizados"/>
    <n v="1"/>
    <n v="2"/>
    <d v="2018-08-03T00:00:00"/>
    <d v="2018-11-30T00:00:00"/>
    <n v="17"/>
    <x v="8"/>
    <s v="NO"/>
    <m/>
    <m/>
    <m/>
    <m/>
    <s v="Perfil de riesgo actualizado 2018"/>
    <n v="1"/>
    <d v="2020-03-30T00:00:00"/>
    <n v="1"/>
    <n v="2"/>
  </r>
  <r>
    <n v="206"/>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0"/>
    <s v="Observación"/>
    <s v="Acción correctiva"/>
    <s v="dtorres2"/>
    <x v="32"/>
    <s v="Deficiencia por parte de FONADE en la estructuración de la cobertura en los negocios cuando recibe estudios y diseños de obra por parte de terceros. clientes entes territoriales y otros."/>
    <x v="238"/>
    <s v="Memorando de solicitud a la subgerencia comercial y-o subgerencia de contratación"/>
    <n v="1"/>
    <n v="7"/>
    <d v="2018-12-27T00:00:00"/>
    <d v="2019-02-15T00:00:00"/>
    <n v="7"/>
    <x v="26"/>
    <s v="NO"/>
    <m/>
    <m/>
    <m/>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n v="1"/>
    <d v="2020-03-30T00:00:00"/>
    <n v="1"/>
    <n v="7"/>
  </r>
  <r>
    <n v="207"/>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2"/>
    <s v="Observación"/>
    <s v="Acción correctiva"/>
    <s v="dtorres2"/>
    <x v="32"/>
    <s v="Deficiencia por parte de FONADE en la estructuración de la cobertura en los negocios cuando recibe estudios y diseños de obra por parte de terceros. clientes entes territoriales y otros."/>
    <x v="239"/>
    <s v="Circular y Pieza de comunicación"/>
    <n v="2"/>
    <n v="7"/>
    <d v="2018-12-27T00:00:00"/>
    <d v="2019-11-30T00:00:00"/>
    <n v="48"/>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n v="2"/>
    <d v="2020-03-30T00:00:00"/>
    <n v="1"/>
    <n v="7"/>
  </r>
  <r>
    <n v="208"/>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0"/>
    <s v="Formato de aprobación de informe de interventoría y pronunciamiento en el cumplimiento de los programas"/>
    <n v="1"/>
    <n v="7"/>
    <d v="2018-12-27T00:00:00"/>
    <d v="2019-03-31T00:00:00"/>
    <n v="13"/>
    <x v="26"/>
    <s v="NO"/>
    <m/>
    <m/>
    <m/>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r>
  <r>
    <n v="209"/>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1"/>
    <s v="Memorando de solicitud a la subgerencia de contratación"/>
    <n v="1"/>
    <n v="7"/>
    <d v="2018-12-27T00:00:00"/>
    <d v="2019-02-15T00:00:00"/>
    <n v="7"/>
    <x v="26"/>
    <s v="NO"/>
    <m/>
    <m/>
    <m/>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n v="1"/>
    <d v="2020-03-30T00:00:00"/>
    <n v="1"/>
    <n v="7"/>
  </r>
  <r>
    <n v="210"/>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2"/>
    <s v="Observación"/>
    <s v="Acción correctiva"/>
    <s v="dtorres2"/>
    <x v="32"/>
    <s v="Posibles deficiencias en la selección de los oferentes"/>
    <x v="242"/>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n v="1"/>
    <d v="2020-03-30T00:00:00"/>
    <n v="1"/>
    <n v="7"/>
  </r>
  <r>
    <n v="211"/>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0"/>
    <s v="Observación"/>
    <s v="Acción correctiva"/>
    <s v="dtorres2"/>
    <x v="32"/>
    <s v="Posible insuficiencia de recursos por parte del contratista para culminar el proyecto no evidenciada en la etapa de precontractual"/>
    <x v="243"/>
    <s v="FMI052 Acta de entrega de recibo de bienes y servicios a satisfacción del cliente. Estación de Policía Hatonuevo Guajira"/>
    <n v="1"/>
    <n v="7"/>
    <d v="2018-12-27T00:00:00"/>
    <d v="2019-01-31T00:00:00"/>
    <n v="5"/>
    <x v="26"/>
    <s v="NO"/>
    <m/>
    <m/>
    <m/>
    <m/>
    <s v="El proyecto se entrego mediante acta de entrega de bienes yo servicios al cliente."/>
    <n v="1"/>
    <d v="2020-03-30T00:00:00"/>
    <n v="1"/>
    <n v="7"/>
  </r>
  <r>
    <n v="212"/>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2"/>
    <s v="Observación"/>
    <s v="Acción correctiva"/>
    <s v="dtorres2"/>
    <x v="32"/>
    <s v="Posible insuficiencia de recursos por parte del contratista para culminar el proyecto no evidenciada en la etapa de precontractual"/>
    <x v="244"/>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n v="1"/>
    <d v="2020-03-30T00:00:00"/>
    <n v="1"/>
    <n v="7"/>
  </r>
  <r>
    <n v="213"/>
    <s v="Auditorias Internas ACI"/>
    <x v="19"/>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d v="2018-12-27T00:00:00"/>
    <x v="0"/>
    <s v="Observación"/>
    <s v="Acción correctiva"/>
    <s v="dtorres2"/>
    <x v="32"/>
    <s v="Omisión por parte del diseñador y del interventor del diseño en el cumplimiento normativo vigente NSR 10"/>
    <x v="245"/>
    <s v="Solicitud formal y respuesta del diseñador"/>
    <n v="1"/>
    <n v="7"/>
    <d v="2018-12-27T00:00:00"/>
    <d v="2019-02-15T00:00:00"/>
    <n v="7"/>
    <x v="26"/>
    <s v="NO"/>
    <m/>
    <m/>
    <m/>
    <m/>
    <s v="La Gerencia del Convenio envió solicitud al interventor el 30.01.2019 20192200018591 del cual se obtuvo respuesta el 08.02.2019 20194300063642 aclarando porque se dio la situación."/>
    <n v="1"/>
    <d v="2020-03-30T00:00:00"/>
    <n v="1"/>
    <n v="7"/>
  </r>
  <r>
    <n v="214"/>
    <s v="Auditorias Internas ACI"/>
    <x v="1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Bajo recursos para visitas de obra por parte del supervisor del contrato"/>
    <x v="246"/>
    <s v="Memorando de solicitud a la subgerencia de contratación"/>
    <n v="1"/>
    <n v="7"/>
    <d v="2018-12-27T00:00:00"/>
    <d v="2019-02-15T00:00:00"/>
    <n v="7"/>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r>
  <r>
    <n v="215"/>
    <s v="Auditorias Internas ACI"/>
    <x v="19"/>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Desconocimiento y aplicación por parte del contratista del plan de manejo ambiental y sus normas asociadas"/>
    <x v="247"/>
    <s v="Informe de interventoría de la subsanación"/>
    <n v="1"/>
    <n v="7"/>
    <d v="2018-12-27T00:00:00"/>
    <d v="2019-03-31T00:00:00"/>
    <n v="13"/>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r>
  <r>
    <n v="216"/>
    <s v="Auditorias Internas ACI"/>
    <x v="19"/>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d v="2018-12-27T00:00:00"/>
    <x v="0"/>
    <s v="Observación"/>
    <s v="Acción correctiva"/>
    <s v="dtorres2"/>
    <x v="32"/>
    <s v="Desconocimiento de Circular 124 de 2018 - Sistema de Costos - Estados de Resultados de Convenio y/o contratos interadministrativos"/>
    <x v="248"/>
    <s v="Informe de tiquetes Ajustado e Informe de Estados de Resultados del Convenio"/>
    <n v="1"/>
    <n v="7"/>
    <d v="2018-12-27T00:00:00"/>
    <d v="2019-05-31T00:00:00"/>
    <n v="22"/>
    <x v="26"/>
    <s v="NO"/>
    <m/>
    <m/>
    <m/>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n v="1"/>
    <d v="2020-03-30T00:00:00"/>
    <n v="1"/>
    <n v="7"/>
  </r>
  <r>
    <n v="217"/>
    <s v="Auditorias Internas ACI"/>
    <x v="19"/>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d v="2018-12-27T00:00:00"/>
    <x v="0"/>
    <s v="Observación"/>
    <s v="Acción correctiva"/>
    <s v="dtorres2"/>
    <x v="32"/>
    <s v="La obligaciones de FONADE se limita al interior al exterior le corresponde al municipio."/>
    <x v="249"/>
    <s v="Solicitud formal y respuesta del contratista"/>
    <n v="1"/>
    <n v="7"/>
    <d v="2018-12-27T00:00:00"/>
    <d v="2019-03-31T00:00:00"/>
    <n v="13"/>
    <x v="26"/>
    <s v="NO"/>
    <m/>
    <m/>
    <m/>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n v="1"/>
    <d v="2020-03-30T00:00:00"/>
    <n v="1"/>
    <n v="7"/>
  </r>
  <r>
    <n v="218"/>
    <s v="Auditorias Internas ACI"/>
    <x v="19"/>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d v="2018-12-27T00:00:00"/>
    <x v="0"/>
    <s v="Observación"/>
    <s v="Acción correctiva"/>
    <s v="dtorres2"/>
    <x v="32"/>
    <s v="Autorización del pago sin validación de ítems recibidos al contratista por parte del interventor."/>
    <x v="250"/>
    <s v="Solicitud formal y respuesta del contratista"/>
    <n v="1"/>
    <n v="8"/>
    <d v="2018-12-27T00:00:00"/>
    <d v="2019-03-31T00:00:00"/>
    <n v="13"/>
    <x v="26"/>
    <s v="NO"/>
    <m/>
    <m/>
    <m/>
    <m/>
    <s v="se validaron comunicados de respuesta por parte de la interventoría y del contratista de obra según radicado 20194300044232 del 31.01.2019 con lo cual se cumple con la acción establecida en este plan de mejoramiento."/>
    <n v="1"/>
    <d v="2020-03-30T00:00:00"/>
    <n v="1"/>
    <n v="8"/>
  </r>
  <r>
    <n v="219"/>
    <s v="Auditorias Internas ACI"/>
    <x v="19"/>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d v="2018-12-27T00:00:00"/>
    <x v="1"/>
    <s v="Observación"/>
    <s v="Acción preventiva"/>
    <s v="dtorres2"/>
    <x v="32"/>
    <s v="Todas las identificadas en la auditoría."/>
    <x v="251"/>
    <s v="Perfil de riesgo actualizado"/>
    <n v="1"/>
    <n v="8"/>
    <d v="2018-12-27T00:00:00"/>
    <d v="2019-01-31T00:00:00"/>
    <n v="5"/>
    <x v="26"/>
    <s v="NO"/>
    <m/>
    <m/>
    <m/>
    <m/>
    <s v="El comité integral de riesgos aprobó la actualización de perfil de riesgos 2018 el 31.01.2019"/>
    <n v="1"/>
    <d v="2020-03-30T00:00:00"/>
    <n v="1"/>
    <n v="8"/>
  </r>
  <r>
    <n v="220"/>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6"/>
    <s v="Falta de metodología para realizar la conciliación entre las áreas y grupos de trabajo"/>
    <x v="252"/>
    <s v="Archivo plano de registros presupuestales y ordenes de pago por convenio del contrato de tiquetes con corte a 30 de junio de 2019"/>
    <n v="1"/>
    <n v="5"/>
    <d v="2019-06-11T00:00:00"/>
    <d v="2019-07-10T00:00:00"/>
    <n v="4"/>
    <x v="27"/>
    <s v="NO"/>
    <m/>
    <m/>
    <m/>
    <m/>
    <s v="Mediante correo electrónico se remiten los archivos planos de las vigencias 2017. 2018 y a junio de 2019 en cuanto a compromisos RP y Ordenes de Pago OP para las fuentes de financiación de funcionamiento y contratos interadministrativos."/>
    <n v="1"/>
    <d v="2020-03-30T00:00:00"/>
    <n v="1"/>
    <n v="5"/>
  </r>
  <r>
    <n v="221"/>
    <s v="Auditorias Internas ACI"/>
    <x v="2"/>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d v="2018-10-26T00:00:00"/>
    <x v="3"/>
    <s v="Observación"/>
    <s v="Acción correctiva"/>
    <s v="csanchez2"/>
    <x v="6"/>
    <s v="Vacios procedimentales para el manejo de recursos dentro del esquema de contratación de fábricas."/>
    <x v="253"/>
    <s v="Copia de CDP y RP del ajuste"/>
    <n v="1"/>
    <n v="4"/>
    <d v="2018-10-26T00:00:00"/>
    <d v="2019-02-15T00:00:00"/>
    <n v="16"/>
    <x v="6"/>
    <s v="NO"/>
    <m/>
    <m/>
    <m/>
    <m/>
    <s v="Copia de CDP y RP del ajuste"/>
    <n v="1"/>
    <d v="2020-03-30T00:00:00"/>
    <n v="1"/>
    <n v="4"/>
  </r>
  <r>
    <n v="222"/>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3"/>
    <s v="Observación"/>
    <s v="Acción correctiva"/>
    <s v="cgonzal1"/>
    <x v="18"/>
    <s v="Omisión de gestiones administrativas para el cumplimiento de las directrices internas adoptadas en Junta Directiva."/>
    <x v="254"/>
    <s v="Memorando con acciones adoptadas"/>
    <n v="1"/>
    <n v="3"/>
    <d v="2018-08-03T00:00:00"/>
    <d v="2019-12-15T00:00:00"/>
    <n v="71"/>
    <x v="4"/>
    <s v="NO"/>
    <m/>
    <m/>
    <m/>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n v="1"/>
    <d v="2020-03-30T00:00:00"/>
    <n v="1"/>
    <n v="3"/>
  </r>
  <r>
    <n v="22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13"/>
    <s v="No existe una herramienta tecnológica para consolidar la información de los convenios"/>
    <x v="255"/>
    <s v="Guia para la clasificación de archivo"/>
    <n v="1"/>
    <n v="4"/>
    <d v="2019-04-12T00:00:00"/>
    <d v="2019-12-15T00:00:00"/>
    <n v="35"/>
    <x v="28"/>
    <s v="NO"/>
    <m/>
    <m/>
    <m/>
    <m/>
    <s v="El Grupo de Servicios Administravos estable una guia para la clasificación de un archivado correcto describe acciones dentro del sistema de gestión documental para hacer una correcta clasificación y relacionar las comunicaciones al expediente virtual correcto"/>
    <n v="1"/>
    <d v="2020-03-30T00:00:00"/>
    <n v="1"/>
    <n v="4"/>
  </r>
  <r>
    <n v="224"/>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31"/>
    <s v="No existe una herramienta tecnológica para consolidar la información de los convenios"/>
    <x v="256"/>
    <s v="consolidado FAP601 control de asistencia"/>
    <n v="1"/>
    <n v="4"/>
    <d v="2019-04-12T00:00:00"/>
    <d v="2019-05-15T00:00:00"/>
    <n v="4"/>
    <x v="28"/>
    <s v="NO"/>
    <m/>
    <m/>
    <m/>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n v="1"/>
    <d v="2020-03-30T00:00:00"/>
    <n v="1"/>
    <n v="4"/>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Falta de coordinación yo comunicación entre el profesional PGIO y el supervisor técnico"/>
    <x v="257"/>
    <s v="FMI088 Planilla de gestión integral de residuos diligenciada"/>
    <n v="5"/>
    <n v="4"/>
    <d v="2020-04-13T00:00:00"/>
    <d v="2021-03-31T00:00:00"/>
    <n v="50"/>
    <x v="25"/>
    <s v="NO"/>
    <m/>
    <m/>
    <m/>
    <m/>
    <s v="Se remiten 7 Planilla de gestión integral de residuos, con lo cual se da cierre a esta actividad"/>
    <n v="5"/>
    <d v="2021-03-30T18:14:00"/>
    <n v="1"/>
    <n v="4"/>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Omisión de la interventoría y la supervisión en la exigencia de la normatividad ambiental aplicable"/>
    <x v="258"/>
    <s v="FMI088 Planilla de gestión integral actualizado"/>
    <n v="1"/>
    <n v="2"/>
    <d v="2020-04-13T00:00:00"/>
    <d v="2020-09-19T00:00:00"/>
    <n v="22"/>
    <x v="25"/>
    <s v="NO"/>
    <m/>
    <m/>
    <m/>
    <m/>
    <s v="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
    <n v="1"/>
    <d v="2020-09-30T00:00:00"/>
    <n v="1"/>
    <n v="2"/>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59"/>
    <s v="Memorando dirigido a Planeación Contratual"/>
    <n v="1"/>
    <n v="6"/>
    <d v="2020-04-13T00:00:00"/>
    <d v="2020-06-05T00:00:00"/>
    <n v="7"/>
    <x v="25"/>
    <s v="NO"/>
    <m/>
    <m/>
    <m/>
    <m/>
    <s v="Se verificó memorando No 20202000081853 del 05 de junio 2020 del Subgerente de Desarrollo de proyectos al Gerente de Planeación contractual socializado por correo el 9 de junio de 2020."/>
    <n v="1"/>
    <d v="2020-06-30T00:00:00"/>
    <n v="1"/>
    <n v="6"/>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60"/>
    <s v="Memorando a gerentes de grupo Correo electronico de los gerentes de grupo a los gerentes de convenio y supervisores"/>
    <n v="2"/>
    <n v="6"/>
    <d v="2020-04-13T00:00:00"/>
    <d v="2020-07-14T00:00:00"/>
    <n v="13"/>
    <x v="25"/>
    <s v="NO"/>
    <m/>
    <m/>
    <m/>
    <m/>
    <s v="Se verificó el Memorando 20202000091903 del 29 de junio de 2020 del Subgerente de Desarrollo de proyectos para los Gerentes de grupo solicializado mediante correo electrónico del 30 de junio de 2020."/>
    <n v="2"/>
    <d v="2020-06-30T00:00:00"/>
    <n v="1"/>
    <n v="6"/>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Deficiente aplicación de instrumentos de control y seguimiento FMI035"/>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n v="1"/>
    <d v="2020-11-30T00:00:00"/>
    <n v="1"/>
    <n v="4"/>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Omisión de la interventoría y la supervisión en la exigencia de la normatividad referente al sector de agua potable y saneamiento básico"/>
    <x v="262"/>
    <s v="Comunicación remitida a la interventoria respuesta de la Interventoría y sus anexos"/>
    <n v="6"/>
    <n v="6"/>
    <d v="2020-04-13T00:00:00"/>
    <d v="2020-12-10T00:00:00"/>
    <n v="34"/>
    <x v="25"/>
    <s v="NO"/>
    <m/>
    <m/>
    <m/>
    <m/>
    <s v="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
    <n v="6"/>
    <d v="2020-11-30T00:00:00"/>
    <n v="1"/>
    <n v="6"/>
  </r>
  <r>
    <n v="228"/>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correctiva"/>
    <s v="ariano"/>
    <x v="21"/>
    <s v="Falta de lineamientos internos para la revisión de APU detallados para posterior control y seguimiento"/>
    <x v="263"/>
    <s v="Control de asistencia"/>
    <n v="1"/>
    <n v="6"/>
    <d v="2020-04-13T00:00:00"/>
    <d v="2020-08-30T00:00:00"/>
    <n v="19"/>
    <x v="25"/>
    <s v="NO"/>
    <m/>
    <m/>
    <m/>
    <m/>
    <s v="Se remite el acta de la reunión realizada el 03 de agosto con la participación de profesionales de la subgerencia de Desarrollo de proyectos y la Subgerencia de Operaciones y la grabación de la sesión realizada."/>
    <n v="1"/>
    <d v="2020-09-30T00:00:00"/>
    <n v="1"/>
    <n v="6"/>
  </r>
  <r>
    <n v="229"/>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preventiva"/>
    <s v="ariano"/>
    <x v="21"/>
    <s v="Falta de lineamientos internos para la revisión de APU detallados para posterior control y seguimiento"/>
    <x v="264"/>
    <s v="Documento donde se definen lineaminetos-nombre del documento Medio de sensibilización"/>
    <n v="2"/>
    <n v="4"/>
    <d v="2020-04-13T00:00:00"/>
    <d v="2021-05-31T00:00:00"/>
    <n v="50"/>
    <x v="25"/>
    <s v="NO"/>
    <m/>
    <m/>
    <m/>
    <m/>
    <s v="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
    <n v="2"/>
    <d v="2021-06-16T00:00:00"/>
    <n v="1"/>
    <n v="4"/>
  </r>
  <r>
    <n v="230"/>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14"/>
    <s v="Falta de acciones oportunas y legales motivadas por la supervisión de ENTerritorio"/>
    <x v="265"/>
    <s v="Memorando solicitud inicio afectación de garantias"/>
    <n v="1"/>
    <n v="6"/>
    <d v="2020-04-13T00:00:00"/>
    <d v="2020-06-30T00:00:00"/>
    <n v="11"/>
    <x v="20"/>
    <s v="NO"/>
    <m/>
    <m/>
    <m/>
    <m/>
    <s v="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
    <n v="1"/>
    <d v="2020-06-30T00:00:00"/>
    <n v="1"/>
    <n v="6"/>
  </r>
  <r>
    <n v="231"/>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preventiva"/>
    <s v="ariano"/>
    <x v="21"/>
    <s v="Ausencia de controles por parte de la supervisión a las obligaciones de seguimiento técnico del interventor"/>
    <x v="266"/>
    <s v="FMI043 revisadas y con el anexo soporte de la validacion especificaciones vs apu"/>
    <n v="5"/>
    <n v="4"/>
    <d v="2020-04-13T00:00:00"/>
    <d v="2021-03-31T00:00:00"/>
    <n v="50"/>
    <x v="25"/>
    <s v="NO"/>
    <m/>
    <m/>
    <m/>
    <m/>
    <s v="Se observan los comparativos entre las actas de recibo parcial FMI043 y los apu contractuales y los no previstos de cinco contratos: San Antonio Giron el Cisco Sabanalarga y combita-uspec"/>
    <n v="5"/>
    <d v="2021-03-31T00:00:00"/>
    <n v="1"/>
    <n v="4"/>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Falta de acciones oportunas y legales motivadas por la supervisión de ENTerritorio"/>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
    <n v="1"/>
    <d v="2020-11-30T00:00:00"/>
    <n v="1"/>
    <n v="4"/>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Deficiente seguimiento y control del interventor al cumplimiento de lo pactado en los APU"/>
    <x v="267"/>
    <s v="Memorando inicio presunto incumplimieto"/>
    <n v="1"/>
    <n v="6"/>
    <d v="2020-04-13T00:00:00"/>
    <d v="2021-03-31T00:00:00"/>
    <n v="50"/>
    <x v="25"/>
    <s v="NO"/>
    <m/>
    <m/>
    <m/>
    <m/>
    <s v="Se remite a la Subgerencia de Operaciones el Memorando N° 20202700092343, SOLICITUD DE PRESUNTO INCUMPLIMIENTO PARA HACER EFECTIVA LA CLAUSULA PENAL PECUNIARIA DEL CONTRATO DE INTERVENTORIA No. 2180874 ¿ CONSORCIO GAVINCO-ING"/>
    <n v="1"/>
    <d v="2021-03-30T16:35:00"/>
    <n v="1"/>
    <n v="6"/>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Falta de coordinación en la ejecución de actividades"/>
    <x v="268"/>
    <s v="Respuesta por parte del contratista con el plan de trabajo"/>
    <n v="1"/>
    <n v="4"/>
    <d v="2020-04-13T00:00:00"/>
    <d v="2020-10-21T00:00:00"/>
    <n v="27"/>
    <x v="7"/>
    <s v="NO"/>
    <m/>
    <m/>
    <m/>
    <m/>
    <s v="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
    <n v="1"/>
    <d v="2020-11-30T00:00:00"/>
    <n v="1"/>
    <n v="4"/>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Desfases técnicos durante la ejecución"/>
    <x v="269"/>
    <s v="Oficio para el contratista con copia a la aseguradora"/>
    <n v="1"/>
    <n v="6"/>
    <d v="2020-04-13T00:00:00"/>
    <d v="2020-05-29T00:00:00"/>
    <n v="6"/>
    <x v="7"/>
    <s v="NO"/>
    <m/>
    <m/>
    <m/>
    <m/>
    <s v="Se verificó el memorando No 20202200113671 asunto SOLICITUD DE PRESUNTO INCUMPLIMIENTO PARA HACER EFECTIVA LA CLAUSULA PENAL PECUNIARIA DEL CONTRATO DE INTERVENTORIA No. 2180874 CONSORCIO GAVINCO ING"/>
    <n v="1"/>
    <d v="2020-06-30T00:00:00"/>
    <n v="1"/>
    <n v="6"/>
  </r>
  <r>
    <n v="234"/>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21"/>
    <s v="Baja precisión y rigurosidad en la verificación de cumplimiento de algunos ítems por parte de la interventoría"/>
    <x v="270"/>
    <s v="Comunicación al contratista FMI027 Acta de entrega y recibo final"/>
    <n v="2"/>
    <n v="6"/>
    <d v="2020-04-13T00:00:00"/>
    <d v="2020-09-30T00:00:00"/>
    <n v="24"/>
    <x v="25"/>
    <s v="NO"/>
    <m/>
    <m/>
    <m/>
    <m/>
    <s v="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
    <n v="2"/>
    <d v="2020-11-30T00:00:00"/>
    <n v="1"/>
    <n v="6"/>
  </r>
  <r>
    <n v="235"/>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14"/>
    <s v="Baja precisión y rigurosidad en la verificación de cumplimiento de algunos ítems por parte de la interventoría"/>
    <x v="271"/>
    <s v="Acta de auditoria visible entrega del proyecto"/>
    <n v="1"/>
    <n v="4"/>
    <d v="2020-04-13T00:00:00"/>
    <d v="2020-11-12T00:00:00"/>
    <n v="30"/>
    <x v="20"/>
    <s v="NO"/>
    <m/>
    <m/>
    <m/>
    <m/>
    <s v="Se verifica acta de entrega y sostenibilidad del 12 nov 2020"/>
    <n v="1"/>
    <d v="2020-11-30T00:00:00"/>
    <n v="1"/>
    <n v="4"/>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osibles fallas en los sistemas yo equipos electricos que opera en el CIC."/>
    <x v="272"/>
    <s v="Respuesta por parte del contratista con el plan de trabajo"/>
    <n v="1"/>
    <n v="4"/>
    <d v="2020-04-13T00:00:00"/>
    <d v="2021-05-20T00:00:00"/>
    <n v="50"/>
    <x v="7"/>
    <s v="NO"/>
    <m/>
    <m/>
    <m/>
    <m/>
    <s v="Se adjunta el acta de recibo y entrega de bienes proyecto FONSECON. CIC PEREIRA"/>
    <n v="1"/>
    <d v="2021-05-21T09:16:00"/>
    <n v="1"/>
    <n v="4"/>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revio al recibo de obra no fue validado el funcionamiento de las pendientes de diseño de la placa de piso de la cancha por parte de la interventoria"/>
    <x v="273"/>
    <s v="Oficio al contratista con copia a la aseguradora"/>
    <n v="1"/>
    <n v="6"/>
    <d v="2020-04-13T00:00:00"/>
    <d v="2020-05-29T00:00:00"/>
    <n v="6"/>
    <x v="7"/>
    <s v="NO"/>
    <m/>
    <m/>
    <m/>
    <m/>
    <s v="Se verificó oficio No 20202200112911 del 29 de mayo de 2020 asunto Requerimiento a realizar observaciones salidas de la auditoría interna. Contrato No. 2181116 dirigido al contratista."/>
    <n v="1"/>
    <d v="2020-06-30T00:00:00"/>
    <n v="1"/>
    <n v="6"/>
  </r>
  <r>
    <n v="237"/>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0"/>
    <s v="Observación"/>
    <s v="Acción correctiva"/>
    <s v="aocampo"/>
    <x v="21"/>
    <s v="Falta de revisión de los costos directos por parte del grupo solicitante."/>
    <x v="274"/>
    <s v="Memorando a gerentes de grupo Correo electronico de los gerentes de grupo a los gerentes de convenio y supervisores"/>
    <n v="2"/>
    <n v="4"/>
    <d v="2020-04-13T00:00:00"/>
    <d v="2020-09-30T00:00:00"/>
    <n v="24"/>
    <x v="25"/>
    <s v="NO"/>
    <m/>
    <m/>
    <m/>
    <m/>
    <s v="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n v="2"/>
    <d v="2020-09-30T00:00:00"/>
    <n v="1"/>
    <n v="4"/>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revisión de los costos directos por parte del grupo solicitante."/>
    <x v="275"/>
    <s v="Lista de Chequo Revisión documentos estudios previos -FDI642 Actualizada"/>
    <n v="5"/>
    <n v="4"/>
    <d v="2020-04-13T00:00:00"/>
    <d v="2020-11-05T00:00:00"/>
    <n v="29"/>
    <x v="8"/>
    <s v="NO"/>
    <m/>
    <m/>
    <m/>
    <m/>
    <s v="Se actualizó el FDI642 Lista de chequeo versión 4 del 12-07-2020 en el numeral 2 se incluyó el item 15 respecto a los costos directos e indirectos."/>
    <n v="5"/>
    <d v="2020-11-30T00:00:00"/>
    <n v="1"/>
    <n v="4"/>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control y revision de los costos asociados en la A Administración en la etapa de planeación contractual"/>
    <x v="276"/>
    <s v="FAP505 Acta de reunión interna"/>
    <n v="5"/>
    <n v="4"/>
    <d v="2020-04-13T00:00:00"/>
    <d v="2020-09-30T00:00:00"/>
    <n v="24"/>
    <x v="8"/>
    <s v="NO"/>
    <m/>
    <m/>
    <m/>
    <m/>
    <s v="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n v="5"/>
    <d v="2020-09-30T00:00:00"/>
    <n v="1"/>
    <n v="4"/>
  </r>
  <r>
    <n v="239"/>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7"/>
    <s v="Plan de choque elaborado"/>
    <n v="1"/>
    <n v="15"/>
    <d v="2020-06-23T00:00:00"/>
    <d v="2020-08-31T00:00:00"/>
    <n v="9"/>
    <x v="8"/>
    <s v="NO"/>
    <m/>
    <m/>
    <m/>
    <m/>
    <s v="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
    <n v="1"/>
    <d v="2020-09-30T00:00:00"/>
    <n v="1"/>
    <n v="15"/>
  </r>
  <r>
    <n v="240"/>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8"/>
    <s v="Reporte de Plan de choque ejecutado"/>
    <n v="1"/>
    <n v="15"/>
    <d v="2020-06-23T00:00:00"/>
    <d v="2020-10-08T00:00:00"/>
    <n v="15"/>
    <x v="8"/>
    <s v="NO"/>
    <m/>
    <m/>
    <m/>
    <m/>
    <s v="A 8 de octubre de 2020 el plan se encuentra 100por ciento ejecutado. Se adjuntan pantallazos de la Publicación en SECOP I de los soportes de algunos contratos de funcionamiento y se verificaron aleatoreamente otros contratos publicados en SECOP I"/>
    <n v="1"/>
    <d v="2020-09-30T00:00:00"/>
    <n v="1"/>
    <n v="15"/>
  </r>
  <r>
    <n v="241"/>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79"/>
    <s v="Lista de chequeo utilizada en un proceso"/>
    <n v="1"/>
    <n v="15"/>
    <d v="2020-06-23T00:00:00"/>
    <d v="2020-09-27T00:00:00"/>
    <n v="13"/>
    <x v="8"/>
    <s v="NO"/>
    <m/>
    <m/>
    <m/>
    <m/>
    <s v="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
    <n v="1"/>
    <d v="2020-09-30T00:00:00"/>
    <n v="1"/>
    <n v="15"/>
  </r>
  <r>
    <n v="242"/>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80"/>
    <s v="lista de asistencia"/>
    <n v="1"/>
    <n v="15"/>
    <d v="2020-06-23T00:00:00"/>
    <d v="2020-08-31T00:00:00"/>
    <n v="9"/>
    <x v="8"/>
    <s v="NO"/>
    <m/>
    <m/>
    <m/>
    <m/>
    <s v="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n v="1"/>
    <d v="2020-09-30T00:00:00"/>
    <n v="1"/>
    <n v="15"/>
  </r>
  <r>
    <n v="243"/>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1"/>
    <s v="Plan de choque elaborado"/>
    <n v="1"/>
    <n v="10"/>
    <d v="2020-06-23T00:00:00"/>
    <d v="2020-08-31T00:00:00"/>
    <n v="9"/>
    <x v="8"/>
    <s v="NO"/>
    <m/>
    <m/>
    <m/>
    <m/>
    <s v="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
    <n v="1"/>
    <d v="2020-09-30T00:00:00"/>
    <n v="1"/>
    <n v="10"/>
  </r>
  <r>
    <n v="244"/>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2"/>
    <s v="Reporte de Plan de choque ejecutado"/>
    <n v="1"/>
    <n v="10"/>
    <d v="2020-06-23T00:00:00"/>
    <d v="2020-11-30T00:00:00"/>
    <n v="22"/>
    <x v="8"/>
    <s v="NO"/>
    <m/>
    <m/>
    <m/>
    <m/>
    <s v="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
    <n v="1"/>
    <d v="2020-11-30T00:00:00"/>
    <n v="1"/>
    <n v="10"/>
  </r>
  <r>
    <n v="245"/>
    <s v="Auditorias Internas ACI"/>
    <x v="21"/>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d v="2020-06-23T00:00:00"/>
    <x v="2"/>
    <s v="Observación"/>
    <s v="Acción preventiva"/>
    <s v="valvarez"/>
    <x v="33"/>
    <s v="Entrega tardia al operador del sistema SECOP para la publicación de los documentos contractuales"/>
    <x v="283"/>
    <s v="Circular publicada en el catálogo documental"/>
    <n v="1"/>
    <n v="20"/>
    <d v="2020-06-23T00:00:00"/>
    <d v="2020-09-29T00:00:00"/>
    <n v="14"/>
    <x v="8"/>
    <s v="NO"/>
    <m/>
    <m/>
    <m/>
    <m/>
    <s v="Se adjunta la CIRCULAR INTERNA No. 003 expedida y publicada en el catálogo documental sobre los Lineamientos a adoptar para el control y debida publicidad de los documentos contractuales en el SECOP la cual ya fue socializada."/>
    <n v="1"/>
    <d v="2020-09-30T00:00:00"/>
    <n v="1"/>
    <n v="20"/>
  </r>
  <r>
    <n v="246"/>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correctiva"/>
    <s v="dtorres2"/>
    <x v="21"/>
    <s v="Aprobación de otros rubros no contemplados en el plan de inversión del anticipo por parte de la supervisión e interventoría por debilidades en la revisión de los formatos y soportes."/>
    <x v="284"/>
    <s v="FMI013 Plan de inversión del anticipo FMI042 - Informe de inversión y buen manejo del anticipo y FMI047 - Control amortización de anticipos"/>
    <n v="15"/>
    <n v="10"/>
    <d v="2020-04-16T00:00:00"/>
    <d v="2020-12-31T00:00:00"/>
    <n v="37"/>
    <x v="25"/>
    <s v="NO"/>
    <m/>
    <m/>
    <m/>
    <m/>
    <s v="Se presentan como evidencia los soportes de FMI013 Plan de inversión del anticipo FMI042 - Informe de inversión y buen manejo del anticipo y FMI047 - Control amortización de anticipos correspondientes a 5 contratos"/>
    <n v="15"/>
    <d v="2020-12-30T13:41:00"/>
    <n v="1"/>
    <n v="10"/>
  </r>
  <r>
    <n v="247"/>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preventiva"/>
    <s v="dtorres2"/>
    <x v="21"/>
    <s v="Aprobación de otros rubros no contemplados en el plan de inversión del anticipo por parte de la supervisión e interventoría por debilidades en la revisión de los formatos y soportes."/>
    <x v="285"/>
    <s v="FAP601 Control de Asistencia."/>
    <n v="1"/>
    <n v="10"/>
    <d v="2020-04-16T00:00:00"/>
    <d v="2020-09-23T00:00:00"/>
    <n v="22"/>
    <x v="25"/>
    <s v="NO"/>
    <m/>
    <m/>
    <m/>
    <m/>
    <s v="Se anexa soporte de capacitación de sensibilización a 71 personas"/>
    <n v="1"/>
    <d v="2020-09-30T00:00:00"/>
    <n v="1"/>
    <n v="10"/>
  </r>
  <r>
    <n v="248"/>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dtorres2"/>
    <x v="21"/>
    <s v="Demora del contratista de obra en la entrega del bien contratado"/>
    <x v="286"/>
    <s v="Memorando de solicitud. Respuesta de asesoría jurídica o FAP 900 inicio de acción judicial."/>
    <n v="2"/>
    <n v="10"/>
    <d v="2020-04-16T00:00:00"/>
    <d v="2020-07-02T00:00:00"/>
    <n v="11"/>
    <x v="25"/>
    <s v="NO"/>
    <m/>
    <m/>
    <m/>
    <m/>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n v="2"/>
    <d v="2020-06-30T00:00:00"/>
    <n v="1"/>
    <n v="10"/>
  </r>
  <r>
    <n v="249"/>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csanchez2"/>
    <x v="21"/>
    <s v="Demora del contratista de obra en la entrega del bien contratado"/>
    <x v="287"/>
    <s v="Memorando de solicitud"/>
    <n v="1"/>
    <n v="10"/>
    <d v="2020-04-16T00:00:00"/>
    <d v="2020-07-28T00:00:00"/>
    <n v="14"/>
    <x v="25"/>
    <s v="NO"/>
    <m/>
    <m/>
    <m/>
    <m/>
    <s v="Se adjuntó memorando de solicitud de la Gerencia Desarrollo de Proyectos 1 con N 20202200108993 solicitando gestionar la depuración y liberación de saldos en el marco de la auditoria de convenios yo contratos en liquidación - convenio No. 194002 Banco agrario ."/>
    <n v="1"/>
    <d v="2020-09-30T00:00:00"/>
    <n v="1"/>
    <n v="10"/>
  </r>
  <r>
    <n v="250"/>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valvarez"/>
    <x v="21"/>
    <s v="Demora del contratista de obra en la entrega del bien contratado"/>
    <x v="288"/>
    <s v="Publicacion del formato FMI017 - INFORME SEMANAL DE INTERVENTORIA."/>
    <n v="1"/>
    <n v="10"/>
    <d v="2020-04-16T00:00:00"/>
    <d v="2020-05-14T00:00:00"/>
    <n v="4"/>
    <x v="25"/>
    <s v="NO"/>
    <m/>
    <m/>
    <m/>
    <m/>
    <s v="Se actualizo el formato FMI017 informe semanal de interventoria V10 del 19 de mayo de 2020. el cual contiene los campos anticipo pagado. valor amortizado. saldo por amortizar."/>
    <n v="1"/>
    <d v="2020-06-30T00:00:00"/>
    <n v="1"/>
    <n v="10"/>
  </r>
  <r>
    <n v="251"/>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preventiva"/>
    <s v="valvarez"/>
    <x v="21"/>
    <s v="Demora del contratista de obra en la entrega del bien contratado"/>
    <x v="289"/>
    <s v="Memorando a gerentes de grupo Correo electronico de los gerentes de grupo a los gerentes de convenio y supervisores"/>
    <n v="2"/>
    <n v="10"/>
    <d v="2020-04-16T00:00:00"/>
    <d v="2020-06-04T00:00:00"/>
    <n v="7"/>
    <x v="25"/>
    <s v="NO"/>
    <m/>
    <m/>
    <m/>
    <m/>
    <s v="Memorando Numero 20202000081383 solicitando a los Gerentes de Unidad la aplicación del nuevo FMI017 con el fin de hacer control al manejo de anticipos. Correos electrónicos de socialización del memorando 20202000081383 con los Gerentes de Convenio y supervisores"/>
    <n v="2"/>
    <d v="2020-06-30T00:00:00"/>
    <n v="1"/>
    <n v="10"/>
  </r>
  <r>
    <n v="252"/>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preventiva"/>
    <s v="valvarez"/>
    <x v="21"/>
    <s v="Omisión de los controles establecidos por parte de la Supervisión. en la aprobación del FMI018 para el desembolso de la interventoría"/>
    <x v="285"/>
    <s v="FAP601 Control de Asistencia"/>
    <n v="1"/>
    <n v="10"/>
    <d v="2020-04-16T00:00:00"/>
    <d v="2020-09-23T00:00:00"/>
    <n v="22"/>
    <x v="25"/>
    <s v="NO"/>
    <m/>
    <m/>
    <m/>
    <m/>
    <s v="Se anexa soporte de capacitación de sensibilización a 71 personas"/>
    <n v="1"/>
    <d v="2020-09-30T00:00:00"/>
    <n v="1"/>
    <n v="10"/>
  </r>
  <r>
    <n v="253"/>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correctiva"/>
    <s v="dossa"/>
    <x v="21"/>
    <s v="Omisión de los controles establecidos por parte de la Supervisión. en la aprobación del FMI018 para el desembolso de la interventoría"/>
    <x v="290"/>
    <s v="Comunicación remitida a interventoria"/>
    <n v="8"/>
    <n v="10"/>
    <d v="2020-04-16T00:00:00"/>
    <d v="2020-06-30T00:00:00"/>
    <n v="10"/>
    <x v="25"/>
    <s v="NO"/>
    <m/>
    <m/>
    <m/>
    <m/>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n v="8"/>
    <d v="2020-06-30T00:00:00"/>
    <n v="1"/>
    <n v="10"/>
  </r>
  <r>
    <n v="254"/>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0"/>
    <s v="Observación"/>
    <s v="Acción correctiva"/>
    <s v="dossa"/>
    <x v="21"/>
    <s v="Inoportunidad en el envío de la información por parte del grupo de Desarrollo de Proyectos al grupo de presupuesto y contabilidad"/>
    <x v="291"/>
    <s v="Reporte Circularización de saldos de anticipos"/>
    <n v="4"/>
    <n v="10"/>
    <d v="2020-04-16T00:00:00"/>
    <d v="2020-10-31T00:00:00"/>
    <n v="28"/>
    <x v="25"/>
    <s v="NO"/>
    <m/>
    <m/>
    <m/>
    <m/>
    <s v="El reporte de circularización se realiza mensualmente se adjunta correo electronico con la información del mes de octubre."/>
    <n v="4"/>
    <d v="2020-11-30T00:00:00"/>
    <n v="1"/>
    <n v="10"/>
  </r>
  <r>
    <n v="255"/>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3"/>
    <s v="Observación"/>
    <s v="Acción correctiva"/>
    <s v="csanchez2"/>
    <x v="34"/>
    <s v="Inoportunidad en el envío de la información por parte del grupo de Desarrollo de Proyectos al grupo de presupuesto y contabilidad"/>
    <x v="292"/>
    <s v="Circular de cierre información Financiera"/>
    <n v="1"/>
    <n v="10"/>
    <d v="2020-04-16T00:00:00"/>
    <d v="2020-07-31T00:00:00"/>
    <n v="15"/>
    <x v="4"/>
    <s v="NO"/>
    <m/>
    <m/>
    <m/>
    <m/>
    <s v="Circular interna No. 110 del 31 de julio de 2020. Se reporta un preliminar de la propuesta de modificación de la circular que no incluye todas las actividades de conciliación y certificación de las cifras"/>
    <n v="1"/>
    <d v="2020-06-30T00:00:00"/>
    <n v="1"/>
    <n v="10"/>
  </r>
  <r>
    <n v="256"/>
    <s v="Auditorias Internas ACI"/>
    <x v="23"/>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d v="2020-06-16T00:00:00"/>
    <x v="8"/>
    <s v="Observación"/>
    <s v="Acción correctiva"/>
    <s v="csanchez2"/>
    <x v="15"/>
    <s v="Debilidades en el proceso de validación de la información por parte de los profesionales durante la liquidación de la nómina"/>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57"/>
    <s v="Auditorias Internas ACI"/>
    <x v="23"/>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d v="2020-06-16T00:00:00"/>
    <x v="8"/>
    <s v="Observación"/>
    <s v="Acción correctiva"/>
    <s v="csanchez2"/>
    <x v="15"/>
    <s v="Errores en la fórmula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Debilidades de TH en la validación de los documentos exigidos por la EPS para el reconocimiento de la incapacidad"/>
    <x v="294"/>
    <s v="Instructivo para la gestión del reconocimiento económico de las incapacidades por parte de las EPS"/>
    <n v="1"/>
    <n v="6"/>
    <d v="2020-06-16T00:00:00"/>
    <d v="2020-12-31T00:00:00"/>
    <n v="28"/>
    <x v="13"/>
    <s v="NO"/>
    <m/>
    <m/>
    <m/>
    <m/>
    <s v="Se evidencia que la guía de Trámite de Incapacidades G-TH-03 se encuentra publicada en el catálogo documental de la entidad"/>
    <n v="1"/>
    <d v="2020-11-30T00:00:00"/>
    <n v="1"/>
    <n v="6"/>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Inoportunidad en el trámite de reembolso de incapacidades por parte de Gestión de Talento Humano ante la entidades prestadoras de salud"/>
    <x v="295"/>
    <s v="Documento de estrategia jurídica a implementar con informes trimestrales de avance."/>
    <n v="2"/>
    <n v="8"/>
    <d v="2020-06-16T00:00:00"/>
    <d v="2020-09-04T00:00:00"/>
    <n v="11"/>
    <x v="13"/>
    <s v="NO"/>
    <m/>
    <m/>
    <m/>
    <m/>
    <s v="Ruta cobro de incapacidades Guia gestión cobro prestación economica incapacidades e Informe trimestral de avance en gestión de cobro de incapacidades pendientes de pago. Se adjunta matriz de seguimiento con avances por caso."/>
    <n v="2"/>
    <d v="2020-09-30T00:00:00"/>
    <n v="1"/>
    <n v="8"/>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Desactualización de parámetros en el sistema"/>
    <x v="296"/>
    <s v="Proceso parametrizado en el nuevo aplicativo denómina"/>
    <n v="1"/>
    <n v="6"/>
    <d v="2020-06-16T00:00:00"/>
    <d v="2020-12-30T00:00:00"/>
    <n v="28"/>
    <x v="13"/>
    <s v="NO"/>
    <m/>
    <m/>
    <m/>
    <m/>
    <s v="Talento Humano reporta la parametrización en el nuevo aplicativo"/>
    <n v="1"/>
    <d v="2020-11-30T00:00:00"/>
    <n v="1"/>
    <n v="6"/>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Falta de experiencia para procesar la nómina por parte del profesional de apoyo designado"/>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r>
  <r>
    <n v="260"/>
    <s v="Auditorias Internas ACI"/>
    <x v="23"/>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d v="2020-06-16T00:00:00"/>
    <x v="8"/>
    <s v="Observación"/>
    <s v="Acción correctiva"/>
    <s v="csanchez2"/>
    <x v="15"/>
    <s v="Errores en la parametrización utilizada para el cálculo de la liquidación de novedades"/>
    <x v="298"/>
    <s v="Instructivo de liquidación de nómina 2020"/>
    <n v="1"/>
    <n v="8"/>
    <d v="2020-06-16T00:00:00"/>
    <d v="2020-12-04T00:00:00"/>
    <n v="24"/>
    <x v="13"/>
    <s v="NO"/>
    <m/>
    <m/>
    <m/>
    <m/>
    <s v="Envió instructivo de implementación del software SIGEP que contiene el capitulo cálculo de nómina parametrizada en el sistema."/>
    <n v="1"/>
    <d v="2020-11-30T00:00:00"/>
    <n v="1"/>
    <n v="8"/>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Debilidades en el proceso de validación de la información por parte de los profesionales durante la liquidación de la nómina"/>
    <x v="299"/>
    <s v="Proceso parametrizado en el nuevo aplicativo denómina"/>
    <n v="1"/>
    <n v="6"/>
    <d v="2020-06-16T00:00:00"/>
    <d v="2020-12-30T00:00:00"/>
    <n v="28"/>
    <x v="13"/>
    <s v="NO"/>
    <m/>
    <m/>
    <m/>
    <m/>
    <s v="Talento Humano reporta la parametrización en el nuevo aplicativo"/>
    <n v="1"/>
    <d v="2020-11-30T00:00:00"/>
    <n v="1"/>
    <n v="6"/>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r>
  <r>
    <n v="262"/>
    <s v="Auditorias Internas ACI"/>
    <x v="23"/>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d v="2020-06-16T00:00:00"/>
    <x v="8"/>
    <s v="Observación"/>
    <s v="Acción correctiva"/>
    <s v="csanchez2"/>
    <x v="15"/>
    <s v="Debilidades en el proceso de validación de la información por parte de los profesionales durante la liquidación de la nómina"/>
    <x v="300"/>
    <s v="Comunicación de solicitud de pago gestionado"/>
    <n v="1"/>
    <n v="6"/>
    <d v="2020-06-16T00:00:00"/>
    <d v="2020-08-30T00:00:00"/>
    <n v="10"/>
    <x v="13"/>
    <s v="NO"/>
    <m/>
    <m/>
    <m/>
    <m/>
    <s v="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
    <n v="1"/>
    <d v="2020-09-30T00:00:00"/>
    <n v="1"/>
    <n v="6"/>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Cálculos manuales no estandarizados"/>
    <x v="301"/>
    <s v="Proceso parametrizado en el nuevo aplicativo de nómina"/>
    <n v="1"/>
    <n v="6"/>
    <d v="2020-06-16T00:00:00"/>
    <d v="2020-12-30T00:00:00"/>
    <n v="28"/>
    <x v="13"/>
    <s v="NO"/>
    <m/>
    <m/>
    <m/>
    <m/>
    <s v="Talento Humano reporta la parametrización en el nuevo aplicativo"/>
    <n v="1"/>
    <d v="2020-11-30T00:00:00"/>
    <n v="1"/>
    <n v="6"/>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r>
  <r>
    <n v="264"/>
    <s v="Auditorias Internas ACI"/>
    <x v="2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d v="2020-06-16T00:00:00"/>
    <x v="8"/>
    <s v="Observación"/>
    <s v="Acción correctiva"/>
    <s v="csanchez2"/>
    <x v="15"/>
    <s v="Aplicación parcial sin estándar y sin criterio del procedimiento"/>
    <x v="302"/>
    <s v="procedimiento PAP621 actualizado"/>
    <n v="1"/>
    <n v="6"/>
    <d v="2020-06-16T00:00:00"/>
    <d v="2020-12-10T00:00:00"/>
    <n v="25"/>
    <x v="13"/>
    <s v="NO"/>
    <m/>
    <m/>
    <m/>
    <m/>
    <s v="Se envía actualización de procedimiento FAP621 firmado y autorizado por la Gerencia bajo el radicado 20204600147253 del 19-10-2020 publicado en el catalogo el 10-12-2020."/>
    <n v="1"/>
    <d v="2020-11-30T00:00:00"/>
    <n v="1"/>
    <n v="6"/>
  </r>
  <r>
    <n v="265"/>
    <s v="Auditorias Internas ACI"/>
    <x v="23"/>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d v="2020-06-16T00:00:00"/>
    <x v="8"/>
    <s v="Observación"/>
    <s v="Acción correctiva"/>
    <s v="csanchez2"/>
    <x v="15"/>
    <s v="Errores en la parametrización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66"/>
    <s v="Auditorias Internas ACI"/>
    <x v="23"/>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d v="2020-06-16T00:00:00"/>
    <x v="8"/>
    <s v="Observación"/>
    <s v="Acción correctiva"/>
    <s v="csanchez2"/>
    <x v="15"/>
    <s v="Debilidades en el proceso de validación de la información por parte de los profesionales durante la liquidación de la nómina"/>
    <x v="30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Falta de revisión del balance financiero respecto del valor real ejecutado."/>
    <x v="304"/>
    <s v="Memorando dirigido a Contabilidad y presupuesto"/>
    <n v="1"/>
    <n v="7"/>
    <d v="2020-05-14T00:00:00"/>
    <d v="2021-12-15T00:00:00"/>
    <n v="37"/>
    <x v="25"/>
    <s v="NO"/>
    <m/>
    <m/>
    <m/>
    <m/>
    <s v="Se adjunta Memorando dirigido a Contabilidad y presupuesto con radicado 20212200090783, acción reportada vía correo el 01 de diciembre de 2021"/>
    <n v="1"/>
    <d v="2021-12-01T00:00:00"/>
    <n v="1"/>
    <n v="7"/>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Liquidación definitiva del convenio con un balance económico preliminar"/>
    <x v="305"/>
    <s v="Formato FAP060 Solicitud para traslado de recursos a cuenta acreedora para cada uno de los contratos"/>
    <n v="2"/>
    <n v="7"/>
    <d v="2020-05-14T00:00:00"/>
    <d v="2021-06-30T00:00:00"/>
    <n v="37"/>
    <x v="25"/>
    <s v="NO"/>
    <m/>
    <m/>
    <m/>
    <m/>
    <s v="Se elaboraron y remitieron los formatos F-FI-20, antes FAP060 -Solicitud de traslado de recursos a cuentas acreedoras, se encuentran en firma y aprobación del Subgerente de Desarrollo de Proyectos."/>
    <n v="2"/>
    <d v="2021-01-29T18:14:00"/>
    <n v="1"/>
    <n v="7"/>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umplimiento del cronograma de ejecucion de los contratos derivados."/>
    <x v="306"/>
    <s v="Ficha yo reporte de seguimiento mensuales"/>
    <n v="5"/>
    <n v="7"/>
    <d v="2020-05-14T00:00:00"/>
    <d v="2020-12-31T00:00:00"/>
    <n v="33"/>
    <x v="25"/>
    <s v="NO"/>
    <m/>
    <m/>
    <m/>
    <m/>
    <s v="Se remite el reporte del aplicativo Power BI con corte diciembre, de cada uno de los grupos que se encuentran a cargo de la Subgerencia de Desarrollo de Proyectos."/>
    <n v="5"/>
    <d v="2020-12-30T11:32:00"/>
    <n v="1"/>
    <n v="7"/>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ontrol y seguimiento por parte del de la gerencia del convenio a las solicitudes de liquidación de convenios radicadas ante el Grupo de Gestión Post Contractual"/>
    <x v="307"/>
    <s v="Herramienta de seguimiento al estado de las liquidaciones en funcionamiento"/>
    <n v="1"/>
    <n v="7"/>
    <d v="2020-05-14T00:00:00"/>
    <d v="2020-09-02T00:00:00"/>
    <n v="15"/>
    <x v="25"/>
    <s v="NO"/>
    <m/>
    <m/>
    <m/>
    <m/>
    <s v="Se presenta la versión final de la herramienta de seguimiento de liquidaciones implementda por el Grupo de Proyectos Especiales"/>
    <n v="1"/>
    <d v="2020-09-30T00:00:00"/>
    <n v="1"/>
    <n v="7"/>
  </r>
  <r>
    <n v="269"/>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correctiva"/>
    <s v="valvarez"/>
    <x v="36"/>
    <s v="Falta de segumiento a los plazos de vencimiento para liquidacion bilateral de los convenios por parte del Gerente del Convenio y el Supervisor"/>
    <x v="308"/>
    <s v="Memorando dirigido a Contabilidad y presupuesto"/>
    <n v="1"/>
    <n v="7"/>
    <d v="2020-05-14T00:00:00"/>
    <d v="2020-07-28T00:00:00"/>
    <n v="10"/>
    <x v="25"/>
    <s v="NO"/>
    <m/>
    <m/>
    <m/>
    <m/>
    <s v="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n v="1"/>
    <d v="2020-11-30T00:00:00"/>
    <n v="1"/>
    <n v="7"/>
  </r>
  <r>
    <n v="270"/>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preventiva"/>
    <s v="valvarez"/>
    <x v="36"/>
    <s v="Falta de segumiento a los plazos de vencimiento para liquidacion bilateral de los convenios por parte del Gerente del Convenio y el Supervisor"/>
    <x v="309"/>
    <s v="Control de Asitencia"/>
    <n v="1"/>
    <n v="7"/>
    <d v="2020-05-14T00:00:00"/>
    <d v="2020-09-23T00:00:00"/>
    <n v="18"/>
    <x v="25"/>
    <s v="NO"/>
    <m/>
    <m/>
    <m/>
    <m/>
    <s v="Se realizó el evento SOCIALIZACION BUEN MANEJO DEL ANTICIPO mediante capacitación virtual el 23 de septiembre de 2020 por parte de la Ing. Sonia Castellano la cual se extendió a toda la entidad."/>
    <n v="1"/>
    <d v="2020-11-30T00:00:00"/>
    <n v="1"/>
    <n v="7"/>
  </r>
  <r>
    <n v="271"/>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preventiva"/>
    <s v="valvarez"/>
    <x v="21"/>
    <s v="Para los contratos del SENA la liquidación esta sujeta a la Resolución de condonación que realiza la Junta Técnica de Fondo Emprender"/>
    <x v="310"/>
    <s v="Control de Asistencia Presentación"/>
    <n v="1"/>
    <n v="5"/>
    <d v="2020-05-14T00:00:00"/>
    <d v="2020-10-30T00:00:00"/>
    <n v="24"/>
    <x v="25"/>
    <s v="NO"/>
    <m/>
    <m/>
    <m/>
    <m/>
    <s v="Se presenta la evidencia de cumplimiento del plan"/>
    <n v="1"/>
    <d v="2020-11-30T00:00:00"/>
    <n v="1"/>
    <n v="5"/>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1"/>
    <s v="Matriz de seguimiento a la terminación de los contratos Fondo Emprender"/>
    <n v="1"/>
    <n v="5"/>
    <d v="2020-05-14T00:00:00"/>
    <d v="2020-10-31T00:00:00"/>
    <n v="24"/>
    <x v="25"/>
    <s v="NO"/>
    <m/>
    <m/>
    <m/>
    <m/>
    <s v="Se adjunta la Matriz de seguimiento a la terminación de los contratos Fondo Emprender"/>
    <n v="1"/>
    <d v="2020-11-30T00:00:00"/>
    <n v="1"/>
    <n v="5"/>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2"/>
    <s v="Infografía de avance en las liquidaciones en Presentación de Power Point"/>
    <n v="2"/>
    <n v="5"/>
    <d v="2020-05-14T00:00:00"/>
    <d v="2020-12-02T00:00:00"/>
    <n v="28"/>
    <x v="25"/>
    <s v="NO"/>
    <m/>
    <m/>
    <m/>
    <m/>
    <s v="Se presentan las evidencias de cumplimiento del plan"/>
    <n v="2"/>
    <d v="2020-11-30T00:00:00"/>
    <n v="1"/>
    <n v="5"/>
  </r>
  <r>
    <n v="273"/>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2"/>
    <s v="Falla del control CTRGPRO002"/>
    <x v="313"/>
    <s v="Memorando Subgerencia de Desarrollo de Proyectos"/>
    <n v="1"/>
    <n v="5"/>
    <d v="2020-05-14T00:00:00"/>
    <d v="2020-09-09T00:00:00"/>
    <n v="16"/>
    <x v="8"/>
    <s v="NO"/>
    <m/>
    <m/>
    <m/>
    <m/>
    <s v="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n v="1"/>
    <d v="2020-09-30T00:00:00"/>
    <n v="1"/>
    <n v="5"/>
  </r>
  <r>
    <n v="274"/>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0"/>
    <s v="Observación"/>
    <s v="Acción correctiva"/>
    <s v="valvarez"/>
    <x v="21"/>
    <s v="Falla del control CTRGPRO002"/>
    <x v="314"/>
    <s v="acta de cierre"/>
    <n v="1"/>
    <n v="5"/>
    <d v="2020-05-14T00:00:00"/>
    <d v="2020-10-08T00:00:00"/>
    <n v="21"/>
    <x v="25"/>
    <s v="NO"/>
    <m/>
    <m/>
    <m/>
    <m/>
    <s v="Se adjunta las actas de cierre de los contratos 2171508 y 2170555 con las respectivas aclaraciones"/>
    <n v="1"/>
    <d v="2020-09-30T00:00:00"/>
    <n v="1"/>
    <n v="5"/>
  </r>
  <r>
    <n v="275"/>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33"/>
    <s v="Falla del control CTRGPRO002"/>
    <x v="315"/>
    <s v="documento publicado"/>
    <n v="1"/>
    <n v="5"/>
    <d v="2020-05-14T00:00:00"/>
    <d v="2020-10-06T00:00:00"/>
    <n v="20"/>
    <x v="8"/>
    <s v="NO"/>
    <m/>
    <m/>
    <m/>
    <m/>
    <s v="Se adjunta pantallazo de publicación en el SECOP de las Actas de Cierre y los documentos de las actas de cierre como tal del contrato 2171508 y 2170555"/>
    <n v="1"/>
    <d v="2020-09-30T00:00:00"/>
    <n v="1"/>
    <n v="5"/>
  </r>
  <r>
    <n v="276"/>
    <s v="Auditorias Internas ACI"/>
    <x v="24"/>
    <s v="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
    <d v="2020-05-14T00:00:00"/>
    <x v="2"/>
    <s v="Observación"/>
    <s v="Acción correctiva"/>
    <s v="valvarez"/>
    <x v="2"/>
    <s v="Falta seguimiento a los tramites radicados en el Grupo de Gestión Post Contractualanteriormente Liquidaciones y controversias"/>
    <x v="316"/>
    <s v="Plan de trabajo"/>
    <n v="1"/>
    <n v="14"/>
    <d v="2020-05-14T00:00:00"/>
    <d v="2020-08-28T00:00:00"/>
    <n v="15"/>
    <x v="8"/>
    <s v="NO"/>
    <m/>
    <m/>
    <m/>
    <m/>
    <s v="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
    <n v="1"/>
    <d v="2020-09-30T00:00:00"/>
    <n v="1"/>
    <n v="14"/>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Deficiencias en el seguimiento por parte de los supervisores o gerentes de convenio al cumplimiento de las obligaciones post-contractuales de orden financiero"/>
    <x v="317"/>
    <s v="Actas de cierre"/>
    <n v="10"/>
    <n v="7"/>
    <d v="2020-05-14T00:00:00"/>
    <d v="2021-06-30T00:00:00"/>
    <n v="58"/>
    <x v="25"/>
    <s v="NO"/>
    <m/>
    <m/>
    <m/>
    <m/>
    <s v="Se remiten 10 actas de liquidación de acuerdo con el diagnóstico presentado."/>
    <n v="10"/>
    <d v="2021-07-01T11:15:00"/>
    <n v="1"/>
    <n v="7"/>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Falta de gestión del Supervisor y Gerente de convenio para trámitar la liberación de saldos sin ejecución para la liquidación"/>
    <x v="318"/>
    <s v="Diagnóstico"/>
    <n v="1"/>
    <n v="7"/>
    <d v="2020-05-14T00:00:00"/>
    <d v="2020-09-16T00:00:00"/>
    <n v="17"/>
    <x v="25"/>
    <s v="NO"/>
    <m/>
    <m/>
    <m/>
    <m/>
    <s v="Se adjuntan los documentos que contienen el diagnóstico y el avance de las liquidaciones"/>
    <n v="1"/>
    <d v="2020-09-30T00:00:00"/>
    <n v="1"/>
    <n v="7"/>
  </r>
  <r>
    <n v="278"/>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preventiva"/>
    <s v="dtorres2"/>
    <x v="24"/>
    <s v="Retrasos en las dependencias por fallas de ORFEO o circunstancias específicas que pueden surgir en el proceso de cada desembolso"/>
    <x v="319"/>
    <s v="Documento de Acuerdo de Servicios ajustado y aprobado"/>
    <n v="1"/>
    <n v="30"/>
    <d v="2020-07-24T00:00:00"/>
    <d v="2020-08-30T00:00:00"/>
    <n v="5"/>
    <x v="0"/>
    <s v="NO"/>
    <m/>
    <m/>
    <m/>
    <m/>
    <s v="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n v="1"/>
    <d v="2020-09-30T00:00:00"/>
    <n v="1"/>
    <n v="30"/>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en las dependencias por fallas de ORFEO o circunstancias específicas que pueden surgir en el proceso de cada desembolso"/>
    <x v="320"/>
    <s v="Formato de seguimiento de desembolsos por áreas del grupo financiero"/>
    <n v="1"/>
    <n v="30"/>
    <d v="2020-07-24T00:00:00"/>
    <d v="2020-10-07T00:00:00"/>
    <n v="10"/>
    <x v="0"/>
    <s v="NO"/>
    <m/>
    <m/>
    <m/>
    <m/>
    <s v="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
    <n v="1"/>
    <d v="2020-09-30T00:00:00"/>
    <n v="1"/>
    <n v="30"/>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ocasionados por demoras de contratistas para cargue de desembolsos en SECOP"/>
    <x v="321"/>
    <s v="Presentaciones con contenido de la campaña de divulgación"/>
    <n v="2"/>
    <n v="40"/>
    <d v="2020-07-24T00:00:00"/>
    <d v="2020-09-30T00:00:00"/>
    <n v="9"/>
    <x v="0"/>
    <s v="NO"/>
    <m/>
    <m/>
    <m/>
    <m/>
    <s v="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
    <n v="2"/>
    <d v="2020-09-30T00:00:00"/>
    <n v="1"/>
    <n v="40"/>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Previo a la apertura del proceso de selección el grupo de planeación contractual no recibió de forma integral en cuatro de los permisos y licencias que permiten establecer la viabilidad del proyecto y su impacto social económico y ambiental."/>
    <x v="322"/>
    <s v="FAP601 Control de Asistencia"/>
    <n v="1"/>
    <n v="5"/>
    <d v="2020-07-30T00:00:00"/>
    <d v="2020-11-27T00:00:00"/>
    <n v="17"/>
    <x v="20"/>
    <s v="NO"/>
    <m/>
    <m/>
    <m/>
    <m/>
    <s v="Se adjunta lista de asistencia"/>
    <n v="1"/>
    <d v="2020-11-30T00:00:00"/>
    <n v="1"/>
    <n v="5"/>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Falta de análisis integral del proyecto por parte de la gerencia de convenio antes de la solicitud de elaboración de estudios previos"/>
    <x v="323"/>
    <s v="Lista de requisitos PGIO anexa al memorando de solicitud de estudios previos"/>
    <n v="1"/>
    <n v="5"/>
    <d v="2020-07-30T00:00:00"/>
    <d v="2021-09-15T00:00:00"/>
    <n v="47"/>
    <x v="20"/>
    <s v="NO"/>
    <m/>
    <m/>
    <m/>
    <m/>
    <s v="Con corte a septiembre se adjunta Lista de requisitos PGIO anexa al memorando 20212700136003 del 15 de septiembre de 2021 de solicitud de estudios previos de inclusión de requisitos PGIO para los contratos vinculados al convenio 216144. Se solicita unificar la meta para la obs 1 y 5 y cambiarla a 1 entregable ya que no es posible cumplir con la totalidad proyectada porque no hay mas solicitudes pendientes por radicar que cumplan con las condiciones descritas. Pendiente memorando_x000a_Se valida que los auditados hayan reportado los soportes en el GRC dado que la acción no contaba con la restricción. Teniendo en cuenta que solo se presentó una solicitud de los proyectos obras nuevas, mantenimiento de infraestructura plantas de tratamiento PTAT y PTAR, Se remite evidencia de dicha solicitud. Es decir se solicita ajuste de la meta - uno_x000a_Se adjunta memorando con radicado No.20212700136003 con la lista de requisitos PGIO_x000a_"/>
    <n v="1"/>
    <d v="2022-03-30T00:00:00"/>
    <n v="1"/>
    <n v="5"/>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4"/>
    <s v="Productos asociados al componente ambiental balance de materiales pétreos Certificado de adquisición de materiales pétreos plan de control operativo diligenciado en obra Cronograma de capacitación y soporte de capacitaciones ambientales"/>
    <n v="5"/>
    <n v="4"/>
    <d v="2020-07-30T00:00:00"/>
    <d v="2020-10-13T00:00:00"/>
    <n v="10"/>
    <x v="20"/>
    <s v="NO"/>
    <m/>
    <m/>
    <m/>
    <m/>
    <s v="Se relacionan los radicados con los avales del PGIO V0 de los establecimientos Cúcuta y Bucaramanga 20202700200351 BUCARAMANGA 20202700204801 CUCUTA cuyo contenido incluye los productos acordados"/>
    <n v="5"/>
    <d v="2020-11-30T00:00:00"/>
    <n v="1"/>
    <n v="4"/>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x v="325"/>
    <s v="Comunicaciones enviadas y respuesta de los contratisas interventoría y obra"/>
    <n v="1"/>
    <n v="5"/>
    <d v="2020-07-30T00:00:00"/>
    <d v="2022-06-30T00:00:00"/>
    <n v="30"/>
    <x v="20"/>
    <s v="NO"/>
    <m/>
    <m/>
    <m/>
    <m/>
    <s v="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
    <n v="1"/>
    <d v="2022-03-30T00:00:00"/>
    <n v="1"/>
    <n v="5"/>
  </r>
  <r>
    <n v="282"/>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6"/>
    <s v="Lista de requisitos PGIO anexa al memorando de solicitud de estudios previos"/>
    <n v="3"/>
    <n v="4"/>
    <d v="2020-07-30T00:00:00"/>
    <d v="2020-11-30T00:00:00"/>
    <n v="17"/>
    <x v="20"/>
    <s v="NO"/>
    <m/>
    <m/>
    <m/>
    <m/>
    <s v="Se ralcionan los Memorandos de los estudios previos para contratista de obra 20202700140883 20202700120063 e interventoria 20202700135133 que incluyen perfiles del personal responsable PGIO."/>
    <n v="3"/>
    <d v="2020-11-30T00:00:00"/>
    <n v="1"/>
    <n v="4"/>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Deficiencia en el cargue de los documentos asociados al contrato en el aplicativo de gestión documental Orfeo."/>
    <x v="327"/>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7"/>
    <s v="Fichas de proyectos actualizadas F-GG-54 y F-GG-58 (quincenal) y reporte de alertas de posibles incumplimientos (mensual) Unidad de medida (cantidad): 10 y 3"/>
    <n v="13"/>
    <n v="4"/>
    <d v="2020-07-30T00:00:00"/>
    <d v="2022-04-30T00:00:00"/>
    <n v="26"/>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r>
  <r>
    <n v="284"/>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correctiva"/>
    <s v="csanchez2"/>
    <x v="14"/>
    <s v="Debilidades en la supervisión del contrato de consultoría."/>
    <x v="328"/>
    <s v="Solicitud de  inicio de presunto incumplimiento y soportes de seguimiento"/>
    <n v="1"/>
    <n v="4"/>
    <d v="2020-07-30T00:00:00"/>
    <d v="2022-06-30T00:00:00"/>
    <n v="34"/>
    <x v="20"/>
    <s v="NO"/>
    <m/>
    <m/>
    <m/>
    <m/>
    <s v="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_x000a_Se evidencia que la acción se reformuló en plazo para el 30 de junio de 2022"/>
    <n v="1"/>
    <d v="2022-03-30T00:00:00"/>
    <n v="1"/>
    <n v="4"/>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29"/>
    <s v="FAP601 Control de Asistencia"/>
    <n v="1"/>
    <n v="4"/>
    <d v="2020-07-30T00:00:00"/>
    <d v="2021-12-15T00:00:00"/>
    <n v="30"/>
    <x v="25"/>
    <s v="NO"/>
    <m/>
    <m/>
    <m/>
    <m/>
    <s v="_x000a__x000a_La Subgerencia de desarrollo de proyectos reformulará la acción, ingresara nueva acción para este plan y elimina esta_x000a_Una vez solicitados los soportes y verificado el GRC se observa que no hay avances "/>
    <n v="1"/>
    <d v="2022-04-12T00:00:00"/>
    <n v="1"/>
    <n v="4"/>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Una vez solicitados los soportes y verificado el GRC se observa que no hay avances "/>
    <n v="1"/>
    <d v="2022-04-12T00:00:00"/>
    <n v="1"/>
    <n v="4"/>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Publicación del Manual y guia de supervisión e interventoria ajustados"/>
    <n v="1"/>
    <n v="5"/>
    <d v="2020-07-30T00:00:00"/>
    <d v="2021-02-28T00:00:00"/>
    <n v="30"/>
    <x v="25"/>
    <s v="NO"/>
    <m/>
    <m/>
    <m/>
    <m/>
    <s v="La Subgerencia de desarrollo de proyectos reformulará la acción, ingresara nueva acción para este plan y elimina esta_x000a_Una vez solicitados los soportes y verificado el GRC se observa que no hay avances "/>
    <n v="1"/>
    <d v="2022-04-12T00:00:00"/>
    <n v="1"/>
    <n v="5"/>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5-31T00:00:00"/>
    <n v="26"/>
    <x v="20"/>
    <s v="NO"/>
    <m/>
    <m/>
    <m/>
    <m/>
    <s v="Se actualiza la fecha fin de la actividad con base en lo verificado en el GRC"/>
    <n v="2"/>
    <d v="2022-03-30T00:00:00"/>
    <n v="1"/>
    <n v="4"/>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El cliente no entregó copia de los permisos de Vertimientos y Concesión de Aprovechamiento de Aguas Manuales de Operación yo Diseños de los proyectos de Plantas de Tratamiento de Agua"/>
    <x v="332"/>
    <s v="Comunicación y respuesta por parte de USPEC."/>
    <n v="2"/>
    <n v="4"/>
    <d v="2020-07-30T00:00:00"/>
    <d v="2022-04-30T00:00:00"/>
    <n v="26"/>
    <x v="20"/>
    <s v="NO"/>
    <m/>
    <m/>
    <m/>
    <m/>
    <s v="Se adjunta el respectivo soporte._x000a_La acción se cumplirá fuera del plazo_x000a_Se actualiza la fecha fin de la actividad con base en lo verificado en el GRC"/>
    <n v="2"/>
    <d v="2022-03-30T00:00:00"/>
    <n v="1"/>
    <n v="4"/>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4-30T00:00:00"/>
    <n v="26"/>
    <x v="20"/>
    <s v="NO"/>
    <m/>
    <m/>
    <m/>
    <m/>
    <s v="La acción se cumplirá fuera del plazo_x000a_Se actualiza la fecha fin de la actividad con base en lo verificado en el GRC"/>
    <n v="2"/>
    <d v="2022-03-30T00:00:00"/>
    <n v="1"/>
    <n v="4"/>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3"/>
    <s v="Comunicación y respuesta por parte de USPEC."/>
    <n v="2"/>
    <n v="4"/>
    <d v="2020-07-30T00:00:00"/>
    <d v="2022-06-30T00:00:00"/>
    <n v="26"/>
    <x v="20"/>
    <s v="NO"/>
    <m/>
    <m/>
    <m/>
    <m/>
    <s v="Se actualiza la fecha fin de la actividad con base en lo verificado en el GRC"/>
    <n v="2"/>
    <d v="2022-03-30T00:00:00"/>
    <n v="1"/>
    <n v="4"/>
  </r>
  <r>
    <n v="287"/>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preventiva"/>
    <s v="valvarez"/>
    <x v="21"/>
    <s v="El cliente no entregó copia de los permisos de Vertimientos y Concesión de Aprovechamiento de Aguas Manuales de Operación yo Diseños de los proyectos de Plantas de Tratamiento de Agua"/>
    <x v="334"/>
    <s v="Lista de requisitos PGIO anexa al memorando de solicitud de estudios previos"/>
    <n v="3"/>
    <n v="4"/>
    <d v="2020-07-30T00:00:00"/>
    <d v="2021-12-15T00:00:00"/>
    <n v="34"/>
    <x v="20"/>
    <s v="NO"/>
    <m/>
    <m/>
    <m/>
    <m/>
    <s v="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
    <n v="3"/>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29"/>
    <s v="FAP601 Control de Asistencia"/>
    <n v="1"/>
    <n v="4"/>
    <d v="2020-07-30T00:00:00"/>
    <d v="2021-12-15T00:00:00"/>
    <n v="30"/>
    <x v="25"/>
    <s v="NO"/>
    <m/>
    <m/>
    <m/>
    <m/>
    <s v="Se realizó la sensibilización del nuevo manual de supervisión e interventopría en la que participaron 135 integrantes de la Subgerencia de Desarrollo de Proyectos."/>
    <n v="1"/>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 Se anexaron 13 fichas con corte a junio 30 de 2022"/>
    <n v="13"/>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te ejercicio de la interventoría y la supervisión en el seguimiento del cronograma de obra"/>
    <x v="335"/>
    <s v="Lista de requisitos PGIO anexa al memorando de solicitud de estudios previos"/>
    <n v="1"/>
    <n v="4"/>
    <d v="2020-07-30T00:00:00"/>
    <d v="2021-06-30T00:00:00"/>
    <n v="34"/>
    <x v="25"/>
    <s v="NO"/>
    <m/>
    <m/>
    <m/>
    <m/>
    <s v="La Subgerencia de desarrollo de proyectos reformulará la acción, ingresara nueva acción para este plan y elimina esta._x000a_Seguimiento a marzo 2022_x000a_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n v="1"/>
    <d v="2022-03-30T00:00:00"/>
    <n v="1"/>
    <n v="4"/>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La fecha de reporte de la actividad es el  29 de enero de 2021 según GRC. Sin embargo la restricción de reporte de acciones vencidas se resolvión solo hasta enero de 2022"/>
    <n v="1"/>
    <d v="2022-03-30T00:00:00"/>
    <n v="1"/>
    <n v="4"/>
  </r>
  <r>
    <n v="289"/>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0"/>
    <s v="Observación"/>
    <s v="Acción preventiva"/>
    <s v="ariano"/>
    <x v="21"/>
    <s v="Deficiencias en la validación de los insumos aportados por el cliente necesarios para el inicio y deficinicion del alcance de la etapa precontractual elaboracion de estudios previos estudio de mercado analisis del sector analisis de riesgos y reglas de participación"/>
    <x v="336"/>
    <s v="Acta de Reunión y Producto de compromisos"/>
    <n v="2"/>
    <n v="4"/>
    <d v="2020-07-30T00:00:00"/>
    <d v="2022-06-30T00:00:00"/>
    <n v="30"/>
    <x v="25"/>
    <s v="NO"/>
    <m/>
    <m/>
    <m/>
    <m/>
    <s v="Se adjuntan los respectivos soportes con corte a junio de 2022 _x000a__x000a_Con corte a 30 de marzo de 2022 se reformula en plazo en el GRC para el 30 de junio de 2022_x000a__x000a_No presenta avance en la actividad"/>
    <n v="2"/>
    <d v="2022-03-30T00:00:00"/>
    <n v="1"/>
    <n v="4"/>
  </r>
  <r>
    <n v="290"/>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2"/>
    <s v="Observación"/>
    <s v="Acción preventiva"/>
    <s v="ariano"/>
    <x v="11"/>
    <s v="Deficiencias en la validación de los insumos aportados por el cliente necesarios para el inicio y deficinicion del alcance de la etapa precontractual elaboracion de estudios previos estudio de mercado analisis del sector analisis de riesgos y reglas de participación"/>
    <x v="337"/>
    <s v="Acta de Reunión FAP 505"/>
    <n v="1"/>
    <n v="4"/>
    <d v="2020-07-30T00:00:00"/>
    <d v="2020-11-30T00:00:00"/>
    <n v="17"/>
    <x v="8"/>
    <s v="NO"/>
    <m/>
    <m/>
    <m/>
    <m/>
    <s v="Se incluyeron las preguntas referentes a gestiones trámites y obtención de permisos y licencias en el Formato Acta de Reunión Interna FAP 505 la cual adjunta"/>
    <n v="1"/>
    <d v="2020-11-30T00:00:00"/>
    <n v="1"/>
    <n v="4"/>
  </r>
  <r>
    <n v="291"/>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0"/>
    <s v="Observación"/>
    <s v="Acción preventiva"/>
    <s v="ariano"/>
    <x v="14"/>
    <s v="Falta de análisis integral del proyecto por parte de la gerencia de convenio antes de la solicitud de elaboración de estudios previos"/>
    <x v="336"/>
    <s v="Acta de Reunión y Producto de compromisos"/>
    <n v="2"/>
    <n v="4"/>
    <d v="2020-07-30T00:00:00"/>
    <d v="2022-06-30T00:00:00"/>
    <n v="30"/>
    <x v="20"/>
    <s v="NO"/>
    <m/>
    <m/>
    <m/>
    <m/>
    <s v="Se adjuntan los respectivos soportes con corte a junio de 2022 _x000a__x000a_La acción se cumplirá fuera del plazo_x000a_Con corte a 30 de marzo de 2022 se reformula en plazo en el GRC para el 30 de junio de 2022"/>
    <n v="2"/>
    <d v="2022-03-30T00:00:00"/>
    <n v="1"/>
    <n v="4"/>
  </r>
  <r>
    <n v="292"/>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2"/>
    <s v="Observación"/>
    <s v="Acción preventiva"/>
    <s v="ariano"/>
    <x v="11"/>
    <s v="Falta de análisis integral del proyecto por parte de la gerencia de convenio antes de la solicitud de elaboración de estudios previos"/>
    <x v="338"/>
    <s v="Acta de Reunión FAP 505"/>
    <n v="1"/>
    <n v="4"/>
    <d v="2020-07-30T00:00:00"/>
    <d v="2020-11-30T00:00:00"/>
    <n v="17"/>
    <x v="8"/>
    <s v="NO"/>
    <m/>
    <m/>
    <m/>
    <m/>
    <s v="Se incluyeron las preguntas referentes al Plan de Manejo Arqueológico en el Formato Acta de Reunión Interna FAP 505 adjunta"/>
    <n v="1"/>
    <d v="2020-11-30T00:00:00"/>
    <n v="1"/>
    <n v="4"/>
  </r>
  <r>
    <n v="293"/>
    <s v="Auditorias Internas ACI"/>
    <x v="27"/>
    <s v="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d v="2020-09-16T00:00:00"/>
    <x v="3"/>
    <s v="Observación"/>
    <s v="Acción correctiva"/>
    <s v="aocampo"/>
    <x v="18"/>
    <s v="Debilidades en el monitoreo a la aplicación de los controles por parte de la Subgerencia financiera y el grupo de Planeación y gestión de riesgos"/>
    <x v="339"/>
    <s v="Matriz de Riesgos Gestión Financiera 2020 actualizado y aprobado"/>
    <n v="1"/>
    <n v="25"/>
    <d v="2020-09-16T00:00:00"/>
    <d v="2021-03-31T00:00:00"/>
    <n v="28"/>
    <x v="29"/>
    <s v="NO"/>
    <m/>
    <m/>
    <m/>
    <m/>
    <s v="Para esta actividad la Matriz de Riesgos Gestión Financiera 2020, se encuentra publicado en el Catálogo Documental de SARO con fecha de aprobación el 28 de enero de 2021 - Riesgos &amp; Controles GFIN2020, CONTROLES GFIN2020 y Listado de Riesgos GFIN2020."/>
    <n v="1"/>
    <d v="2021-03-31T16:41:00"/>
    <n v="1"/>
    <n v="25"/>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la asociación de controles a las causas y riesgos"/>
    <x v="339"/>
    <s v="Matriz de Riesgos Gestión Financiera 2020 actualizado y aprobado"/>
    <n v="1"/>
    <n v="15"/>
    <d v="2020-09-16T00:00:00"/>
    <d v="2021-03-31T00:00:00"/>
    <n v="28"/>
    <x v="29"/>
    <s v="NO"/>
    <m/>
    <m/>
    <m/>
    <m/>
    <s v="Para esta actividad la Matriz de Riesgos Gestión Financiera 2020, se encuentra publicado en el Catalogo Documental de SARO con fecha de aprobación el 28 de enero de 2021 - Riesgos &amp; Controles GFIN2020,CONTROLES GFIN2020 y Listado de Riesgos GFIN2020."/>
    <n v="1"/>
    <d v="2021-03-31T16:39:00"/>
    <n v="1"/>
    <n v="15"/>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el análisis transversal para determinar la causa raíz en los eventos materializados"/>
    <x v="340"/>
    <s v="Lista de asistencia"/>
    <n v="1"/>
    <n v="10"/>
    <d v="2020-09-16T00:00:00"/>
    <d v="2021-01-31T00:00:00"/>
    <n v="19"/>
    <x v="29"/>
    <s v="NO"/>
    <m/>
    <m/>
    <m/>
    <m/>
    <s v="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
    <n v="1"/>
    <d v="2021-01-30T21:25:00"/>
    <n v="1"/>
    <n v="10"/>
  </r>
  <r>
    <n v="295"/>
    <s v="Auditorias Internas ACI"/>
    <x v="27"/>
    <s v="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d v="2020-09-16T00:00:00"/>
    <x v="3"/>
    <s v="Observación"/>
    <s v="Acción correctiva"/>
    <s v="csanchez2"/>
    <x v="4"/>
    <s v="Baja priorización en el reporte de eventos de riesgos frente a las operaciones del día a día"/>
    <x v="341"/>
    <s v="Reportes de eventos de riesgos entregados"/>
    <n v="1"/>
    <n v="25"/>
    <d v="2020-09-16T00:00:00"/>
    <d v="2020-09-23T00:00:00"/>
    <n v="1"/>
    <x v="30"/>
    <s v="NO"/>
    <m/>
    <m/>
    <m/>
    <m/>
    <s v="Se reportaron los eventos de riesgo materializados RGTIN10 RGFIN30 RGFIN34 y RGFIN37 mediante el formato Reporte registro de eventos de riesgo operativo al grupo de Planeación y Gestión de riesgos."/>
    <n v="1"/>
    <d v="2020-11-30T00:00:00"/>
    <n v="1"/>
    <n v="25"/>
  </r>
  <r>
    <n v="296"/>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2"/>
    <s v="Correo de aprobación del ajuste al aplicativo de Orfeo"/>
    <n v="1"/>
    <n v="10"/>
    <d v="2020-09-16T00:00:00"/>
    <d v="2020-11-09T00:00:00"/>
    <n v="7"/>
    <x v="29"/>
    <s v="NO"/>
    <m/>
    <m/>
    <m/>
    <m/>
    <s v="Se evidenció reportes del aplicativo ORFEO de los meses de mayo a noviembre respecto al seguimiento de los tiempos establecidos para desembolsos."/>
    <n v="1"/>
    <d v="2020-11-30T00:00:00"/>
    <n v="1"/>
    <n v="10"/>
  </r>
  <r>
    <n v="297"/>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3"/>
    <s v="Procedimiento PAP253"/>
    <n v="1"/>
    <n v="15"/>
    <d v="2020-09-16T00:00:00"/>
    <d v="2021-01-31T00:00:00"/>
    <n v="19"/>
    <x v="29"/>
    <s v="NO"/>
    <m/>
    <m/>
    <m/>
    <m/>
    <s v="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
    <n v="1"/>
    <d v="2021-01-30T21:31:00"/>
    <n v="1"/>
    <n v="15"/>
  </r>
  <r>
    <n v="298"/>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1"/>
    <s v="NO"/>
    <m/>
    <m/>
    <m/>
    <m/>
    <s v="El grupo de Cumplimiento reportó la matriz de riesgo correspondiente al tercer trimestre con los ajustes en controles actualizados en la hoja Bateria de Controles"/>
    <n v="1"/>
    <d v="2020-11-30T00:00:00"/>
    <n v="1"/>
    <n v="10"/>
  </r>
  <r>
    <n v="299"/>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1"/>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r>
  <r>
    <n v="300"/>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1"/>
    <s v="NO"/>
    <m/>
    <m/>
    <m/>
    <m/>
    <s v="El grupo de Cumplimiento reportó la matriz de riesgo correspondiente al tercer trimestre con los ajustes en controles actualizados en la hoja Bateria de Controles"/>
    <n v="1"/>
    <d v="2020-11-30T00:00:00"/>
    <n v="1"/>
    <n v="10"/>
  </r>
  <r>
    <n v="301"/>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1"/>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r>
  <r>
    <n v="302"/>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correctiva"/>
    <s v="cgonzal1"/>
    <x v="37"/>
    <s v="Definición de controles sin la participación de los responsables de su ejecución"/>
    <x v="346"/>
    <s v="Memorando de requerimiento"/>
    <n v="1"/>
    <n v="7"/>
    <d v="2020-09-16T00:00:00"/>
    <d v="2020-10-05T00:00:00"/>
    <n v="2"/>
    <x v="31"/>
    <s v="NO"/>
    <m/>
    <m/>
    <m/>
    <m/>
    <s v="Mediante memorando radicado 20201600141513 del 5 de octubre de 2020 el Grupo de Cumplimiento requiere a la Gerencia de Talento Humano para que inicie el proceso de actualización de información de los funcionarios de planta identificados"/>
    <n v="1"/>
    <d v="2020-11-30T00:00:00"/>
    <n v="1"/>
    <n v="7"/>
  </r>
  <r>
    <n v="303"/>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8"/>
    <s v="Observación"/>
    <s v="Acción correctiva"/>
    <s v="cgonzal1"/>
    <x v="15"/>
    <s v="Definición de controles sin la participación de los responsables de su ejecución"/>
    <x v="347"/>
    <s v="Informe de actualización de información."/>
    <n v="1"/>
    <n v="7"/>
    <d v="2020-09-16T00:00:00"/>
    <d v="2021-03-31T00:00:00"/>
    <n v="23"/>
    <x v="13"/>
    <s v="NO"/>
    <m/>
    <m/>
    <m/>
    <m/>
    <s v="Se solicito la actualización a los servidores públicos del formato de vinculación, F-R-01"/>
    <n v="1"/>
    <d v="2021-05-14T19:10:00"/>
    <n v="1"/>
    <n v="7"/>
  </r>
  <r>
    <n v="304"/>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preventiva"/>
    <s v="cgonzal1"/>
    <x v="37"/>
    <s v="Definición de controles sin la participación de los responsables de su ejecución"/>
    <x v="348"/>
    <s v="Acta de Reunión con las conclusiones."/>
    <n v="1"/>
    <n v="6"/>
    <d v="2020-09-16T00:00:00"/>
    <d v="2020-10-26T00:00:00"/>
    <n v="5"/>
    <x v="31"/>
    <s v="NO"/>
    <m/>
    <m/>
    <m/>
    <m/>
    <s v="Mediante reunión del 26 de octubre de 2020 y acta con radicado 20201600003526 se acordó con el Grupo de Tecnologías de la Información la forma en la que identifique las personas desactualizadas en el FAP801 en reporte semestral automático."/>
    <n v="1"/>
    <d v="2020-11-30T00:00:00"/>
    <n v="1"/>
    <n v="6"/>
  </r>
  <r>
    <n v="305"/>
    <s v="Auditorias Internas ACI"/>
    <x v="28"/>
    <s v="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
    <d v="2020-09-16T00:00:00"/>
    <x v="1"/>
    <s v="Observación"/>
    <s v="Acción correctiva"/>
    <s v="enieves"/>
    <x v="37"/>
    <s v="Deficiencias metodológicas en la medición de riesgo residual después de aplicar los controles"/>
    <x v="349"/>
    <s v="Matriz de riesgo SARLAFT con comparativo del perfil entre riesgo inherente y residual."/>
    <n v="1"/>
    <n v="20"/>
    <d v="2020-09-16T00:00:00"/>
    <d v="2021-06-30T00:00:00"/>
    <n v="21"/>
    <x v="31"/>
    <s v="NO"/>
    <m/>
    <m/>
    <m/>
    <d v="2021-01-31T00:00:00"/>
    <s v="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_x000a__x000a_Evidencia: Perfil de Riesgo SARLAFT IV- (1)"/>
    <n v="1"/>
    <d v="2021-06-30T00:00:00"/>
    <n v="1"/>
    <n v="20"/>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Ausencia de parametros de validación de la información financiera por parte de los supervisores."/>
    <x v="350"/>
    <s v="Informe de calidad de información."/>
    <n v="1"/>
    <n v="7"/>
    <d v="2020-09-16T00:00:00"/>
    <d v="2021-06-30T00:00:00"/>
    <n v="17"/>
    <x v="31"/>
    <s v="NO"/>
    <m/>
    <m/>
    <m/>
    <d v="2021-05-05T00:00:00"/>
    <s v="El Grupo de Cumplimiento generó el reporte de personas con patrimonio negativo como un criterio de consistencia en el informe de calidad. _x000a__x000a_Como evidencia en el informe de calidad correspondiente al primer semestre de 2021 se relaciona el conteo en la página 30, se acompaña el archivo denominado: &quot;20210330 Evaluacion QD Primer trimestre SARLAFT&quot; _x000a__x000a__x000a_Evidencia: 20210330 Evaluacion QD Primer trimestre SARLAFT (1)"/>
    <n v="1"/>
    <d v="2021-06-30T00:00:00"/>
    <n v="1"/>
    <n v="7"/>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Deficiencias en el proceso de segmentación establecido para la Entidad frente a la detección de señales de alerta"/>
    <x v="351"/>
    <s v="Lista de asistencia y presentación."/>
    <n v="1"/>
    <n v="6"/>
    <d v="2020-09-16T00:00:00"/>
    <d v="2021-06-30T00:00:00"/>
    <n v="23"/>
    <x v="31"/>
    <s v="NO"/>
    <m/>
    <m/>
    <m/>
    <d v="2021-06-09T00:00:00"/>
    <s v="El Grupo de Cumplimiento capacitó en Análisis Financiero a los colaboradores de la entidad que realizan la verificación y análisis del formato de vinculación. _x000a__x000a_Como evidencia se remite el correo electrónico originado en el Grupo de Talento Humano en el que se reporta el listado de los colaboradores capacitados, corresponde al archivo denominado: &quot;Listado Analisis financiero&quot;_x000a__x000a_Evidencia: Listado INTRODUCCIÓN ANÁLISIS FINANCIERO 18 DE MAYO"/>
    <n v="1"/>
    <d v="2021-06-30T00:00:00"/>
    <n v="1"/>
    <n v="6"/>
  </r>
  <r>
    <n v="307"/>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correctiva"/>
    <s v="dossa"/>
    <x v="37"/>
    <s v="Ausencia de parametros de validación de la información financiera por parte de los supervisores."/>
    <x v="352"/>
    <s v="Informe de segmentación de persona natual y persona jurídica"/>
    <n v="1"/>
    <n v="7"/>
    <d v="2020-09-16T00:00:00"/>
    <d v="2021-06-30T00:00:00"/>
    <n v="21"/>
    <x v="31"/>
    <s v="NO"/>
    <m/>
    <m/>
    <m/>
    <d v="2021-06-30T00:00:00"/>
    <s v="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quot;4. Resultados...&quot; incluye persona natural y jurídica de contratación derivada y de funcionamiento_x000a__x000a_Evidencias:_x000a_* 4. Resultado PJ-DERIVADOS 2020-II (2)_x000a_* 4. Resultado PJ-FUNCIONAMIENTO 2020-II (2)_x000a_* 4. Resultado PN-DERIVADOS 2020-II (2)_x000a_* 4. Resultado PN-FUNCIONAMIENTO 2020-II (2)"/>
    <n v="1"/>
    <d v="2021-06-30T00:00:00"/>
    <n v="1"/>
    <n v="7"/>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3"/>
    <s v="Acta de aprobación del Comité Institucional de Gestión y Desempeño CIGD."/>
    <n v="1"/>
    <n v="11"/>
    <d v="2020-10-08T00:00:00"/>
    <d v="2021-08-15T00:00:00"/>
    <n v="44"/>
    <x v="9"/>
    <s v="NO"/>
    <m/>
    <m/>
    <m/>
    <m/>
    <s v="Se realiza presentación de las 33 Tablas de Retención Documental ante el Comité Institucional de Gestión y Desempeño CIGD - por lo que se adjunta acta No 42 del 30 de junio de 2021 en donde se aprueban."/>
    <n v="1"/>
    <d v="2021-07-22T10:49:00"/>
    <n v="1"/>
    <n v="11"/>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4"/>
    <s v="Tablas de retención documental de ENTerritorio"/>
    <n v="1"/>
    <n v="12"/>
    <d v="2020-10-08T00:00:00"/>
    <d v="2021-07-30T00:00:00"/>
    <n v="42"/>
    <x v="9"/>
    <s v="NO"/>
    <m/>
    <m/>
    <m/>
    <m/>
    <s v="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
    <n v="1"/>
    <d v="2021-07-22T10:46:00"/>
    <n v="1"/>
    <n v="12"/>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Falta de continuidad del profesional responsable de la actualización de las TRD"/>
    <x v="355"/>
    <s v="Acta de inicio del contrato"/>
    <n v="1"/>
    <n v="11"/>
    <d v="2020-10-08T00:00:00"/>
    <d v="2021-01-15T00:00:00"/>
    <n v="14"/>
    <x v="9"/>
    <s v="NO"/>
    <m/>
    <m/>
    <m/>
    <m/>
    <s v="En el adjunto se remite Acta de inicio firmada el 15/01/2021 correspondiente a la contratación de una firma de servicios especializados para el fortalecimiento del proceso de Gestión Documental. Contrato No. 20201014 con la Empresa ENSOBRAMATIC S.A.S"/>
    <n v="1"/>
    <d v="2021-01-19T07:34:00"/>
    <n v="1"/>
    <n v="11"/>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No se implementan las acciones tendientes a la actualización de las TRD Cambios normativos de temas de archivo"/>
    <x v="356"/>
    <s v="Acto administrativo de aprobación por parte de la Gerente General."/>
    <n v="1"/>
    <n v="11"/>
    <d v="2020-10-08T00:00:00"/>
    <d v="2022-05-30T00:00:00"/>
    <n v="64"/>
    <x v="9"/>
    <s v="NO"/>
    <m/>
    <m/>
    <m/>
    <m/>
    <s v="Se emite RESOLUCIÓN No. 152 del 26 de abril 2022  Enterritorio, “Por la cual se adoptan las Tablas de Retención Documental-TRD de la Empresa Nacional Promotora del Desarrollo Territorial – ENTerritorio y se ordena la implementación.”"/>
    <n v="1"/>
    <d v="2021-06-30T00:00:00"/>
    <n v="1"/>
    <n v="11"/>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Falta de continuidad del profesional responsable de la actualización de las TRD"/>
    <x v="357"/>
    <s v="Memorando de radicación ante el AGN Archivo General de la Nación."/>
    <n v="1"/>
    <n v="11"/>
    <d v="2020-10-08T00:00:00"/>
    <d v="2021-08-30T00:00:00"/>
    <n v="46"/>
    <x v="9"/>
    <s v="NO"/>
    <m/>
    <m/>
    <m/>
    <m/>
    <s v="Se adjunta memorando de radicación para Evaluación y convalidación ante el Archivo General de la Nación - AGN las TRD diseñadas con fecha del 22 de julio y el soporte de radicado emitido por el AGN con fecha del 23 de julio."/>
    <n v="1"/>
    <d v="2021-08-18T16:21:00"/>
    <n v="1"/>
    <n v="11"/>
  </r>
  <r>
    <n v="310"/>
    <s v="Auditorias Internas ACI"/>
    <x v="29"/>
    <s v="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
    <d v="2020-10-08T00:00:00"/>
    <x v="4"/>
    <s v="Observación"/>
    <s v="Acción preventiva"/>
    <s v="dtorres2"/>
    <x v="13"/>
    <s v="Deficiencias en la planeación contractual por establecimiento de obligaciones inviables para el contratista"/>
    <x v="358"/>
    <s v="Informes de apoyo a la supervisión ajustados y aprobados para los meses de septiembre octubre noviembre 2020."/>
    <n v="3"/>
    <n v="11"/>
    <d v="2020-10-08T00:00:00"/>
    <d v="2020-12-31T00:00:00"/>
    <n v="12"/>
    <x v="9"/>
    <s v="NO"/>
    <m/>
    <m/>
    <m/>
    <m/>
    <s v="En el adjunto se remite el informe de apoyo a la supervisión ajustados y aprobado correspondiente al mes de noviembre."/>
    <n v="3"/>
    <d v="2020-12-28T11:15:00"/>
    <n v="1"/>
    <n v="11"/>
  </r>
  <r>
    <n v="311"/>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4"/>
    <s v="Observación"/>
    <s v="Acción preventiva"/>
    <s v="ariano"/>
    <x v="13"/>
    <s v="Deficiencias en la planeación contractual para establecer una forma y sistema de pago consistente con el servicio contratado."/>
    <x v="359"/>
    <s v="Memorando remitido a Talento Humano."/>
    <n v="1"/>
    <n v="11"/>
    <d v="2020-10-08T00:00:00"/>
    <d v="2020-11-15T00:00:00"/>
    <n v="5"/>
    <x v="9"/>
    <s v="NO"/>
    <m/>
    <m/>
    <m/>
    <m/>
    <s v="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
    <n v="1"/>
    <d v="2020-11-30T00:00:00"/>
    <n v="1"/>
    <n v="11"/>
  </r>
  <r>
    <n v="312"/>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8"/>
    <s v="Observación"/>
    <s v="Acción preventiva"/>
    <s v="ariano"/>
    <x v="15"/>
    <s v="Deficiencias en la planeación contractual para establecer una forma y sistema de pago consistente con el servicio contratado."/>
    <x v="360"/>
    <s v="Certificado de Asistencia"/>
    <n v="8"/>
    <n v="11"/>
    <d v="2020-10-08T00:00:00"/>
    <d v="2020-12-31T00:00:00"/>
    <n v="12"/>
    <x v="9"/>
    <s v="NO"/>
    <m/>
    <m/>
    <m/>
    <m/>
    <s v="Se adjuntan los 8 certificados y 4 adicionales respecto a la capacitación yo sensibilización en materia de elaboración de contenidos técnicos para estudios previos requeridos por el grupo de servicios administrativos."/>
    <n v="8"/>
    <d v="2020-12-28T11:13:00"/>
    <n v="1"/>
    <n v="11"/>
  </r>
  <r>
    <n v="313"/>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2"/>
    <s v="Observación"/>
    <s v="Acción preventiva"/>
    <s v="ariano"/>
    <x v="10"/>
    <s v="Deficiencias en la planeación contractual para establecer una forma y sistema de pago consistente con el servicio contratado."/>
    <x v="361"/>
    <s v="Certificado de Asistencia"/>
    <n v="8"/>
    <n v="11"/>
    <d v="2020-10-08T00:00:00"/>
    <d v="2020-12-31T00:00:00"/>
    <n v="12"/>
    <x v="9"/>
    <s v="NO"/>
    <m/>
    <m/>
    <m/>
    <m/>
    <s v="Se adjunta el consolidado de los 8 certificados mas 4 adicionales respecto a la Capacitación y/o sensibilización en materia de elaboración de contenidos técnicos para estudios previos requeridos por el grupo de servicios administrativos."/>
    <n v="8"/>
    <d v="2020-12-28T11:10:00"/>
    <n v="1"/>
    <n v="11"/>
  </r>
  <r>
    <n v="314"/>
    <s v="Auditorias Internas ACI"/>
    <x v="30"/>
    <s v="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
    <d v="2020-10-16T00:00:00"/>
    <x v="9"/>
    <s v="Observación"/>
    <s v="Acción correctiva"/>
    <s v="dossa"/>
    <x v="38"/>
    <s v="Actividad sin presupuesto o recursos asignado para el período"/>
    <x v="362"/>
    <s v="Resolución actualizada y publicada"/>
    <n v="1"/>
    <n v="40"/>
    <d v="2020-10-16T00:00:00"/>
    <d v="2021-06-30T00:00:00"/>
    <n v="36"/>
    <x v="32"/>
    <s v="NO"/>
    <m/>
    <m/>
    <m/>
    <m/>
    <s v="Resolución No. 24 del 3 de febrero de 2021 - Resolución de modificación de grupos de trabajo. Cumplimiento del 100% de la actividad."/>
    <n v="1"/>
    <d v="2021-04-09T10:06:00"/>
    <n v="1"/>
    <n v="40"/>
  </r>
  <r>
    <n v="315"/>
    <s v="Auditorias Internas ACI"/>
    <x v="30"/>
    <s v="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d v="2020-10-16T00:00:00"/>
    <x v="9"/>
    <s v="Observación"/>
    <s v="Acción correctiva"/>
    <s v="dossa"/>
    <x v="38"/>
    <s v="Actividades sin presupuesto asignado para el período"/>
    <x v="363"/>
    <s v="Caracterización CMI500 Gestión Comercial actualizada y publicada"/>
    <n v="1"/>
    <n v="30"/>
    <d v="2020-10-16T00:00:00"/>
    <d v="2020-10-21T00:00:00"/>
    <n v="0"/>
    <x v="32"/>
    <s v="NO"/>
    <m/>
    <m/>
    <m/>
    <m/>
    <s v="Se actualizó la caracterización CMI500 del proceso de Gestión Comercial con las actividades pertinentes y correspondientes al proceso. La cual fue publicada en el catálogo documental el 21 de octubre de 2020."/>
    <n v="1"/>
    <d v="2020-11-30T00:00:00"/>
    <n v="1"/>
    <n v="30"/>
  </r>
  <r>
    <n v="316"/>
    <s v="Auditorias Internas ACI"/>
    <x v="30"/>
    <s v="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
    <d v="2020-10-16T00:00:00"/>
    <x v="9"/>
    <s v="Observación"/>
    <s v="Acción correctiva"/>
    <s v="csanchez2"/>
    <x v="38"/>
    <s v="Actividad sin presupuesto asignado para el período"/>
    <x v="364"/>
    <s v="Matriz de riesgos actualizada y formalizada"/>
    <n v="1"/>
    <n v="30"/>
    <d v="2020-10-16T00:00:00"/>
    <d v="2021-04-30T00:00:00"/>
    <n v="28"/>
    <x v="32"/>
    <s v="NO"/>
    <m/>
    <m/>
    <m/>
    <m/>
    <s v="Se carga los documentos relacionados con la actualización del perfil de riesgos de Gestión Comercia. Cumplimiento del 100% de la actividad: 1. Riesgos 2. Riesgos y controles 3. Controles 4. Riesgo absoluto 5. Riesgo residual"/>
    <n v="1"/>
    <d v="2021-04-09T10:21:00"/>
    <n v="1"/>
    <n v="30"/>
  </r>
  <r>
    <n v="317"/>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correctiva"/>
    <s v="cgonzal1"/>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_x000a_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
    <n v="6"/>
    <d v="2021-04-30T00:00:00"/>
    <n v="1"/>
    <n v="13"/>
  </r>
  <r>
    <n v="318"/>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preventiva"/>
    <s v="cgonzal1"/>
    <x v="17"/>
    <s v="Cambio de grupo de trabajo y supervisión del contrato."/>
    <x v="366"/>
    <s v="Cuadro de Control seguimiento contratos"/>
    <n v="1"/>
    <n v="12"/>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2"/>
  </r>
  <r>
    <n v="319"/>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correctiva"/>
    <s v="aocampo"/>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_x000a_carpeta: contratación/ 2020536/legalización/ UPS acta certificación del personal (obligación 10), 2018882 Radicado QTECH 20204300346552 polizas impresoras- suramericana (obligación 14)"/>
    <n v="6"/>
    <d v="2021-04-30T00:00:00"/>
    <n v="1"/>
    <n v="13"/>
  </r>
  <r>
    <n v="320"/>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preventiva"/>
    <s v="aocampo"/>
    <x v="17"/>
    <s v="Cambio de grupo de trabajo y supervisión del contrato."/>
    <x v="366"/>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r>
  <r>
    <n v="321"/>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preventiva"/>
    <s v="cgonzal1"/>
    <x v="17"/>
    <s v="Falta de detalle en la descripción de los perfiles y cantidades requeridos en los estudios previos"/>
    <x v="367"/>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r>
  <r>
    <n v="322"/>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correctiva"/>
    <s v="cgonzal1"/>
    <x v="17"/>
    <s v="Falta de detalle en la descripción de los perfiles y cantidades requeridos en los estudios previos"/>
    <x v="368"/>
    <s v="Formatos FGG18 Acta de aprobación de personal para la ejecución del contrato."/>
    <n v="3"/>
    <n v="12"/>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ontrato 2019868 F-GG 18 acta de aprobación del personal del 20/10/2020_x000a_Certificado personal 20/10/2020 ( obligación 22 y numeral 2.3), 2019825 F-GG 18 acta de aprobación del personal del 20/10/2020_x000a_carpeta: contratación/ 2019825/legalización/acta certificación del personal (numeral 2.3) y cto 20171239 F-GG-18  acta de aprobación personal, suscrita el 17/11/2020 (numeral 2.3)."/>
    <n v="3"/>
    <d v="2021-04-30T00:00:00"/>
    <n v="1"/>
    <n v="12"/>
  </r>
  <r>
    <n v="323"/>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5"/>
    <s v="Observación"/>
    <s v="Acción correctiva"/>
    <s v="aocampo"/>
    <x v="17"/>
    <s v="Debilidad en el seguimiento de aplicación de controles y políticas de seguridad de la información en el proceso contractual"/>
    <x v="369"/>
    <s v="memorando al Grupo de Procesos de Selección con la Clausula de Confidencialidad"/>
    <n v="1"/>
    <n v="12"/>
    <d v="2020-11-12T00:00:00"/>
    <d v="2020-12-31T00:00:00"/>
    <n v="7"/>
    <x v="15"/>
    <s v="NO"/>
    <m/>
    <m/>
    <m/>
    <m/>
    <s v="Se adjunta el memorando con radicado 20201700167753 del 27 de noviembre"/>
    <n v="1"/>
    <d v="2020-11-30T00:00:00"/>
    <n v="1"/>
    <n v="12"/>
  </r>
  <r>
    <n v="324"/>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2"/>
    <s v="Observación"/>
    <s v="Acción correctiva"/>
    <s v="aocampo"/>
    <x v="33"/>
    <s v="Falta de estandarización de la claúsula de confidencialidad en los documentos precontractuales y contractuales."/>
    <x v="370"/>
    <s v="Anexo de condiciones generales del contrato de prestación de servicios profesionales yo apoyo a la gestión"/>
    <n v="1"/>
    <n v="12"/>
    <d v="2020-11-12T00:00:00"/>
    <d v="2021-02-04T00:00:00"/>
    <n v="12"/>
    <x v="8"/>
    <s v="NO"/>
    <m/>
    <m/>
    <d v="2020-11-12T00:00:00"/>
    <d v="2021-02-04T00:00:00"/>
    <s v="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_x000a_PROFESIONALES Y/O APOYO A LA GESTIÓN, CLÁUSULA DÉCIMA SÉPTIMA. - CONFIDENCIALIDAD E INFORMACIÓN."/>
    <n v="1"/>
    <d v="2021-01-01T00:00:00"/>
    <n v="1"/>
    <n v="12"/>
  </r>
  <r>
    <n v="325"/>
    <s v="Auditorias Internas ACI"/>
    <x v="32"/>
    <s v="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
    <d v="2020-11-13T00:00:00"/>
    <x v="0"/>
    <s v="Observación"/>
    <s v="Acción correctiva"/>
    <s v="valvarez"/>
    <x v="14"/>
    <s v="Requerimientos al cliente por parte de entes externos que afectan las condiciones contractuales"/>
    <x v="371"/>
    <s v="Oficio reiteración solicitud de pago"/>
    <n v="6"/>
    <n v="20"/>
    <d v="2020-11-13T00:00:00"/>
    <d v="2021-06-30T00:00:00"/>
    <n v="32"/>
    <x v="20"/>
    <s v="NO"/>
    <m/>
    <m/>
    <m/>
    <m/>
    <s v="Se remiten las comunicaciones que se relacionan a continuación: 20212700077001 del 27 de abril de 2021 20212700084261 del 10 de mayo de 2021 20212700114501 del 08 de junio de 2021"/>
    <n v="6"/>
    <d v="2021-06-24T12:29:00"/>
    <n v="1"/>
    <n v="20"/>
  </r>
  <r>
    <n v="326"/>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dtorres2"/>
    <x v="8"/>
    <s v="Debilidades en la verificación en sitio por parte del interventor"/>
    <x v="372"/>
    <s v="Informe diagnóstico del estado actual del proyecto"/>
    <n v="1"/>
    <n v="5"/>
    <d v="2020-11-13T00:00:00"/>
    <d v="2020-12-31T00:00:00"/>
    <n v="6"/>
    <x v="7"/>
    <s v="NO"/>
    <m/>
    <m/>
    <m/>
    <m/>
    <s v="Se adjunta el informe diagnóstico del estado actual del proyecto"/>
    <n v="1"/>
    <d v="2020-11-30T00:00:00"/>
    <n v="1"/>
    <n v="5"/>
  </r>
  <r>
    <n v="327"/>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ariano"/>
    <x v="8"/>
    <s v="Debilidades en la verificación en sitio por parte del interventor"/>
    <x v="373"/>
    <s v="Informe técnico suscrito por el interventor"/>
    <n v="1"/>
    <n v="5"/>
    <d v="2020-11-13T00:00:00"/>
    <d v="2021-12-15T00:00:00"/>
    <n v="24"/>
    <x v="7"/>
    <s v="NO"/>
    <m/>
    <m/>
    <m/>
    <m/>
    <s v="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
    <n v="1"/>
    <d v="2022-01-19T00:00:00"/>
    <n v="1"/>
    <n v="5"/>
  </r>
  <r>
    <n v="328"/>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valvarez"/>
    <x v="8"/>
    <s v="Debilidades en la verificación en sitio por parte del interventor"/>
    <x v="374"/>
    <s v="Memorando o correo electrónico de Aprobación del informe tecnico por parte del supervisor de ENTerritorio dirigido a la interventoría"/>
    <n v="1"/>
    <n v="40"/>
    <d v="2020-11-13T00:00:00"/>
    <d v="2021-12-15T00:00:00"/>
    <n v="24"/>
    <x v="7"/>
    <s v="NO"/>
    <m/>
    <m/>
    <m/>
    <m/>
    <s v="Mediante oficio radicado 20212200244851 enviado vía correo electrónico al grupo auditor el 19/01/2022 la supervisión emite aval a la ejecución del procedimiento técnico a la interventoría para atender las deficiencias técnicas documentadas en la observación"/>
    <n v="1"/>
    <d v="2022-01-19T00:00:00"/>
    <n v="1"/>
    <n v="40"/>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bilidad en los mecanismos de control adoptados y aplicados"/>
    <x v="375"/>
    <s v="Memorando de designación"/>
    <n v="3"/>
    <n v="15"/>
    <d v="2020-11-13T00:00:00"/>
    <d v="2021-02-28T00:00:00"/>
    <n v="15"/>
    <x v="20"/>
    <s v="NO"/>
    <m/>
    <m/>
    <m/>
    <m/>
    <s v="Se presentan los memorandos con radicados Nos.20212700020241,20212700020281 y 20212700020261 del 4 de febrero de 2021 donde se realizan las designaciones de Doris Leon, Alba Calderon y Zoranyi Sierra como Gerentes de convenios."/>
    <n v="3"/>
    <d v="2021-02-28T17:21:00"/>
    <n v="1"/>
    <n v="15"/>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sconocimiento de normas y manuales internos de la entidad"/>
    <x v="376"/>
    <s v="Memorando de designación"/>
    <n v="1"/>
    <n v="15"/>
    <d v="2020-11-13T00:00:00"/>
    <d v="2020-11-30T00:00:00"/>
    <n v="2"/>
    <x v="20"/>
    <s v="NO"/>
    <m/>
    <m/>
    <m/>
    <m/>
    <s v="Memorando de designacion No 20202700214611"/>
    <n v="1"/>
    <d v="2020-11-30T00:00:00"/>
    <n v="1"/>
    <n v="15"/>
  </r>
  <r>
    <n v="330"/>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correctiva"/>
    <s v="dossa"/>
    <x v="28"/>
    <s v="Falta de trazabilidad y seguimiento a las solicitudes realizadas a la Agencia Nacional de Defensa Jurídica del Estado"/>
    <x v="377"/>
    <s v="Oficio enviado a la ANDJE"/>
    <n v="1"/>
    <n v="25"/>
    <d v="2020-11-20T00:00:00"/>
    <d v="2020-12-09T00:00:00"/>
    <n v="2"/>
    <x v="23"/>
    <s v="NO"/>
    <m/>
    <m/>
    <m/>
    <m/>
    <s v="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
    <n v="1"/>
    <d v="2020-11-30T00:00:00"/>
    <n v="1"/>
    <n v="25"/>
  </r>
  <r>
    <n v="331"/>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preventiva"/>
    <s v="dossa"/>
    <x v="28"/>
    <s v="Falta de trazabilidad y seguimiento a las solicitudes realizadas a la Agencia Nacional de Defensa Jurídica del Estado"/>
    <x v="378"/>
    <s v="Reporte de Ekogui generado por el aplicativo sin duplicidad"/>
    <n v="1"/>
    <n v="25"/>
    <d v="2020-11-20T00:00:00"/>
    <d v="2021-06-30T00:00:00"/>
    <n v="31"/>
    <x v="23"/>
    <s v="NO"/>
    <m/>
    <m/>
    <m/>
    <m/>
    <s v="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
    <n v="1"/>
    <d v="2021-05-21T08:36:00"/>
    <n v="1"/>
    <n v="25"/>
  </r>
  <r>
    <n v="332"/>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correctiva"/>
    <s v="csanchez2"/>
    <x v="28"/>
    <s v="Falta de validación e inoportunidad en el reporte del grupo de Defensa Judicial al grupo de Contabilidad"/>
    <x v="379"/>
    <s v="Memorando informando ajuste en provisión"/>
    <n v="1"/>
    <n v="25"/>
    <d v="2020-11-20T00:00:00"/>
    <d v="2020-12-08T00:00:00"/>
    <n v="2"/>
    <x v="23"/>
    <s v="NO"/>
    <m/>
    <m/>
    <m/>
    <m/>
    <s v="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
    <n v="1"/>
    <d v="2020-11-30T00:00:00"/>
    <n v="1"/>
    <n v="25"/>
  </r>
  <r>
    <n v="333"/>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preventiva"/>
    <s v="csanchez2"/>
    <x v="28"/>
    <s v="Falta de validación e inoportunidad en el reporte del grupo de Defensa Judicial al grupo de Contabilidad"/>
    <x v="380"/>
    <s v="Actualizar la matriz de riesgo con el control incorporado en dicha matriz"/>
    <n v="1"/>
    <n v="25"/>
    <d v="2020-11-20T00:00:00"/>
    <d v="2021-03-31T00:00:00"/>
    <n v="18"/>
    <x v="23"/>
    <s v="NO"/>
    <m/>
    <m/>
    <m/>
    <m/>
    <s v="_x000a_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
    <n v="1"/>
    <d v="2021-03-31T00:00:00"/>
    <n v="1"/>
    <n v="25"/>
  </r>
  <r>
    <n v="390"/>
    <s v="Auditorias Internas ACI"/>
    <x v="34"/>
    <s v="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
    <d v="2021-02-19T17:02:00"/>
    <x v="9"/>
    <s v="Observación"/>
    <s v="Acción preventiva"/>
    <s v="aocampo"/>
    <x v="39"/>
    <s v="Que no haya casos para citar según periodicidad y presentar en Comité"/>
    <x v="381"/>
    <n v="1"/>
    <n v="1"/>
    <n v="14"/>
    <d v="2021-01-31T00:00:00"/>
    <d v="2021-04-30T00:00:00"/>
    <n v="12"/>
    <x v="32"/>
    <m/>
    <m/>
    <m/>
    <m/>
    <m/>
    <s v="En cumplimiento se carga la Circular 11 del 24 de diciembre de 2020, y socializada por medio de correo electrónico a todos los funcionarios y colaboradores el 29 de diciembre de 2020."/>
    <n v="1"/>
    <d v="2021-04-09T10:35:00"/>
    <n v="1"/>
    <n v="14"/>
  </r>
  <r>
    <n v="391"/>
    <s v="Auditorias Internas ACI"/>
    <x v="34"/>
    <s v="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
    <d v="2021-02-19T17:10:00"/>
    <x v="7"/>
    <s v="Observación"/>
    <s v="Acción preventiva"/>
    <s v="valvarez"/>
    <x v="40"/>
    <s v="* Imposibilidad de cumplir con el quórum para las sesiones agendadas. * Dificultad para coordinar la agenda de los miembros del comité en las fechas preestablecidas. * Dificultad para sesionar en los meses de enero y diciembre dado el cambio de vigencia"/>
    <x v="382"/>
    <s v="Memorando"/>
    <n v="1"/>
    <n v="14"/>
    <d v="2020-12-21T00:00:00"/>
    <d v="2021-04-15T00:00:00"/>
    <n v="16"/>
    <x v="23"/>
    <m/>
    <m/>
    <m/>
    <m/>
    <m/>
    <s v="Memorando No. 20211100000983 de fecha 4 de enero de 2021, donde se informa a los miembros del Comité de Conciliación Fechas previstas para celebrar los Comités de Conciliación en el año 2021."/>
    <n v="1"/>
    <d v="2021-04-06T13:11:00"/>
    <n v="1"/>
    <n v="14"/>
  </r>
  <r>
    <n v="392"/>
    <s v="Auditorias Internas ACI"/>
    <x v="34"/>
    <s v="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
    <d v="2021-02-19T17:14:00"/>
    <x v="8"/>
    <s v="Observación"/>
    <s v="Acción correctiva"/>
    <s v="dtorres2"/>
    <x v="15"/>
    <s v="* Falta de seguimiento a los compromisos acordados en las sesiones del comité. * Desconocimiento de la normatividad vigente en materia de SGSST"/>
    <x v="383"/>
    <s v="6 actas"/>
    <n v="6"/>
    <n v="14"/>
    <d v="2020-12-21T00:00:00"/>
    <d v="2021-06-30T00:00:00"/>
    <n v="27"/>
    <x v="13"/>
    <s v="NO"/>
    <s v="Durante el primer trimestre del año 2021, se elaboraron 2 actas de 6 que se acordaron. Acta No. 21 en la cual se establecieron los compromisos a ejecutar Acta No. 22 en la cual se estipulan las fechas de inicio de actividades"/>
    <s v="dgonzal2"/>
    <d v="2021-01-18T00:00:00"/>
    <d v="2021-06-30T00:00:00"/>
    <s v="_x000a__x000a_Se reportan las actas donde se evidencia el  seguimiento a los compromisos establecidos."/>
    <n v="6"/>
    <d v="2021-04-27T15:48:00"/>
    <n v="1"/>
    <n v="14"/>
  </r>
  <r>
    <n v="393"/>
    <s v="Auditorias Internas ACI"/>
    <x v="34"/>
    <s v="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
    <d v="2021-02-19T17:16:00"/>
    <x v="7"/>
    <s v="Observación"/>
    <s v="Acción preventiva"/>
    <s v="valvarez"/>
    <x v="40"/>
    <s v="Falta de seguimiento y control por parte del Secretario Técnico a los compromisos establecidos durante las sesiones del Comité."/>
    <x v="383"/>
    <s v="Actas de Comité"/>
    <n v="6"/>
    <n v="14"/>
    <d v="2020-12-21T00:00:00"/>
    <d v="2021-11-30T00:00:00"/>
    <n v="49"/>
    <x v="23"/>
    <m/>
    <m/>
    <m/>
    <m/>
    <m/>
    <s v="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
    <n v="6"/>
    <d v="2021-11-30T00:00:00"/>
    <n v="1"/>
    <n v="14"/>
  </r>
  <r>
    <n v="394"/>
    <s v="Auditorias Internas ACI"/>
    <x v="34"/>
    <s v="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
    <d v="2021-02-19T17:19:00"/>
    <x v="7"/>
    <s v="Observación"/>
    <s v="Acción preventiva"/>
    <s v="valvarez"/>
    <x v="40"/>
    <s v="* Desconocimiento de la normatividad vigente que reglamenta el Comité * Urgencia en el estudio, evaluación y/o decisión de temas competencia del Comité * Retraso en el agendamiento de temas para estudio del Comité"/>
    <x v="382"/>
    <s v="Memorando"/>
    <n v="1"/>
    <n v="15"/>
    <d v="2020-12-21T00:00:00"/>
    <d v="2021-04-15T00:00:00"/>
    <n v="16"/>
    <x v="23"/>
    <m/>
    <m/>
    <m/>
    <m/>
    <m/>
    <s v="Memorando No. 20211100000983 de fecha 4 de enero de 2021, donde se informa a los miembros del Comité de Conciliación Fechas previstas para celebrar los Comités de Conciliación en el año 2021."/>
    <n v="1"/>
    <d v="2021-04-06T13:15:00"/>
    <n v="1"/>
    <n v="15"/>
  </r>
  <r>
    <n v="395"/>
    <s v="Auditorias Internas ACI"/>
    <x v="34"/>
    <s v="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d v="2021-02-19T17:21:00"/>
    <x v="10"/>
    <s v="Observación"/>
    <s v="Acción correctiva"/>
    <s v="cgonzal1"/>
    <x v="41"/>
    <s v="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x v="384"/>
    <s v="Acuerdo de reglamento del comité."/>
    <n v="1"/>
    <n v="15"/>
    <d v="2020-12-21T00:00:00"/>
    <d v="2021-03-31T00:00:00"/>
    <n v="14"/>
    <x v="33"/>
    <s v="NO"/>
    <m/>
    <m/>
    <m/>
    <m/>
    <s v="El día 19 de febrero 2021, se expide el acuerdo No. 297 ¿Por el cual se crea el Comité de Gerencia e Institucional de Coordinación de Control Interno de ENTerritorio, dando cumplimiento a la acción No. 395 del presente Plan de Mejoramiento."/>
    <n v="1"/>
    <d v="2021-03-30T15:50:00"/>
    <n v="1"/>
    <n v="15"/>
  </r>
  <r>
    <n v="396"/>
    <s v="Auditorias Internas ACI"/>
    <x v="34"/>
    <s v="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
    <d v="2021-02-19T17:23:00"/>
    <x v="10"/>
    <s v="Observación"/>
    <s v="Acción preventiva"/>
    <s v="csanchez2"/>
    <x v="42"/>
    <s v="Deficiente seguimiento al ejercicio funcional a cargo de los Secretarios de Comités"/>
    <x v="385"/>
    <s v="LA ACCIÓN NO HA SIDO FORMULADA EN EL GRC"/>
    <n v="1"/>
    <n v="14"/>
    <d v="2020-12-21T00:00:00"/>
    <d v="2021-06-30T00:00:00"/>
    <n v="27"/>
    <x v="34"/>
    <s v="NO"/>
    <m/>
    <m/>
    <m/>
    <m/>
    <s v="Reporta Memorando 20213100024583 del 5 de febrero de 2021 Programación Sesiones Comité vigencia 2021"/>
    <n v="1"/>
    <d v="2021-06-30T00:00:00"/>
    <n v="1"/>
    <n v="14"/>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6"/>
    <s v="sistema de costeo"/>
    <n v="100"/>
    <n v="5"/>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27T00:00:00"/>
    <n v="1"/>
    <n v="5"/>
  </r>
  <r>
    <n v="419"/>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Adquisición / implementación de controles automáticos"/>
    <x v="387"/>
    <s v="Controles"/>
    <n v="100"/>
    <n v="5"/>
    <d v="2021-04-19T00:00:00"/>
    <d v="2021-12-15T00:00:00"/>
    <n v="34"/>
    <x v="10"/>
    <s v="NO"/>
    <m/>
    <m/>
    <m/>
    <m/>
    <s v="Se efectuó análisis de Riesgos y Controles de los procesos. Entregable: Matriz análisis de controles por proceso."/>
    <n v="100"/>
    <d v="2021-12-27T00:00:00"/>
    <n v="1"/>
    <n v="5"/>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8"/>
    <s v="Controles"/>
    <n v="100"/>
    <n v="3"/>
    <d v="2021-04-19T00:00:00"/>
    <d v="2021-12-15T00:00:00"/>
    <n v="34"/>
    <x v="10"/>
    <s v="NO"/>
    <m/>
    <m/>
    <m/>
    <m/>
    <s v="Se efectuó análisis de Riesgos y Controles de los procesos. Entregable: Matriz análisis de controles por proceso."/>
    <n v="100"/>
    <d v="2021-12-27T00:00:00"/>
    <n v="1"/>
    <n v="3"/>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9"/>
    <s v="capacitación"/>
    <n v="100"/>
    <n v="3"/>
    <d v="2021-04-19T00:00:00"/>
    <d v="2021-12-15T00:00:00"/>
    <n v="34"/>
    <x v="10"/>
    <s v="NO"/>
    <m/>
    <m/>
    <m/>
    <m/>
    <s v="Se efectuó socialización en las capacitaciones a nuevo colaborador, explicando su ingreso y los reportes de Eventos Express en el link https://forms.office.com/Pages/ResponsePage.aspx?id=-D76GSAQs0qK40zvztu--alVM5yT-UhCnJ1FkoXOtExUOTNYSVZZTUE0TTVTUTVXOUZQQzZHN1FVRi4u"/>
    <n v="100"/>
    <d v="2021-12-27T00:00:00"/>
    <n v="1"/>
    <n v="3"/>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0"/>
    <s v="formulario"/>
    <n v="100"/>
    <n v="3"/>
    <d v="2021-04-16T00:00:00"/>
    <d v="2021-12-15T00:00:00"/>
    <n v="34"/>
    <x v="10"/>
    <s v="NO"/>
    <m/>
    <m/>
    <m/>
    <m/>
    <s v="Se cuenta con el link en la intranet para el Reporte de evento Express, para que todo colaborador pueda reportar los eventos https://forms.office.com/Pages/ResponsePage.aspx?id=-D76GSAQs0qK40zvztu--alVM5yT-UhCnJ1FkoXOtExUOTNYSVZZTUE0TTVTUTVXOUZQQzZHN1FVRi4u"/>
    <n v="100"/>
    <d v="2021-12-27T00:00:00"/>
    <n v="1"/>
    <n v="3"/>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1"/>
    <s v="formulario"/>
    <n v="100"/>
    <n v="5"/>
    <d v="2021-04-16T00:00:00"/>
    <d v="2021-12-15T00:00:00"/>
    <n v="34"/>
    <x v="10"/>
    <s v="NO"/>
    <m/>
    <m/>
    <m/>
    <m/>
    <s v="Se creo el formulario Express de reportes de eventos de RO en FORMS de Office 365 con los campos mínimos requeridos para el reportante (10 campos)"/>
    <n v="100"/>
    <d v="2021-12-27T00:00:00"/>
    <n v="1"/>
    <n v="5"/>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2"/>
    <s v="perfiles de riesgo"/>
    <n v="100"/>
    <n v="5"/>
    <d v="2021-04-19T00:00:00"/>
    <d v="2021-12-15T00:00:00"/>
    <n v="34"/>
    <x v="10"/>
    <s v="NO"/>
    <m/>
    <m/>
    <m/>
    <m/>
    <s v="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
    <n v="100"/>
    <d v="2021-12-27T00:00:00"/>
    <n v="1"/>
    <n v="5"/>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Alta dependencia de controles manuales en los procesos"/>
    <x v="388"/>
    <s v="controles"/>
    <n v="100"/>
    <n v="5"/>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5"/>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3"/>
    <s v="revisión y análisis"/>
    <n v="100"/>
    <n v="6"/>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6"/>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0"/>
    <s v="formulario"/>
    <n v="100"/>
    <n v="3"/>
    <d v="2021-04-16T00:00:00"/>
    <d v="2021-12-15T00:00:00"/>
    <n v="34"/>
    <x v="10"/>
    <m/>
    <m/>
    <m/>
    <m/>
    <m/>
    <s v="Se genero por medio de Forms de Office 365 el formulario de Reporte de evento Express, este ya cuenta con el link en la Intranet de la entidad y adicionalmente se generó una pieza de comunicación informando los pasos para reportar los eventos de riesgo operacional"/>
    <n v="100"/>
    <d v="2021-12-27T00:00:00"/>
    <n v="1"/>
    <n v="3"/>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89"/>
    <s v="capacitación"/>
    <n v="100"/>
    <n v="3"/>
    <d v="2021-04-19T00:00:00"/>
    <d v="2021-12-15T00:00:00"/>
    <n v="34"/>
    <x v="10"/>
    <m/>
    <m/>
    <m/>
    <m/>
    <m/>
    <s v="Se efectuó socialización en las capacitaciones a nuevo colaborador, explicando su ingreso y los reportes de Eventos Express en el link del formato express https://forms.office.com/Pages/ResponsePage.aspx?id=-D76GSAQs0qK40zvztu--alVM5yT-UhCnJ1FkoXOtExUOTNYSVZZTUE0TTVTUTVXOUZQQzZHN1FVRi4u"/>
    <n v="100"/>
    <d v="2021-12-09T00:00:00"/>
    <n v="1"/>
    <n v="3"/>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4"/>
    <s v="formulario"/>
    <n v="100"/>
    <n v="3"/>
    <d v="2021-04-19T00:00:00"/>
    <d v="2021-12-15T00:00:00"/>
    <n v="34"/>
    <x v="10"/>
    <m/>
    <m/>
    <m/>
    <m/>
    <m/>
    <s v="Se desarrolló formulario para el reporte de eventos express a través de la aplicación Microsft Forms."/>
    <n v="100"/>
    <d v="2021-12-27T00:00:00"/>
    <n v="1"/>
    <n v="3"/>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5"/>
    <s v="sistema de costeo"/>
    <n v="100"/>
    <n v="3"/>
    <d v="2021-04-19T00:00:00"/>
    <d v="2021-12-15T00:00:00"/>
    <n v="34"/>
    <x v="10"/>
    <m/>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10T00:00:00"/>
    <n v="1"/>
    <n v="3"/>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Ausencia de un sistema de costeo para la gestión y administración del SARO"/>
    <x v="396"/>
    <s v="sistema de costeo de controles"/>
    <n v="1"/>
    <n v="3"/>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
    <d v="2021-12-10T17:38:00"/>
    <n v="1"/>
    <n v="3"/>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Desconocimiento del sistema SARSICN, mecanismos o herramienta para reportar eventos de seguridad por parte de los lideres del proceso"/>
    <x v="397"/>
    <s v="Capaccitación"/>
    <n v="1"/>
    <n v="3"/>
    <d v="2021-04-19T00:00:00"/>
    <d v="2021-12-15T00:00:00"/>
    <n v="34"/>
    <x v="10"/>
    <s v="NO"/>
    <m/>
    <m/>
    <m/>
    <m/>
    <s v="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
    <n v="1"/>
    <d v="2021-12-10T17:36:00"/>
    <n v="1"/>
    <n v="3"/>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herramientas para identificar ocurrencia de riesgos y reporte en tiempo real"/>
    <x v="390"/>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98"/>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89"/>
    <s v="capacitación"/>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Nivel de analítica enfocado a niveles básico e intermedio"/>
    <x v="399"/>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0"/>
    <s v="revisión y análisis de controles"/>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1"/>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Deficiencias en el ejercicio de análisis e implementación de nuevas técnicas para la identificación y evaluación de riesgos"/>
    <x v="399"/>
    <s v="metodología"/>
    <n v="100"/>
    <n v="3"/>
    <d v="2021-04-16T00:00:00"/>
    <d v="2021-12-15T00:00:00"/>
    <n v="34"/>
    <x v="10"/>
    <s v="NO"/>
    <m/>
    <m/>
    <m/>
    <m/>
    <s v="Se efectuó análisis de Riesgos y Controles de los procesos dentro de las mesas de trabajo de actualización de los perfiles de riesgos Entregable: Matriz análisis de controles por proceso."/>
    <n v="100"/>
    <d v="2021-12-27T00:00:00"/>
    <n v="1"/>
    <n v="3"/>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2"/>
    <s v="revisión y análisis"/>
    <n v="100"/>
    <n v="3"/>
    <d v="2021-04-16T00:00:00"/>
    <d v="2021-12-15T00:00:00"/>
    <n v="34"/>
    <x v="10"/>
    <s v="NO"/>
    <m/>
    <m/>
    <m/>
    <m/>
    <s v="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
    <n v="100"/>
    <d v="2021-12-27T00:00:00"/>
    <n v="1"/>
    <n v="3"/>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3"/>
    <s v="Metodologías"/>
    <n v="100"/>
    <n v="3"/>
    <d v="2021-04-16T00:00:00"/>
    <d v="2021-12-15T00:00:00"/>
    <n v="34"/>
    <x v="10"/>
    <s v="NO"/>
    <m/>
    <m/>
    <m/>
    <m/>
    <s v="Se desarrolló análisis sobre las posibles metodologías a implementar, encontrando que estas se estaban aplicando a la fecha. Entregable: 1. Análisis de metodologías aplicadas."/>
    <n v="100"/>
    <d v="2021-12-27T00:00:00"/>
    <n v="1"/>
    <n v="3"/>
  </r>
  <r>
    <n v="425"/>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9T19:22:00"/>
    <x v="1"/>
    <s v="Observación"/>
    <s v="Acción detectiva"/>
    <s v="aalvarez2"/>
    <x v="43"/>
    <s v="Ausencia de un sistema de costeo para la gestión y administración del SARO"/>
    <x v="391"/>
    <s v="Nuevo Esquema de Reporte de Eventos"/>
    <n v="1"/>
    <n v="3"/>
    <d v="2021-04-19T00:00:00"/>
    <d v="2021-12-15T00:00:00"/>
    <n v="34"/>
    <x v="10"/>
    <m/>
    <m/>
    <m/>
    <m/>
    <m/>
    <s v="Se adjunta formulario con el Nuevo Esquema de Reporte de Eventos"/>
    <n v="1"/>
    <d v="2021-12-27T00:00: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4"/>
    <s v="Estudio de mercado de herramientas especializadas SARLAFT"/>
    <n v="1"/>
    <n v="3"/>
    <d v="2021-06-15T00:00:00"/>
    <d v="2021-12-31T00:00:00"/>
    <n v="28"/>
    <x v="31"/>
    <m/>
    <m/>
    <m/>
    <m/>
    <m/>
    <s v="Se efectuó la cotización ante proveedores especializados"/>
    <n v="1"/>
    <d v="2021-12-17T09:58: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Altos costos asociados a la Adquisición / implementación de controles automáticos"/>
    <x v="405"/>
    <s v="Documento soporte de la sesión realizada"/>
    <n v="1"/>
    <n v="3"/>
    <d v="2021-05-14T00:00:00"/>
    <d v="2021-11-15T00:00:00"/>
    <n v="26"/>
    <x v="31"/>
    <m/>
    <m/>
    <m/>
    <m/>
    <m/>
    <s v="Se efectuó la reunión con el Grupo de Planeación y Control Financiero identificando las acciones a seguir para adelantar el costeo"/>
    <n v="1"/>
    <d v="2021-12-17T09:37: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6"/>
    <s v="Requrimiento formal al proyecto ERP para inclusión de señales de alerta."/>
    <n v="1"/>
    <n v="3"/>
    <d v="2021-06-15T00:00:00"/>
    <d v="2021-12-31T00:00:00"/>
    <n v="28"/>
    <x v="31"/>
    <m/>
    <m/>
    <m/>
    <m/>
    <m/>
    <s v="Se radicó ante el Grupo de Tecnologías de la Información la solicitud de desarrollo de alertas automáticas para ejecutarlas con el ERP"/>
    <n v="1"/>
    <d v="2021-12-17T10:43:00"/>
    <n v="1"/>
    <n v="3"/>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7"/>
    <s v="Diagnostico del listado de controles en el cual se detalle la viabilidad de la automatización. Requerimientos y/o recomendaciones efectuadas"/>
    <n v="2"/>
    <n v="3"/>
    <d v="2021-05-14T00:00:00"/>
    <d v="2021-12-31T00:00:00"/>
    <n v="33"/>
    <x v="31"/>
    <m/>
    <m/>
    <m/>
    <m/>
    <m/>
    <s v="Se efectuó el diagnóstico del listado de controles en el cual se detalla el estudio de automatización por parte del Grupo de Cumplimiento."/>
    <n v="2"/>
    <d v="2021-12-17T10:56:00"/>
    <n v="1"/>
    <n v="3"/>
  </r>
  <r>
    <n v="470"/>
    <s v="Auditorias Internas ACI"/>
    <x v="36"/>
    <s v="Observación No. 1.   Incumplimiento de personal mínimo requerido contrato 2200603 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
    <n v="1"/>
    <d v="2021-09-30T00:00:00"/>
    <n v="1"/>
    <n v="8"/>
  </r>
  <r>
    <n v="470"/>
    <s v="Auditorias Internas ACI"/>
    <x v="36"/>
    <s v="Observación No. 1.   Incumplimiento de personal mínimo requerido contrato 2200603 _x000a_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Mediante correo electrónico del 11/10/2021: Teniendo en cuenta que el contrato se encuentra suspendido desde el dia 04 de junio de 2021 se solicita la refomulación en tiempo para la ejecución de la actividad hasta el 30 de marzo de 2022.  fecha anterior  15/12/2021. _x000a_Se reformuló  fecha en el GRC, fecha anterior 30/03/2022_x000a_"/>
    <n v="3"/>
    <d v="2021-09-30T00:00:00"/>
    <n v="1"/>
    <n v="8"/>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
    <n v="1"/>
    <d v="2021-09-30T00:00:00"/>
    <n v="1"/>
    <n v="8"/>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_x000a_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n v="3"/>
    <d v="2021-09-30T00:00:00"/>
    <n v="1"/>
    <n v="8"/>
  </r>
  <r>
    <n v="473"/>
    <s v="Auditorias Internas ACI"/>
    <x v="36"/>
    <s v="Observación No. 3 Solicitud al cliente en contravía de los términos contractuales_x000a__x000a_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_x000a_"/>
    <d v="2021-06-21T00:00:00"/>
    <x v="0"/>
    <s v="Observación"/>
    <s v="accion correctiva"/>
    <s v="valvarez"/>
    <x v="8"/>
    <s v="_x000a_*Asociar  las áreas mencionadas de carácter informativo como meta física del proyecto_x000a__x000a_*Deficiencia en la planificación de la información del proceso contractual_x000a__x000a_*Falta de revisión de la información contenida en los documentos precontractuales por parte del oferente, de la interventoría y supervisión _x000a__x000a_*Planes de choque por parte del consultor inefectivos_x000a_"/>
    <x v="410"/>
    <s v="Suscripción de la novedad contractual"/>
    <n v="1"/>
    <n v="9"/>
    <m/>
    <d v="2021-10-31T00:00:00"/>
    <m/>
    <x v="20"/>
    <m/>
    <m/>
    <m/>
    <m/>
    <m/>
    <s v="se solicita la reformulación de la actividad en plazo para el dia 31 de octubre de 2021.  fecha anterior  31/08/2021_x000a__x000a_Se adjunta Otrosí reinicio, modificación No. 1 y Prorroga No. 1 del contrato 2200603 suscrita el 26 de octubre de 2021. Se aclara que la actividad tenia vencimiento a 31 de octubre de 2021 según matriz de excel."/>
    <n v="1"/>
    <d v="2021-11-26T16:55:00"/>
    <n v="1"/>
    <n v="9"/>
  </r>
  <r>
    <n v="476"/>
    <s v="Auditorias Internas ACI"/>
    <x v="36"/>
    <s v="Observación No.4   Factor multiplicador del contrato 2200603 sin soporte de ejecución y verificación _x000a__x000a_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_x000a_"/>
    <d v="2021-06-21T00:00:00"/>
    <x v="0"/>
    <s v="Observación"/>
    <s v="accion preventiva"/>
    <s v="valvarez"/>
    <x v="8"/>
    <s v="*Generar ahorros en la contratación por parte del consultor_x000a__x000a_*Interpretación parcializada o sesgada de los términos del contrato objeto de interventoría_x000a__x000a__x000a__x000a__x000a_"/>
    <x v="411"/>
    <s v="Informe"/>
    <n v="1"/>
    <n v="9"/>
    <d v="2021-11-01T00:00:00"/>
    <d v="2022-03-31T00:00:00"/>
    <m/>
    <x v="20"/>
    <m/>
    <m/>
    <m/>
    <m/>
    <m/>
    <s v="Se remite trazabilidad e informe remitido por la interventoría CONSORCIO SIGMA 2020 donde se realiza el control de los costos verificados asociados al factor multiplicador._x000a__x000a_ se solicita reformulación en plazo hasta el 31 de octubre de 2021.  fecha anterior 30/09/2021._x000a_Respuesta a avance reportado en el GRC 2/12/2021_x000a_Se devuelve para reformulación en plazo_x000a_Teniendo en cuenta lo descrito en el oficio con radicado 20214300459262 del 30 de noviembre de 2021 en el quela interventoría propone que: &quot;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quot; por lo cual, la acción debe reformularse en plazo como mínimo en tres meses, para poder verificar su cumplimiento en un periodo de tres meses (3 informes de interventoría donde se evidencie el control y seguimiento del factor multiplicador del contrato de consultoría)._x000a_Reformulado en plazo en el Grc, fecha anterior 31/10/2021"/>
    <n v="1"/>
    <d v="2022-03-30T00:00:00"/>
    <n v="1"/>
    <n v="9"/>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2"/>
    <s v="Memorando_x000a__x000a__x000a_"/>
    <n v="1"/>
    <n v="8"/>
    <m/>
    <d v="2021-10-31T00:00:00"/>
    <m/>
    <x v="20"/>
    <m/>
    <m/>
    <m/>
    <m/>
    <m/>
    <s v="Se adjunta acta de reunión interna donde se analizo la situación presentada en el contrato 2181135 y se concluyo no proceder con el incumplimiento. Se aclara que la actividad tenia fecha de vencimiento a 31 de octubre de 2021 según matriz de excel."/>
    <n v="1"/>
    <d v="2021-11-26T17:02:00"/>
    <n v="1"/>
    <n v="8"/>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3"/>
    <s v="F-GG-33"/>
    <n v="1"/>
    <n v="9"/>
    <m/>
    <d v="2021-09-30T00:00:00"/>
    <m/>
    <x v="20"/>
    <m/>
    <m/>
    <m/>
    <m/>
    <m/>
    <s v="Se adjunta acta de mayores y menores cantidades e items no previstos, oficio con radicado No. 20204300155252  14 de mayo de 2020 y desembolso acta No. 1"/>
    <n v="1"/>
    <d v="2021-09-30T00:00:00"/>
    <n v="1"/>
    <n v="9"/>
  </r>
  <r>
    <n v="472"/>
    <s v="Auditorias Internas ACI"/>
    <x v="36"/>
    <s v="Observación No. 6 Títulos de propiedad de lotes no verificados para un contrato_x000a__x000a_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_x000a__x000a_"/>
    <d v="2021-06-21T00:00:00"/>
    <x v="0"/>
    <s v="Observación"/>
    <s v="accion correctiva"/>
    <s v="cgonzal1"/>
    <x v="8"/>
    <s v="*Falta de revisión de los documentos de los predios por parte del contratista e interventor_x000a__x000a_* El cliente no entregó de licencias y permisos al inicio."/>
    <x v="414"/>
    <s v="Acta de socialización"/>
    <n v="1"/>
    <n v="9"/>
    <m/>
    <d v="2021-08-31T00:00:00"/>
    <m/>
    <x v="20"/>
    <m/>
    <m/>
    <m/>
    <m/>
    <m/>
    <s v="Se adjunta acta F-FF-04 de vecindad del 09/06/2021 suscrita por el interventor, contratista de obra y el propietario del lote privado, donde se observa el plano de intervención de la obra y registro fotográfico y se visualiza el lindero del predio del lote privado el cual no será afectado por la obra."/>
    <n v="1"/>
    <d v="2021-09-30T00:00:00"/>
    <n v="1"/>
    <n v="9"/>
  </r>
  <r>
    <n v="471"/>
    <s v="Auditorias Internas ACI"/>
    <x v="36"/>
    <s v="Observación No.7  Cuatro Ítems no previstos aprobados con inconsistencias _x000a__x000a_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_x000a_NP.047, NP.060 y NP.051: La descripción del ítem no define el alcance de la actividad y no desglosa los materiales necesarios_x000a_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_x000a_NP.047: Incluye  variables que no corresponden con el desarrollo de actividad _x000a__x000a_"/>
    <d v="2021-06-21T00:00:00"/>
    <x v="0"/>
    <s v="Observación"/>
    <s v="accion correctiva"/>
    <s v="cgonzal1"/>
    <x v="8"/>
    <s v="_x000a_*Falta de Revisión detallada de la  aprobación de INP por parte del interventor y grupo responsable de ENTerritorio_x000a__x000a_*Posible colusión entre contratista e interventor "/>
    <x v="415"/>
    <s v="ACTA DE REUNION SUSCRITA POR LAS TRES PARTES"/>
    <n v="1"/>
    <n v="8"/>
    <m/>
    <d v="2021-10-31T00:00:00"/>
    <m/>
    <x v="35"/>
    <m/>
    <m/>
    <m/>
    <m/>
    <m/>
    <s v="_x000a_Se adjunta acta suscrita el 2021-09-29, donde se detallan los NP060 y NP047 y se adjunta soporte con el cual se obtuvo la aprobación del ítem NP051. Se aclara que según matriz en excel la actividad tenia vencimiento a 15 de noviembre de 2021."/>
    <n v="1"/>
    <d v="2021-11-26T16:34:00"/>
    <n v="1"/>
    <n v="8"/>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6"/>
    <s v="oficio"/>
    <n v="1"/>
    <n v="8"/>
    <m/>
    <d v="2021-08-31T00:00:00"/>
    <m/>
    <x v="35"/>
    <m/>
    <m/>
    <m/>
    <m/>
    <m/>
    <s v="Se remiten los siguientes oficios:_x000a__x000a_2190875 20212700143631: 26/07/2021 enviado a la interventoria de  BELLAVISTA –MEDELLÍN (PABELLÓN 2)._x000a_2180866: 20212700146891:30/07/2021 enviado a la interventoria CONSORCIO BYD 2017"/>
    <n v="1"/>
    <d v="2021-07-30T00:00:00"/>
    <n v="1"/>
    <n v="8"/>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7"/>
    <s v="Informe semanal con anexo"/>
    <n v="3"/>
    <n v="8"/>
    <m/>
    <d v="2021-10-31T00:00:00"/>
    <m/>
    <x v="35"/>
    <m/>
    <m/>
    <m/>
    <m/>
    <m/>
    <s v="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
    <n v="3"/>
    <d v="2021-11-26T16:44:00"/>
    <n v="1"/>
    <n v="8"/>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8"/>
    <s v="oficio al contratista de interventoria"/>
    <n v="2"/>
    <n v="12.5"/>
    <d v="2021-10-01T00:00:00"/>
    <d v="2021-12-15T00:00:00"/>
    <n v="10"/>
    <x v="7"/>
    <m/>
    <m/>
    <m/>
    <m/>
    <m/>
    <s v="Se cargan los oficios remitidos a los contratistas de interventoria recordando que los formatos del programa de intradomiciliarias solo podran ser suscritos por el propietario o poseedor de la vivienda."/>
    <n v="2"/>
    <d v="2021-10-22T11:05:00"/>
    <n v="1"/>
    <n v="12.5"/>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9"/>
    <s v="Oficio al ministerio"/>
    <n v="1"/>
    <n v="12.5"/>
    <d v="2021-10-01T00:00:00"/>
    <d v="2021-10-08T00:00:00"/>
    <n v="1"/>
    <x v="7"/>
    <m/>
    <m/>
    <m/>
    <m/>
    <m/>
    <s v="Se adjunta soporte de envio de oficio al cliente solicitando linemaientos y/o pronunciamiento frente a la viabilidad de suscripcion de los formatos pci por parte del conyuge y hasta segundo grado de consanguinidad."/>
    <n v="1"/>
    <d v="2021-10-22T11:13:00"/>
    <n v="1"/>
    <n v="12.5"/>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0"/>
    <s v="Actas de comité tecnico y/o listas de asistencia"/>
    <n v="4"/>
    <n v="12.5"/>
    <d v="2021-10-01T00:00:00"/>
    <d v="2021-12-15T00:00:00"/>
    <n v="10"/>
    <x v="7"/>
    <m/>
    <m/>
    <m/>
    <m/>
    <m/>
    <s v="Se anexan las actas de comite tecnico y/o de seguimiento en donde se revisa y recuerda laimportancia de atender dentro de los tiempos establecidos y/o de ley las PQRs de las personas."/>
    <n v="4"/>
    <d v="2021-12-06T22:16:00"/>
    <n v="1"/>
    <n v="12.5"/>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1"/>
    <s v="Oficio al contratista de interventoria"/>
    <n v="2"/>
    <n v="12.5"/>
    <d v="2021-10-01T00:00:00"/>
    <d v="2021-12-15T00:00:00"/>
    <n v="10"/>
    <x v="7"/>
    <m/>
    <m/>
    <m/>
    <m/>
    <m/>
    <s v="Se anexan los oficios remitidos a los contratistas recordando los tiempos estabelcidos para la antencion de las PQRS"/>
    <n v="2"/>
    <d v="2021-10-22T11:21:00"/>
    <n v="1"/>
    <n v="12.5"/>
  </r>
  <r>
    <n v="465"/>
    <s v="Auditorias Internas ACI"/>
    <x v="37"/>
    <s v="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
    <d v="2021-09-24T11:52:00"/>
    <x v="0"/>
    <s v="Observación"/>
    <s v="Acción detectiva"/>
    <s v="dtorres2"/>
    <x v="44"/>
    <s v="Demora de la interventoría en la aprobación de cambio de personal"/>
    <x v="422"/>
    <s v="oficio al contratista de interventoria"/>
    <n v="2"/>
    <n v="12.5"/>
    <d v="2021-10-01T00:00:00"/>
    <d v="2021-12-15T00:00:00"/>
    <n v="10"/>
    <x v="7"/>
    <m/>
    <m/>
    <m/>
    <m/>
    <m/>
    <s v="Se adjuntan los oficios remitidos a los contratistas, recordando que los formatos deben ser suscritos por el personal aprobado y contratado."/>
    <n v="2"/>
    <d v="2021-10-22T11:28:00"/>
    <n v="1"/>
    <n v="12.5"/>
  </r>
  <r>
    <n v="465"/>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3"/>
    <s v="Formato Diligencia por los Contratistas"/>
    <n v="20"/>
    <n v="12.5"/>
    <d v="2021-10-01T00:00:00"/>
    <d v="2021-12-15T00:00:00"/>
    <n v="10"/>
    <x v="7"/>
    <m/>
    <m/>
    <m/>
    <m/>
    <m/>
    <s v="se anexan los 20 formatos diligenciados por los contratistas como evidencia del uso y diligenciamiento del nuevo formato unificado."/>
    <n v="20"/>
    <d v="2021-12-06T19:35:00"/>
    <n v="1"/>
    <n v="12.5"/>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4"/>
    <s v="Correo electronico, oficio externo y/o mesa de trabajo a las 2 interventorías y el cliente."/>
    <n v="3"/>
    <n v="12.5"/>
    <d v="2021-10-01T00:00:00"/>
    <d v="2021-10-10T00:00:00"/>
    <n v="1"/>
    <x v="7"/>
    <m/>
    <m/>
    <m/>
    <m/>
    <m/>
    <s v="Se socializo con las invertentorias los ajustes realizados a los formatos, asi como la metodoligia para el diligenciamiento de los formatos."/>
    <n v="3"/>
    <d v="2021-10-22T10:27:00"/>
    <n v="1"/>
    <n v="12.5"/>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5"/>
    <s v="formato ajustado"/>
    <n v="1"/>
    <n v="12.5"/>
    <d v="2021-10-01T00:00:00"/>
    <d v="2021-10-08T00:00:00"/>
    <n v="1"/>
    <x v="7"/>
    <m/>
    <m/>
    <m/>
    <m/>
    <m/>
    <s v="Se anexa el formato PCI011 Ajustado."/>
    <n v="1"/>
    <d v="2021-10-22T09:43:00"/>
    <n v="1"/>
    <n v="12.5"/>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6"/>
    <s v="PROCEDIMIENTO"/>
    <n v="1"/>
    <n v="8"/>
    <d v="2021-10-01T00:00:00"/>
    <d v="2022-04-30T00:00:00"/>
    <n v="1"/>
    <x v="36"/>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Se anexa el borrador del procedimiento y correo electrónico en que se solicita a desarrollo organizacional la revisión y tràmite del procedimiento respectivo del 17-12-21. Pendiente la publicación del procedimiento._x000a__x000a_La actividad se cumplirá fuera de plazo"/>
    <n v="1"/>
    <d v="2021-12-20T00:00:00"/>
    <n v="1"/>
    <n v="8"/>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7"/>
    <s v="Lista de Asistencia teams"/>
    <n v="1"/>
    <n v="4"/>
    <d v="2021-10-01T00:00:00"/>
    <d v="2022-04-30T00:00:00"/>
    <n v="1"/>
    <x v="36"/>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Reformulación de acción, producto y fecha programada con memorando 20215300182713 del 17-12-21."/>
    <n v="1"/>
    <d v="2021-12-20T00:00:00"/>
    <n v="1"/>
    <n v="4"/>
  </r>
  <r>
    <n v="458"/>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0"/>
    <s v="Observación"/>
    <s v="CORRECTIVA"/>
    <s v="ariano"/>
    <x v="8"/>
    <s v="• Desconocimiento por parte del responsable de la validación y aprobación de pólizas._x000a__x000a_•Omisión o fallas en la verificación del total de los requisitos de las garantías por parte del responsable de aprobación."/>
    <x v="428"/>
    <s v="Pólizas actualizadas"/>
    <n v="8"/>
    <n v="8"/>
    <d v="2021-10-01T00:00:00"/>
    <d v="2021-10-31T00:00:00"/>
    <n v="1"/>
    <x v="20"/>
    <m/>
    <m/>
    <m/>
    <m/>
    <m/>
    <s v="Se remite avance y se solicita reformulación en plazo ya que hay contratos que no han cumplido con la actualización de las pólizas. Se solicita reformulación hasta el 28 de febrero de 2022._x000a__x000a_La actividad se cumplirá fuera de plazo"/>
    <n v="8"/>
    <d v="2021-12-23T00:00:00"/>
    <n v="1"/>
    <n v="8"/>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29"/>
    <s v="Control de asistencia"/>
    <n v="1"/>
    <n v="8"/>
    <d v="2021-10-01T00:00:00"/>
    <d v="2021-10-31T00:00:00"/>
    <n v="1"/>
    <x v="20"/>
    <m/>
    <m/>
    <m/>
    <m/>
    <m/>
    <s v="se anexa listado de reunión del 29 de octubre de 2021."/>
    <n v="1"/>
    <d v="2021-12-23T00:00:00"/>
    <n v="1"/>
    <n v="8"/>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30"/>
    <s v="Acta de aprobación de personal y lista de verificación de requisitos "/>
    <n v="6"/>
    <n v="8"/>
    <d v="2021-10-01T00:00:00"/>
    <d v="2021-10-31T00:00:00"/>
    <n v="1"/>
    <x v="20"/>
    <m/>
    <m/>
    <m/>
    <m/>
    <m/>
    <s v="Se anexan acta 3 y 4 firmadas con radicados 20212700226011 y 20212700225941 de1 24 de noviembre de 2021 y el acta de revisión de lineamientos de hojas de vida."/>
    <n v="6"/>
    <d v="2021-12-23T00:00:00"/>
    <n v="1"/>
    <n v="8"/>
  </r>
  <r>
    <n v="460"/>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1"/>
    <s v="Lista de Asistencia teams"/>
    <n v="1"/>
    <n v="4"/>
    <d v="2021-10-01T00:00:00"/>
    <d v="2021-11-30T00:00:00"/>
    <n v="1"/>
    <x v="36"/>
    <m/>
    <m/>
    <m/>
    <m/>
    <m/>
    <s v="Se observa presentación en la que se desgloza la metodología de costeo del factor multiplicador y de los items que lo componen y la lista de asistencia."/>
    <n v="1"/>
    <d v="2021-12-20T00:00:00"/>
    <n v="1"/>
    <n v="4"/>
  </r>
  <r>
    <n v="460"/>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2"/>
    <s v="Instructivo"/>
    <n v="1"/>
    <n v="8"/>
    <d v="2021-10-01T00:00:00"/>
    <d v="2021-12-15T00:00:00"/>
    <n v="1"/>
    <x v="36"/>
    <m/>
    <m/>
    <m/>
    <m/>
    <m/>
    <s v="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
    <n v="1"/>
    <d v="2021-12-20T00:00:00"/>
    <n v="1"/>
    <n v="8"/>
  </r>
  <r>
    <n v="460"/>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3"/>
    <s v="Lista de Asistencia teams"/>
    <n v="1"/>
    <n v="4"/>
    <d v="2021-10-01T00:00:00"/>
    <d v="2021-12-15T00:00:00"/>
    <n v="1"/>
    <x v="36"/>
    <m/>
    <m/>
    <m/>
    <m/>
    <m/>
    <s v="Grabación de la socialización y lista de asistencia del 15.12.21"/>
    <n v="1"/>
    <d v="2021-12-20T00:00:00"/>
    <n v="1"/>
    <n v="4"/>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4"/>
    <s v="Oficio solicitud de información y plan de contingencia de la interventoria"/>
    <n v="4"/>
    <n v="8"/>
    <d v="2021-10-01T00:00:00"/>
    <d v="2021-03-31T00:00:00"/>
    <n v="1"/>
    <x v="20"/>
    <m/>
    <m/>
    <m/>
    <m/>
    <m/>
    <s v="Se adjuntan evidencia de la solicitud del contrato 2210032 radicado No. 20212700229901 y respuesta mediante radicado No. 20214300497702._x000a_Por no contar con el total de lo proyectado, se solicita reformulación en plazo: Fecha fin: 31 de marzo de 2022"/>
    <n v="4"/>
    <d v="2021-12-27T00:00:00"/>
    <n v="1"/>
    <n v="8"/>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5"/>
    <s v="Oficio"/>
    <n v="1"/>
    <n v="8"/>
    <d v="2021-10-01T00:00:00"/>
    <d v="2022-02-28T00:00:00"/>
    <n v="1"/>
    <x v="20"/>
    <m/>
    <m/>
    <m/>
    <m/>
    <m/>
    <s v="Se remite comunicación con radicado No.20212700229921 para el contrato 2210032 para los demás contratos no se pudo tramitar en su momento por encontrarse suspendidos, se solicita reformulación hasta el día 28 de febrero de 2022"/>
    <n v="1"/>
    <d v="2022-02-28T00:00:00"/>
    <n v="1"/>
    <n v="8"/>
  </r>
  <r>
    <n v="462"/>
    <s v="Auditorias Internas ACI"/>
    <x v="38"/>
    <s v="Observación 5. 37 planos sin todas las firmas requeridas en 3 contratos_x000a__x000a_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_x000a__x000a_Al contrato N° 2210030 le falta el 12% de firmas en los planos de 21 puntos de obra (10 firmas)_x000a_Al contrato N° 2210031 le falta el 100% de firmas en los planos de 6 puntos de obra (24 firmas)_x000a_Al contrato N° 2210032 le falta el 64% de firmas en los planos de 26 puntos de obra (68 firmas)"/>
    <d v="2021-09-21T00:00:00"/>
    <x v="0"/>
    <s v="Observación"/>
    <s v="CORRECTIVA"/>
    <s v="ariano"/>
    <x v="8"/>
    <s v="Complejidad en la coordinación y logística en la consecución de las firmas. (factores como: Virtualidad, distancia, ausencia por COVID.)_x000a__x000a_Reprocesos en los ajustes de los diseños. "/>
    <x v="436"/>
    <s v="Planos de los contratos 2210030, 2210031 y 2210032 debidamente firmados."/>
    <n v="3"/>
    <n v="8"/>
    <d v="2021-10-01T00:00:00"/>
    <d v="2022-05-31T00:00:00"/>
    <n v="1"/>
    <x v="20"/>
    <m/>
    <m/>
    <m/>
    <m/>
    <m/>
    <s v="Se recibe correo electrónico con planos firmados el 31052022_x000a_Se informa por parte de los responsables que la acción será reportada con corte a mayo de 2022_x000a__x000a_La actividad se cumplirá fuera de plazo_x000a__x000a_No presenta avances para este periodo (los planos no se encuentran aún firmados por parte del consultor)"/>
    <n v="3"/>
    <d v="2021-12-23T00:00:00"/>
    <n v="1"/>
    <n v="8"/>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CORRECTIVA"/>
    <s v="csanchez2"/>
    <x v="8"/>
    <s v="_x000a_• Inoportunidad en las validaciones de las actividades contenidas en el informe PGIO por parte de la interventoría. _x000a__x000a_•Inoportunidad o errores en el suministro de información por parte del contratista de obra."/>
    <x v="437"/>
    <s v="Oficio de llamada de atención"/>
    <n v="3"/>
    <n v="8"/>
    <d v="2021-10-01T00:00:00"/>
    <d v="2021-10-31T00:00:00"/>
    <n v="1"/>
    <x v="20"/>
    <m/>
    <m/>
    <m/>
    <m/>
    <m/>
    <s v="Para el contrato 2200955 se remite el oficio No. 20212700206641 _x000a_Para el contrato 2200960 se remite el oficio No. 20212700208021 _x000a_para el contrato 2200455 se remite oficio con 20212700194531 aprobación del informe."/>
    <n v="3"/>
    <d v="2021-12-27T00:00:00"/>
    <n v="1"/>
    <n v="8"/>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8"/>
    <s v="Fichas de proyectos actualizadas F-GG-54 y F-GG-58 (quincenal) y reporte de alertas de posibles incumplimientos (mensual) Unidad de medida (cantidad): 10 y 3"/>
    <n v="1"/>
    <n v="8"/>
    <d v="2021-10-01T00:00:00"/>
    <d v="2022-04-30T00:00:00"/>
    <n v="1"/>
    <x v="20"/>
    <m/>
    <m/>
    <m/>
    <m/>
    <m/>
    <s v="Se informa por parte de los responsables que la acción será reportada con corte a abril de 2022 (correo electrónico de esta misma fecha)_x000a__x000a_La Subgerencia de desarrollo de proyectos reformulará la acción, ingresara nueva acción para este plan y elimina esta_x000a__x000a_Se solicita modificación de acción por circular interna donde se solicita incluir en el formato de planeación F-PR-26 las obligaciones especificas requeridas para cada contrato con plazo 30-12-21."/>
    <n v="1"/>
    <d v="2021-12-23T00:00:00"/>
    <n v="1"/>
    <n v="8"/>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9"/>
    <s v="Mesa de trabajo con los grupos correspondiente"/>
    <n v="1"/>
    <n v="8"/>
    <d v="2021-10-01T00:00:00"/>
    <d v="2022-04-30T00:00:00"/>
    <n v="1"/>
    <x v="20"/>
    <m/>
    <m/>
    <m/>
    <m/>
    <m/>
    <s v="Con corte a abril de 2022 se evidencian los soportes de la mesa de trabajo con la Subgerencia Administrativa y de Talento Humano_x000a__x000a_Se informa por parte de los responsables que la acción será reportada con corte a abril de 2022_x000a__x000a_Refomulación en plazo para el 31 de marzo de 2022 Se consulto el tema con el grupo encargado y se debe realizar mesa de trabajo para exponer la situación y determinar el proceso a realizar. Por lo anterior, se propone reformulación con el siguiente detalle:_x000a_Actividad: Exponer el tema en mesa de trabajo con los grupos correspondiente (Servicios Administrativos y Talento Humano) con el fin de establecer compromisos para la incluisión del plan de gestión integral de obra dentro del sistema integrado de Gestión de Enterritorio._x000a_Fecha fin: 31/03/2022_x000a__x000a_Se solicito reformulación de la acción y se asigno para aprobación del subgerente pero se asigno al anterior se solicita asignar al Ing. Elkin Bechara. Para lo cual se reasigno la notificación vía GRC para el reporte"/>
    <n v="1"/>
    <d v="2021-12-27T00:00:00"/>
    <n v="1"/>
    <n v="8"/>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actualización del formato entre las partes acorde con la situación actual del contrato"/>
    <x v="440"/>
    <s v="Formato Actualizado y aprobado"/>
    <n v="1"/>
    <n v="20"/>
    <d v="2021-07-02T00:00:00"/>
    <d v="2021-07-30T00:00:00"/>
    <n v="17"/>
    <x v="37"/>
    <m/>
    <m/>
    <m/>
    <m/>
    <m/>
    <s v="Se Actualizó  y aprobó  por parte de Fondo Nacional de Vivienda - Fonvivienda Los   formatos VISA - SFVISA acorde con la situación del contrato."/>
    <n v="1"/>
    <d v="2021-07-12T00:00:00"/>
    <n v="1"/>
    <n v="20"/>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control del supervisor SFV Enterritorio de los formatos vigentes y en uso"/>
    <x v="441"/>
    <s v="Acta de reunión de socialización"/>
    <n v="1"/>
    <n v="20"/>
    <d v="2021-07-02T00:00:00"/>
    <d v="2021-08-30T00:00:00"/>
    <n v="17"/>
    <x v="37"/>
    <m/>
    <m/>
    <m/>
    <m/>
    <m/>
    <s v="Se Socializó la actualización del formato VISA al interior del equipo de FONVIVIENDA. "/>
    <n v="1"/>
    <d v="2021-07-19T00:00:00"/>
    <n v="1"/>
    <n v="20"/>
  </r>
  <r>
    <n v="467"/>
    <s v="Auditorias Internas ACI"/>
    <x v="39"/>
    <s v="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
    <d v="2021-09-24T11:56:00"/>
    <x v="0"/>
    <s v="Observación"/>
    <s v="Acción detectiva"/>
    <s v="dtorres2"/>
    <x v="45"/>
    <s v="Falta de control y validación de los soportes fotográficos por parte del Supervisor en el formato establecido"/>
    <x v="442"/>
    <s v="Correo electrónico con revisión aleatoria de 10 certificados mensuales"/>
    <n v="50"/>
    <n v="20"/>
    <d v="2021-07-02T00:00:00"/>
    <d v="2021-11-30T00:00:00"/>
    <n v="21"/>
    <x v="37"/>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
    <n v="50"/>
    <d v="2021-12-03T00:00:00"/>
    <n v="1"/>
    <n v="20"/>
  </r>
  <r>
    <n v="468"/>
    <s v="Auditorias Internas ACI"/>
    <x v="39"/>
    <s v="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
    <d v="2021-09-24T11:57:00"/>
    <x v="0"/>
    <s v="Observación"/>
    <s v="Acción detectiva"/>
    <s v="dtorres2"/>
    <x v="45"/>
    <s v="Cargue manual de la información al aplicativo/Falta de validación de la información reportada por parte del supervisor"/>
    <x v="443"/>
    <s v="Correo electrónico con revisión aleatoria de 10 informes mensuales"/>
    <n v="50"/>
    <n v="20"/>
    <d v="2021-07-02T00:00:00"/>
    <d v="2021-11-30T00:00:00"/>
    <n v="21"/>
    <x v="37"/>
    <m/>
    <m/>
    <m/>
    <m/>
    <m/>
    <s v="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
    <n v="50"/>
    <d v="2021-12-03T00:00:00"/>
    <n v="1"/>
    <n v="20"/>
  </r>
  <r>
    <n v="469"/>
    <s v="Auditorias Internas ACI"/>
    <x v="39"/>
    <s v="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
    <d v="2021-09-24T12:00:00"/>
    <x v="0"/>
    <s v="Observación"/>
    <s v="Acción detectiva"/>
    <s v="dossa"/>
    <x v="45"/>
    <s v="Falta de validación de la información reportada por parte del supervisor/Cargue manual de la información en la generación de los certificados"/>
    <x v="444"/>
    <s v="Correo electrónico con revisión aleatoria de 10 certificados mensuales"/>
    <n v="50"/>
    <n v="20"/>
    <d v="2021-07-02T00:00:00"/>
    <d v="2021-11-30T00:00:00"/>
    <n v="21"/>
    <x v="37"/>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
    <n v="50"/>
    <d v="2021-12-03T00:00:00"/>
    <n v="1"/>
    <n v="20"/>
  </r>
  <r>
    <n v="477"/>
    <s v="Auditorias Internas ACI"/>
    <x v="40"/>
    <s v="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
    <d v="2021-09-28T15:23:00"/>
    <x v="11"/>
    <s v="Observación"/>
    <s v="Acción correctiva"/>
    <s v="dossa"/>
    <x v="46"/>
    <s v="Falta de gestión de la consultoría 2020633 en el levantamiento y validación de la información del área de influencia del proyecto // Debilidades en el ejercicio de la supervisión para el contrato de consultoría 2020633"/>
    <x v="445"/>
    <s v="Acta que contenga validación de la Comunicación Recibida (radicada) por parte del consultor."/>
    <n v="1"/>
    <n v="33"/>
    <d v="2021-08-30T00:00:00"/>
    <d v="2021-11-26T00:00:00"/>
    <n v="12"/>
    <x v="38"/>
    <m/>
    <m/>
    <m/>
    <m/>
    <m/>
    <s v="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
    <n v="1"/>
    <d v="2021-11-25T00:00:00"/>
    <n v="1"/>
    <n v="33"/>
  </r>
  <r>
    <n v="478"/>
    <s v="Auditorias Internas ACI"/>
    <x v="40"/>
    <s v="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
    <d v="2021-09-28T15:25:00"/>
    <x v="11"/>
    <s v="Observación"/>
    <s v="Acción correctiva"/>
    <s v="valvarez"/>
    <x v="46"/>
    <s v="Falta de control y seguimiento durante el trabajo de campo por parte de la consultoría // Debilidades en la validación y verificación por parte de la supervisión // Errores en la digitación de la base de usuarios."/>
    <x v="446"/>
    <s v="Informe que contenga el balance depurado por parte de la consultoría avalado por la supervisión de Enterritorio."/>
    <n v="3"/>
    <n v="33"/>
    <d v="2021-08-30T00:00:00"/>
    <d v="2021-12-15T00:00:00"/>
    <n v="15"/>
    <x v="38"/>
    <m/>
    <m/>
    <m/>
    <m/>
    <m/>
    <s v="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
    <n v="3"/>
    <d v="2021-12-20T00:00:00"/>
    <n v="1"/>
    <n v="33"/>
  </r>
  <r>
    <n v="479"/>
    <s v="Auditorias Internas ACI"/>
    <x v="40"/>
    <s v="Observacion Nro.3 Demora de Enterritorio en la entrega de 5 de los 12 informes de ejecución del convenio a la Agencia de Renovación del Territorio (ART) presentando atrasos entre 1 y 52 días hábiles superiores al término establecido en el compromiso contractual."/>
    <d v="2021-09-28T15:28:00"/>
    <x v="11"/>
    <s v="Observación"/>
    <s v="Acción preventiva"/>
    <s v="aocampo"/>
    <x v="46"/>
    <s v="Debilidades en las funciones seguimiento y control de la supervisión // Demoras en obtención de insumos de los consultores de los proyectos por parte de la Entidad Territorial"/>
    <x v="447"/>
    <s v="Matriz en Excel que contenga las fechas de los productos y/u obligaciones a entregar para cada contrato de estructuración con sus respectivos controles"/>
    <n v="1"/>
    <n v="34"/>
    <d v="2021-08-30T00:00:00"/>
    <d v="2021-12-15T00:00:00"/>
    <n v="15"/>
    <x v="38"/>
    <m/>
    <m/>
    <m/>
    <m/>
    <m/>
    <s v="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
    <n v="1"/>
    <d v="2021-12-20T00:00:00"/>
    <n v="1"/>
    <n v="34"/>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ficiente gestión de la interventoría en la aprobación de productos y tramite de pagos"/>
    <x v="448"/>
    <s v="Presentación de la capacitación realizada y listado de asistencia"/>
    <n v="2"/>
    <n v="12.5"/>
    <d v="2021-11-16T00:00:00"/>
    <d v="2022-02-10T00:00:00"/>
    <n v="12"/>
    <x v="38"/>
    <m/>
    <m/>
    <m/>
    <m/>
    <m/>
    <s v="Se realizo socialización de la capacitación del Manual de Supervisión e Interventoría de la Entidad a todo el personal de la Subgerencia de Estructuración de Proyectos.Lista de asistencia del 14/02/2022 , 35 asistentes"/>
    <n v="2"/>
    <d v="2022-02-14T20:50:00"/>
    <n v="1"/>
    <n v="12.5"/>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bilidades en el seguimiento y control por parte de la Supervisión y la Gerencia del convenio al ejercicio de la interventoría"/>
    <x v="449"/>
    <s v="Matriz en Excel que contenga las fechas de los productos y/u obligaciones a entregar para cada contrato de estructuración con sus respectivos controles"/>
    <n v="1"/>
    <n v="12.5"/>
    <d v="2021-11-16T00:00:00"/>
    <d v="2022-02-15T00:00:00"/>
    <n v="13"/>
    <x v="38"/>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7:00"/>
    <n v="1"/>
    <n v="12.5"/>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preventiva"/>
    <s v="dossa"/>
    <x v="46"/>
    <s v="Decisiones adoptadas en comités de seguimiento que tienen efecto contractual"/>
    <x v="449"/>
    <s v="Matriz en Excel que contenga las fechas de los productos y/u obligaciones a entregar para cada contrato de estructuración con sus respectivos controles"/>
    <n v="1"/>
    <n v="12.5"/>
    <d v="2021-11-16T00:00:00"/>
    <d v="2022-02-15T00:00:00"/>
    <n v="13"/>
    <x v="38"/>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6:00"/>
    <n v="1"/>
    <n v="12.5"/>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correctiva"/>
    <s v="dossa"/>
    <x v="46"/>
    <s v="Decisiones adoptadas en comités de seguimiento que tienen efecto contractual"/>
    <x v="450"/>
    <s v="Documento consolidado con los soportes"/>
    <n v="1"/>
    <n v="12.5"/>
    <d v="2021-11-16T00:00:00"/>
    <d v="2022-02-15T00:00:00"/>
    <n v="13"/>
    <x v="38"/>
    <m/>
    <m/>
    <m/>
    <m/>
    <m/>
    <s v="Se anexan los soportes de aceptación del cliente del cambio de las capacitaciones presenciales a virtuales en cinco municipios, mediante actas de modificación de cantidades y comités de seguimiento.  _x000a_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_x000a_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
    <n v="1"/>
    <d v="2022-02-10T20:08:00"/>
    <n v="1"/>
    <n v="12.5"/>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1"/>
    <s v="Acta de liquidación"/>
    <n v="1"/>
    <n v="12.5"/>
    <d v="2021-11-16T00:00:00"/>
    <d v="2022-02-15T00:00:00"/>
    <n v="13"/>
    <x v="38"/>
    <m/>
    <m/>
    <m/>
    <m/>
    <m/>
    <s v="Se realizo suscripción del acta de liquidación del contrato 2020628  del 14 marzo 2022"/>
    <n v="1"/>
    <d v="2022-03-16T19:20:00"/>
    <n v="1"/>
    <n v="12.5"/>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2"/>
    <s v="Memorando radicado al area de presupuesto."/>
    <n v="1"/>
    <n v="12.5"/>
    <d v="2021-11-16T00:00:00"/>
    <d v="2022-02-15T00:00:00"/>
    <n v="13"/>
    <x v="38"/>
    <m/>
    <m/>
    <m/>
    <m/>
    <m/>
    <s v="Memorando 20225400048113 Acta de Liquidación del Contrato Interventoría No. 2020628, celebrado con CONSORCIO INGEMUR  14 marzo 2022 Gerente del Grupo de Gestión Post-Contractual para presupuesto y contabilidad"/>
    <n v="1"/>
    <d v="2022-03-16T19:19:00"/>
    <n v="1"/>
    <n v="12.5"/>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Demoras en decisiones por parte del cliente para el trámite de novedades contractuales"/>
    <x v="449"/>
    <s v="Matriz en Excel que contenga las fechas de los productos y/u obligaciones a entregar para cada contrato de estructuración con sus respectivos controles"/>
    <n v="1"/>
    <n v="12.5"/>
    <d v="2021-11-16T00:00:00"/>
    <d v="2022-02-15T00:00:00"/>
    <n v="13"/>
    <x v="38"/>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8:00"/>
    <n v="1"/>
    <n v="12.5"/>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Necesidad de flujo de caja del consultor"/>
    <x v="453"/>
    <s v="Presentación de la capacitación realizada y listado de asistencia"/>
    <n v="2"/>
    <n v="12.5"/>
    <d v="2021-11-16T00:00:00"/>
    <d v="2022-02-10T00:00:00"/>
    <n v="12"/>
    <x v="38"/>
    <m/>
    <m/>
    <m/>
    <m/>
    <m/>
    <s v="Se realizo socialización de la capacitación del Manual de Supervisión e Interventoría de la Entidad a todo el personal de la Subgerencia de Estructuración de Proyectos.Lista de asistencia del 14/02/2022 , 35 asistentes"/>
    <n v="2"/>
    <d v="2022-02-14T20:48:00"/>
    <n v="1"/>
    <n v="12.5"/>
  </r>
  <r>
    <n v="500"/>
    <s v="Auditorias Internas"/>
    <x v="42"/>
    <s v="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
    <d v="2021-12-20T09:12:00"/>
    <x v="0"/>
    <s v="Observación"/>
    <s v="Acción detectiva"/>
    <s v="aocampo"/>
    <x v="47"/>
    <s v="Falta de priorización de la solicitud de reintegro de los rendimientos financieros por parte de la Gerencia del convenio"/>
    <x v="454"/>
    <s v="Procedimiento actualizado, P-FI-02 REGISTRO CONTABLE, TRASLADO Y APROBACIÓN DE APORTES DE RENDIMIENTOS FINANCIEROS DE CONVENIOS O CONTRATOS INTERADMINISTRATIVOS"/>
    <n v="1"/>
    <n v="18"/>
    <d v="2021-12-06T00:00:00"/>
    <d v="2022-03-31T00:00:00"/>
    <n v="16"/>
    <x v="39"/>
    <m/>
    <m/>
    <m/>
    <m/>
    <m/>
    <s v="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
    <n v="1"/>
    <d v="2022-03-25T09:26:00"/>
    <n v="1"/>
    <n v="18"/>
  </r>
  <r>
    <n v="501"/>
    <s v="Auditorias Internas"/>
    <x v="42"/>
    <s v="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
    <d v="2021-12-20T09:22:00"/>
    <x v="0"/>
    <s v="Observación"/>
    <s v="Acción detectiva"/>
    <s v="aocampo"/>
    <x v="47"/>
    <s v="Demoras en el cumplimiento de las obligaciones propias de las entidades territoriales conforme al contrato suscrito con Enterritorio."/>
    <x v="455"/>
    <s v="Comunicación Externa a las Entidades Ejecutoria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r>
  <r>
    <n v="502"/>
    <s v="Auditorias Internas"/>
    <x v="42"/>
    <s v="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
    <d v="2021-12-20T09:36:00"/>
    <x v="0"/>
    <s v="Observación"/>
    <s v="Acción detectiva"/>
    <s v="aocampo"/>
    <x v="47"/>
    <s v="La falta de aplicación de las medidas conminatorias a los contratistas de obra e interventoría por parte de las entidades ejecutoras"/>
    <x v="456"/>
    <s v="Comunicaciones externas y anexos (correos electrónico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r>
  <r>
    <n v="503"/>
    <s v="Auditorias Internas"/>
    <x v="42"/>
    <s v="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
    <d v="2021-12-20T09:41:00"/>
    <x v="0"/>
    <s v="Observación"/>
    <s v="Acción detectiva"/>
    <s v="aocampo"/>
    <x v="47"/>
    <s v="Cambios unilaterales de las entidades financieras referentes a las condiciones iniciales pactadas con los Territorios (Tasas, exoneración de costos de las cuentas, gravámenes)"/>
    <x v="457"/>
    <s v="Comunicación externa a las entidades ejecutoras (un 6) Soporte de la devolución (un 6)"/>
    <n v="12"/>
    <n v="16"/>
    <d v="2021-12-06T00:00:00"/>
    <d v="2022-03-31T00:00:00"/>
    <n v="16"/>
    <x v="0"/>
    <m/>
    <m/>
    <m/>
    <m/>
    <m/>
    <s v="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
    <n v="12"/>
    <m/>
    <n v="1"/>
    <n v="16"/>
  </r>
  <r>
    <n v="504"/>
    <s v="Auditorias Internas"/>
    <x v="42"/>
    <s v="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
    <d v="2021-12-20T09:44:00"/>
    <x v="0"/>
    <s v="Observación"/>
    <s v="Acción detectiva"/>
    <s v="aocampo"/>
    <x v="47"/>
    <s v="Pocas herramientas jurídicas para conminar incumplimientos de las Entidades Ejecutoras"/>
    <x v="458"/>
    <s v="Comunicación Externa a las Entidades Ejecutorias"/>
    <n v="9"/>
    <n v="18"/>
    <d v="2021-12-06T00:00:00"/>
    <d v="2022-03-31T00:00:00"/>
    <n v="16"/>
    <x v="0"/>
    <m/>
    <m/>
    <m/>
    <m/>
    <m/>
    <s v="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
    <n v="9"/>
    <m/>
    <n v="1"/>
    <n v="18"/>
  </r>
  <r>
    <n v="505"/>
    <s v="Auditorias Internas"/>
    <x v="42"/>
    <s v="*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
    <d v="2021-12-20T09:45:00"/>
    <x v="0"/>
    <s v="Observación"/>
    <s v="Acción detectiva"/>
    <s v="aocampo"/>
    <x v="47"/>
    <s v="Omisión de la verificación de la tasa pactadas en cumplimiento de lo establecidos en el reglamento operativo."/>
    <x v="459"/>
    <s v="Acta"/>
    <n v="1"/>
    <n v="16"/>
    <d v="2021-12-06T00:00:00"/>
    <d v="2022-01-14T00:00:00"/>
    <n v="5"/>
    <x v="0"/>
    <m/>
    <m/>
    <m/>
    <m/>
    <m/>
    <s v="De conformidad con lo descrito en la actividad, severificó el cargue del acta de reunión con las firmas correspondientes de parte del grupo de Desarrollo de Proyectos 3 / Gerencia del convenio de Pactos Territoriales, y la Asesoría de Control Interno."/>
    <n v="1"/>
    <m/>
    <n v="1"/>
    <n v="16"/>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0"/>
    <s v="Lineamiento para la adjudicación de contratos mediante lotes o grupos."/>
    <n v="1"/>
    <n v="10"/>
    <m/>
    <d v="2022-06-30T00:00:00"/>
    <m/>
    <x v="40"/>
    <m/>
    <m/>
    <m/>
    <m/>
    <m/>
    <s v="Se adjuntan los lineamientos emitidos vía memroando Radicado No.: 20225000093673 para la adjudicación de contratos mediante lotes o grupos."/>
    <n v="1"/>
    <d v="2022-07-12T00:00:00"/>
    <n v="1"/>
    <n v="10"/>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1"/>
    <s v="Lista de asistencias y socialización de los lineamientos ara la adjudicación de contratos mediante lotes o grupos."/>
    <n v="1"/>
    <n v="10"/>
    <m/>
    <d v="2022-06-30T00:00:00"/>
    <m/>
    <x v="40"/>
    <m/>
    <m/>
    <m/>
    <m/>
    <m/>
    <s v="Se remiten la Lista de asistencia y socialización de los lineamientos ara la adjudicación de contratos mediante lotes o grupos."/>
    <n v="1"/>
    <d v="2022-06-30T00:00:00"/>
    <n v="1"/>
    <n v="10"/>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correctiva"/>
    <s v="ariano"/>
    <x v="49"/>
    <s v="1) Omisión, inoportunidad o errores en el suministro de información por parte del cliente y/o contratista y/o interventoría.  _x000a__x000a_2) Debilidades en la revisión de los informes de  la interventoría por parte del equipo de la supervisión."/>
    <x v="462"/>
    <s v="Comunicación dirigida al consultor solicitando la acción correctiva."/>
    <n v="1"/>
    <n v="10"/>
    <m/>
    <d v="2022-03-31T00:00:00"/>
    <m/>
    <x v="7"/>
    <m/>
    <m/>
    <m/>
    <m/>
    <m/>
    <s v="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
    <n v="1"/>
    <d v="2021-11-24T00:00:00"/>
    <n v="1"/>
    <n v="10"/>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preventiva"/>
    <s v="ariano"/>
    <x v="49"/>
    <s v="1) Omisión, inoportunidad o errores en el suministro de información por parte del cliente y/o contratista y/o interventoría.  _x000a__x000a_2) Debilidades en la revisión de los informes de  la interventoría por parte del equipo de la supervisión."/>
    <x v="463"/>
    <s v="_x000a_Lista de asistencia del comité de seguimiento donde se socializa la importancia de hacer chequeo y verificacion sobre los diagnosticos."/>
    <n v="1"/>
    <n v="10"/>
    <m/>
    <d v="2022-03-31T00:00:00"/>
    <m/>
    <x v="7"/>
    <m/>
    <m/>
    <m/>
    <m/>
    <m/>
    <s v="Se adjunta Lista de asistencia del comité de seguimiento donde se socializa la importancia de hacer chequeo y verificacion sobre los diagnosticos."/>
    <n v="1"/>
    <d v="2021-11-23T00:00:00"/>
    <n v="1"/>
    <n v="10"/>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4"/>
    <s v="Documento de planeación contractual con el personal mínimo requerido._x000a__x000a_"/>
    <n v="1"/>
    <n v="15"/>
    <m/>
    <d v="2022-03-31T00:00:00"/>
    <m/>
    <x v="7"/>
    <m/>
    <m/>
    <m/>
    <m/>
    <m/>
    <s v="Se adjunta documento de planeación contractual con el personal mínimo requerido._x000a_"/>
    <n v="1"/>
    <d v="2022-03-01T00:00:00"/>
    <n v="1"/>
    <n v="15"/>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5"/>
    <s v="Documento final con aprobación del grupo de gestión contractual."/>
    <n v="1"/>
    <n v="15"/>
    <m/>
    <d v="2022-03-31T00:00:00"/>
    <m/>
    <x v="7"/>
    <m/>
    <m/>
    <m/>
    <m/>
    <m/>
    <s v="Se adjunta documento final con aprobación del grupo de gestión contractual."/>
    <n v="1"/>
    <d v="2022-03-01T00:00:00"/>
    <n v="1"/>
    <n v="15"/>
  </r>
  <r>
    <s v="Pendiente GRC"/>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2"/>
    <s v="Observación"/>
    <s v="Acción preventiva"/>
    <s v="valvarez"/>
    <x v="10"/>
    <s v="1) Perentoriedad en la adjudicación del proceso por afectación del servicio_x000a__x000a_2) Desconocimiento técnico del alcance integral y objeto  del proceso."/>
    <x v="466"/>
    <s v="LISTA DE ASISTENCIA DE TEAMS - PRESENTACION SENSIBILIZACION "/>
    <n v="1"/>
    <n v="15"/>
    <m/>
    <d v="2021-12-15T00:00:00"/>
    <m/>
    <x v="40"/>
    <m/>
    <m/>
    <m/>
    <m/>
    <m/>
    <s v="Se reporta listado de asistencia y memorias de la presentación sobre la respectiva sensibilización"/>
    <n v="1"/>
    <d v="2021-12-14T00:00:00"/>
    <n v="1"/>
    <n v="15"/>
  </r>
  <r>
    <n v="519"/>
    <s v="Auditorias Internas"/>
    <x v="43"/>
    <s v="Observación N°4 Inoportunidad en la entrega de productos por parte del consultor_x000a__x000a_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
    <m/>
    <x v="0"/>
    <s v="Observación"/>
    <s v="Acción correctiva"/>
    <s v="ariano"/>
    <x v="49"/>
    <s v="1) Concentrar la ejecución de cuatro contratos de consultoría en un solo oferente_x000a__x000a_2) Inefectividad de los planes de choque propuestos por el consultor para nivelar el cronograma de ejecución"/>
    <x v="467"/>
    <s v="Memorando radicado a  al grupo de gestión contractual solicitando el inicio de acciones legales por el presunto incumplimiento del contratista de consultoría en los contratos 2210007 y 2210008"/>
    <n v="1"/>
    <n v="15"/>
    <m/>
    <d v="2022-03-31T00:00:00"/>
    <m/>
    <x v="7"/>
    <m/>
    <m/>
    <m/>
    <m/>
    <m/>
    <s v="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
    <n v="1"/>
    <d v="2021-10-29T00:00:00"/>
    <n v="1"/>
    <n v="15"/>
  </r>
  <r>
    <n v="524"/>
    <s v="Auditorias Internas"/>
    <x v="44"/>
    <s v="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
    <d v="2022-05-05T00:00:00"/>
    <x v="0"/>
    <s v="Observación"/>
    <s v="Acción detectiva"/>
    <s v="csanchez2"/>
    <x v="45"/>
    <s v="1) Errores y/o cambios en la preparación, manipulación y publicación de la documentación en la etapa de planeación contractual por parte de Procesos de Selección (anexo técnico) y/o del grupo de trabajo que requiere la contratación._x000a__x000a_2) Cambio de los perfiles requeridos inicialmente (anexo técnico) por parte de la gerencia del convenio en la etapa de planificación sin informarlo a Planeación Contractual_x000a__x000a_3) Falta de aclaración de la categorización y prevalencia de los documentos precontractuales ante inconsistencias que se presenten entre estos."/>
    <x v="468"/>
    <s v="F-GG-41  Acta de Comité Operativo o de Seguimiento"/>
    <n v="1"/>
    <n v="10"/>
    <d v="2022-04-28T00:00:00"/>
    <d v="2022-12-15T00:00:00"/>
    <m/>
    <x v="41"/>
    <m/>
    <m/>
    <m/>
    <m/>
    <m/>
    <s v="Se adjunta acta de comite operativo de obra e interventoria"/>
    <n v="1"/>
    <d v="2022-11-25T00:00:00"/>
    <n v="1"/>
    <n v="10"/>
  </r>
  <r>
    <n v="525"/>
    <s v="Auditorias Internas"/>
    <x v="44"/>
    <s v="Aprobación del 92% del personal mínimo requerido de forma extemporánea por parte de la interventoría_x000a__x000a_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
    <d v="2022-05-05T00:00:00"/>
    <x v="0"/>
    <s v="Observación"/>
    <s v="Acción detectiva"/>
    <s v="csanchez2"/>
    <x v="45"/>
    <s v="4.Solicitud de validación con mucha antelación a la contratación_x000a_3. Alta rotación de personal en el sector petrolero._x000a_2. Omisión de los plazos establecidos para la aprobación de los perfiles profesionales por parte de la interventoría_x000a_1. Dificultad del contratista para conseguir los perfiles solicitados."/>
    <x v="469"/>
    <s v="Acta de reunión"/>
    <n v="1"/>
    <n v="10"/>
    <d v="2022-04-28T00:00:00"/>
    <d v="2023-09-30T00:00:00"/>
    <m/>
    <x v="41"/>
    <m/>
    <m/>
    <m/>
    <m/>
    <m/>
    <s v="En acuerdo con el equipo auditor cambia la actividad y entregable, para dar cumplimiento y cierre del PM a través del acta de reunión con planeación contractual"/>
    <n v="1"/>
    <d v="2023-09-18T00:00:00"/>
    <n v="1"/>
    <n v="10"/>
  </r>
  <r>
    <n v="664"/>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0"/>
    <s v="Anexo técnico y F-GG-18 ACTA DE APROBACION DE PERSONAL PARA LA EJECUCION DEL CONTRATO (con las hojas de vida como soportes) (para un proyecto) "/>
    <n v="1"/>
    <n v="10"/>
    <d v="2022-04-28T00:00:00"/>
    <d v="2023-09-30T00:00:00"/>
    <m/>
    <x v="41"/>
    <m/>
    <m/>
    <m/>
    <m/>
    <m/>
    <s v="En acuerdo con el equipo auditor cambia la actividad y entregable, para dar cumplimiento y cierre del PM a través del acta de reunión con planeación contractual."/>
    <n v="1"/>
    <d v="2023-09-18T00:00:00"/>
    <n v="1"/>
    <n v="10"/>
  </r>
  <r>
    <n v="526"/>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1"/>
    <s v=" Dos comunicaciones: _x000a_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_x000a_2. Oficio de aclaración a la interventoria de las observaciones 3,4 y 5 en la auditoria con su respuesta._x000a_"/>
    <n v="3"/>
    <n v="10"/>
    <d v="2022-04-28T00:00:00"/>
    <d v="2022-08-15T00:00:00"/>
    <m/>
    <x v="37"/>
    <m/>
    <m/>
    <m/>
    <m/>
    <m/>
    <s v="Se adjunta evidencias de la gestión realizada desde la gerencia de contrato con relación al Plan de mejoramiento y a la actividad propuesta radicado 20222400076831 del 25-04-2022 y 20224300191042 del 18-05-2022"/>
    <n v="3"/>
    <d v="2022-05-18T00:00:00"/>
    <n v="1"/>
    <n v="10"/>
  </r>
  <r>
    <n v="665"/>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2"/>
    <s v="Formato expedido por la interventoría donde certifique el cumplimiento del perfil  con  los requisitos legales de cada profesional a contratar por proyecto. "/>
    <n v="1"/>
    <n v="10"/>
    <d v="2022-04-28T00:00:00"/>
    <d v="2023-09-30T00:00:00"/>
    <m/>
    <x v="41"/>
    <m/>
    <m/>
    <m/>
    <m/>
    <m/>
    <s v="En acuerdo con el equipo auditor cambia la actividad y entregable, para dar cumplimiento y cierre del PM a través del acta de reunión con planeación contractual."/>
    <n v="1"/>
    <d v="2023-09-18T00:00:00"/>
    <n v="1"/>
    <n v="10"/>
  </r>
  <r>
    <n v="527"/>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3"/>
    <s v="Oficio radicado ante la empresa contratista con la actividad propuesta y la respuesta por tarte de esta."/>
    <n v="2"/>
    <n v="10"/>
    <d v="2022-04-28T00:00:00"/>
    <d v="2022-08-15T00:00:00"/>
    <m/>
    <x v="37"/>
    <m/>
    <m/>
    <m/>
    <m/>
    <m/>
    <s v="Se adjunta evidencias de la gestión realizada desde la gerencia de contrato con relación al Plan de mejoramiento y a la actividad propuesta radicado 20222400076831 del 25-04-2022 y 20224300191042 del 18-05-2022"/>
    <n v="2"/>
    <d v="2022-05-18T00:00:00"/>
    <n v="1"/>
    <n v="10"/>
  </r>
  <r>
    <n v="666"/>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4"/>
    <s v="Certificado emitido por la Interventoria donde se avale el cumplimiento de los requisitos legales en  el pago de seguridad social  para todo el personal minimo requerido durante la ejecución del contrato de obra e interventoría. "/>
    <n v="1"/>
    <n v="10"/>
    <d v="2022-04-28T00:00:00"/>
    <d v="2023-09-30T00:00:00"/>
    <m/>
    <x v="41"/>
    <m/>
    <m/>
    <m/>
    <m/>
    <m/>
    <s v="En acuerdo con el equipo auditor cambia la actividad y entregable, para dar cumplimiento y cierre del PM a través del acta de reunión con planeación contractual."/>
    <n v="1"/>
    <d v="2023-09-18T00:00:00"/>
    <n v="1"/>
    <n v="10"/>
  </r>
  <r>
    <n v="528"/>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5"/>
    <s v="Oficio radicado ante la empresa contratista  y respuesta por  parte de esta."/>
    <n v="2"/>
    <n v="10"/>
    <d v="2022-04-28T00:00:00"/>
    <d v="2022-08-15T00:00:00"/>
    <m/>
    <x v="37"/>
    <m/>
    <m/>
    <m/>
    <m/>
    <m/>
    <s v="Se adjunta evidencias de la gestión realizada desde la gerencia de contrato con relación al Plan de mejoramiento y a la actividad propuesta radicado 20222400076831 del 25-04-2022 y 20224300191042 del 18-05-2022"/>
    <n v="2"/>
    <d v="2022-05-18T00:00:00"/>
    <n v="1"/>
    <n v="10"/>
  </r>
  <r>
    <n v="667"/>
    <s v="Auditorias Internas"/>
    <x v="44"/>
    <s v=" Errores en contenido de documentos contractuales del proyecto perforación pozo estratigráfico Pailitas 1X - ANH_x000a__x000a_1. En la solicitud de la novedad contractual Nro. 68 del 07/02/2022 y sus anexos se registran los siguientes errores:_x000a_• El proyecto presenta un avance del 84% sobre el 91% programado, es decir tiene un atraso del 6%; siendo el resultado 7%._x000a_• Fecha firma del contrato interadministrativo en solicitud de la novedad se cita el 30/11/2017 y en el anexo 1 de esta se referencia el 11/11/2017 (fecha real de firma o suscripción del contrato)_x000a_• Oficio UTS-S-008-22 se registra fecha de emisión del 22 de enero y en otros apartados del 24 de enero (esta última fecha corresponde a la real según oficio)_x000a__x000a_2.  En Secop 2 se registra error en la fecha de terminación inicial del contrato de obra (25/01/2022) mientras que en la novedad contractual se cita el 14/02/2022 (fecha que corresponde a la real)_x000a__x000a_3. El informe mensual de interventoría 001 de junio de 2021 - ítem 5. Conclusiones y Recomendaciones registra el siguiente error:_x000a_• Se describe que Los Ingenieros Sergio Cristancho y Luis A castillo renunciaron a sus cargos tan solo unos días después de su designación; es decir, se relaciona la renuncia del director de Proyecto Luis A Castillo, que no estaba contratado a la fecha del informe. "/>
    <d v="2022-05-05T00:00:00"/>
    <x v="0"/>
    <s v="Observación"/>
    <s v="Acción detectiva"/>
    <s v="csanchez2"/>
    <x v="45"/>
    <s v="1) Debilidades en la validación de documentos contractuales por parte de la supervisión y el grupo de gestión contractual._x000a__x000a_2) Debilidades en la revisión de los informes de  la interventoría por parte del equipo de la supervisión."/>
    <x v="476"/>
    <s v="_x000a_ F-GG-41  Acta de Comité Operativo o de Seguimiento por proyecto en ejecución. "/>
    <n v="1"/>
    <n v="20"/>
    <d v="2022-04-28T00:00:00"/>
    <d v="2023-09-30T00:00:00"/>
    <m/>
    <x v="41"/>
    <m/>
    <m/>
    <m/>
    <m/>
    <m/>
    <s v="En acuerdo con el equipo auditor cambia la actividad y entregable, para dar cumplimiento y cierre del PM a través del acta de reunión con planeación contractual."/>
    <n v="1"/>
    <d v="2023-09-18T00:00:00"/>
    <n v="1"/>
    <n v="20"/>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bilidades en el ejercicio de la supervisión por parte de Enterritorio."/>
    <x v="477"/>
    <s v="Informe del estado de la Oficina Jurídica"/>
    <n v="4"/>
    <n v="8"/>
    <d v="2022-04-30T00:00:00"/>
    <d v="2023-04-30T00:00:00"/>
    <n v="52"/>
    <x v="20"/>
    <s v="NO"/>
    <m/>
    <m/>
    <m/>
    <m/>
    <s v="Mediante oficio con radicado No. 20222700104431 Ayuda de Memoria - Mesa de trabajo presencial realizada el 09 de mayo de 2022. Revisión estado procesos judiciales Convenios No. 211041-212080. Memorando con radicado No. 20221100114663 remitido por el grupo de Defensa jurídica - Respuesta a solicitud elevada el día 7 de julio de 2022, bajo el radicado 20222700091133, oficio en el cual se solicito información sobre el estado de inicios de acciones judiciales._x000a_A corte marzo 2023: Se adjuntan los memorandos No. 2022110165563 del 20 de diciembre de 2022 y 20231100027263 del 22 de febrero de 2023 donde se informa el estado procesos judiciales y procesos en curso Convenio Interadministrativo de Gerencia No. 211041- 212017 - 212080, aunque se referencian dos memorandos se toma solo un producto ejecutado porque los dos registran el mismo estado para el proyecto de Manta._x000a_A junio 2023:Se adjunta memorando No.20232700045763 del 11/04/2023 a OAJ sobre estado del proceso 11001310301920220016300 CONSORCIO MSD 02 - AS 506 proyecto Manta Cundinamarca y memorando  No.20231100066513 del 23/05/2023 _x000a_"/>
    <n v="4"/>
    <d v="2023-05-23T09:50:00"/>
    <n v="1"/>
    <n v="8"/>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moras en la gestión de inicio de Acción judicial."/>
    <x v="478"/>
    <s v="Radicado de la demanda"/>
    <n v="1"/>
    <n v="8"/>
    <d v="2022-04-07T00:00:00"/>
    <d v="2022-06-30T00:00:00"/>
    <n v="12"/>
    <x v="42"/>
    <s v="NO"/>
    <m/>
    <m/>
    <m/>
    <m/>
    <s v="Se adjuntan los siguientes documentos: Radicado No.20221100066871 escrito de la demanda. Correo radicación de la demanda en linea con No. 397183 Rad. 110013103019 2022 00163 00 Admisión de demanda."/>
    <n v="1"/>
    <d v="2022-06-29T14:48:00"/>
    <n v="1"/>
    <n v="8"/>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79"/>
    <s v="Documento de la aprobación de los recursos"/>
    <n v="1"/>
    <n v="8"/>
    <d v="2022-11-30T00:00:00"/>
    <d v="2023-11-30T00:00:00"/>
    <n v="52"/>
    <x v="41"/>
    <s v="NO"/>
    <m/>
    <m/>
    <m/>
    <m/>
    <s v="El valor de la provisión del recurso por contingencia para la ESAP Santa Marta, se reporta mes a mes a la Subgerencia de Desarrollo de Proyectos, último reporte con memorando No 20232200129313 09/11/2023 emitido por GDP1, la SDP reporta al grupo de contabilidad 20232000129443 09/11/2023, según lo establecido en las políticas de provisión de obligaciones implícitas de la Entidad, , lo cual hace necesario continuar su aprovisionamiento para un posible uso. Convenio 211046 por $ 3,873,100,799.00, el cual se aumentará o disminuirá en su provisión de acuerdo con los avances del proceso judicial y conciliaciones a que haya lugar, la aprobación se realiza únicamente al momento de hacer uso del recurso como tal. Actualmente, el proceso judicial se encuentra supeditado a lo que determine el TRIBUNAL ADMINISTRATIVO DE CUNDINAMARCA SECCIÓN TERCERA - SUBSECCIÓN C, según propuesta para conciliar dentro del proceso de controversia Contractual (20232200107933), tiempos que no dependen de Enterritorio sino de la instancia correspondiente"/>
    <n v="1"/>
    <d v="2023-11-23T09:47:00"/>
    <n v="1"/>
    <n v="8"/>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0"/>
    <s v="Oficio de aprobación por parte del cliente"/>
    <n v="1"/>
    <n v="8"/>
    <d v="2022-04-07T00:00:00"/>
    <d v="2022-05-31T00:00:00"/>
    <n v="7"/>
    <x v="7"/>
    <s v="NO"/>
    <m/>
    <m/>
    <m/>
    <m/>
    <s v="Se anexa memorando con el aval por parte del cliente de los diseños de reforzamiento de la infraestructura del proyecto ESAP SANTA MARTA."/>
    <n v="1"/>
    <d v="2022-06-21T18:54:00"/>
    <n v="1"/>
    <n v="8"/>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1"/>
    <s v="Acuerdo de Transacción o equivalente"/>
    <n v="1"/>
    <n v="8"/>
    <d v="2022-05-31T00:00:00"/>
    <d v="2022-11-30T00:00:00"/>
    <n v="26"/>
    <x v="42"/>
    <s v="NO"/>
    <m/>
    <m/>
    <m/>
    <m/>
    <s v="Las partes adelantaron dentro del proceso, múltiples mesas de trabajo bajo el acompañamiento de la Contraloría General de la República -DIARI-, y una vez revisados los soportes que acreditan los perjuicios causados, proponen conjuntamente una fórmula de conciliación total de la controversia por el valor de cuatro mil quinientos veintisiete millones doscientos cincuenta y dos mil trescientos nueve pesos ($4.527.252.309). Soportes : CERTIFICACION ESAP.pdf ( Comité de Conciliación y Defensa Judicial- sesión extraordinaria del 3/10/2022) y  Ficha_conciliacion_92786.pdf -  ekogui"/>
    <n v="1"/>
    <d v="2022-10-13T15:09: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2"/>
    <s v="Actas de reunión"/>
    <n v="2"/>
    <n v="8"/>
    <d v="2022-04-25T00:00:00"/>
    <d v="2022-12-25T00:00:00"/>
    <n v="34"/>
    <x v="43"/>
    <s v="NO"/>
    <m/>
    <m/>
    <m/>
    <m/>
    <s v="1. El día 16 de agosto se desarrolló reunión entre la Agencia de Desarrollo Rural y ENTerritorio, en donde se socializó por parte de la ADR el estado actual en el que se encuentra el tramite. Se adjunta acta de reunión, oficio remisorio de la ADR con el acta firmada, (20224300366342) la presentación desarrollada durante la reunión. Dando así cumplimiento a la primera mesa de trabajo como parte del plan de mejoramiento._x000a_2.Reunión realizada el 22 de noviembre de 2022,con participación de colaboradores CORTOLIMA, AGENCIA DE DESARROLLO RURAL y ENTERRITORIO. Soporte Firmas Acta Reunión Enterritorio Cortolima de 22 11 2022.pdf"/>
    <n v="2"/>
    <d v="2022-11-28T11:11: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3"/>
    <s v="Oficio solicitando estado de la gestión. Oficio respuesta por Cortolima"/>
    <n v="2"/>
    <n v="8"/>
    <d v="2022-04-25T00:00:00"/>
    <d v="2022-10-25T00:00:00"/>
    <n v="26"/>
    <x v="43"/>
    <s v="NO"/>
    <m/>
    <m/>
    <m/>
    <m/>
    <s v="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_x000a_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
    <n v="2"/>
    <d v="2022-06-02T11:08: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4"/>
    <s v="Oficio reitarando solicitud de información sobre el estado de la gestión Oficio respuesta por ANT"/>
    <n v="2"/>
    <n v="8"/>
    <d v="2022-04-25T00:00:00"/>
    <d v="2022-08-25T00:00:00"/>
    <n v="17"/>
    <x v="43"/>
    <s v="NO"/>
    <m/>
    <m/>
    <m/>
    <m/>
    <s v="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_x000a_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
    <n v="2"/>
    <d v="2022-06-02T11:03:00"/>
    <n v="1"/>
    <n v="8"/>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5"/>
    <s v="Soportes de gestión y/o Certificado de Tradición y libetad de los (3) predios."/>
    <n v="3"/>
    <n v="8"/>
    <d v="2022-06-25T00:00:00"/>
    <d v="2023-06-25T00:00:00"/>
    <n v="52"/>
    <x v="43"/>
    <s v="NO"/>
    <m/>
    <m/>
    <m/>
    <m/>
    <s v="De acuerdo con lo previsto en la actividad   de obtener soportes que evidencien gestión y/o el traspaso de los predios a la entidad competente.¿ es nuestro deber informar lo siguiente: 1. Los tramites tendientes a la legalización de predios están a cargo de la Agencia de Desarrollo Rural ¿ ADR - y CORTOLIMA. 2. Conforme a lo enunciado en el citado plan, a ENTerritorio le correspondió hacer seguimiento mediante documentos encaminados a que dichas entidades cumplieran su obligación de legalización de predios. Visto lo anterior, se adjuntan ¿ Ultima respuesta de la ADR comunicado 202261093462 (ENT 20224300497572) ¿ Ultima respuesta de CORTOLIMA comunicado 5612 (ENT 20234300171052) ¿ Ultima oficio o comunicación formal de Enteriitorio a la ADR (Radicado ENT 20232900092361, con radicado entrada ADR 20236100068091, entrada CORTOLIMA 10330) Estos documentos evidencian el seguimiento y gestión de ENTerritorio frente a los compromisos de las mesas de trabajo, así como, la reiteracion a ambas Entidades (ADR-Cortolima) de cara a informar a ENTerritorio respecto a los tramites y actividades adelantadas tendientes al saneamiento predial. En el siguiente enlace se encuentran las comunicaciones cruzadas entre 2022 y 2023: https://fonade-my.sharepoint.com/:f:/g/personal/aforero_enterritorio_gov_co/EvyDX5WhckVEiWQW-zvmWBkB-h3O9sOMH1_LXCSK7HDhog?e=vw4td5"/>
    <n v="3"/>
    <d v="2023-06-22T15:16:00"/>
    <n v="1"/>
    <n v="8"/>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04:00"/>
    <x v="3"/>
    <s v="Observación"/>
    <s v="Acción detectiva"/>
    <s v="dtorres2"/>
    <x v="51"/>
    <s v="Demoras para la recuperación de impuestos no cobrados por la entidad."/>
    <x v="486"/>
    <s v="Acta de reunion con conclusiones"/>
    <n v="1"/>
    <n v="8"/>
    <d v="2022-04-25T00:00:00"/>
    <d v="2022-05-06T00:00:00"/>
    <n v="2"/>
    <x v="44"/>
    <s v="NO"/>
    <m/>
    <m/>
    <m/>
    <m/>
    <s v="Se anexa acta de reunion con los asesores externos para tratar el tema de inicio de acciones judiciales por el cobro de estampilla prouniversidades, de fecha 25 abril 2022."/>
    <n v="1"/>
    <d v="2022-04-25T00:00:00"/>
    <n v="1"/>
    <n v="8"/>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3:00"/>
    <x v="3"/>
    <s v="Observación"/>
    <s v="Acción detectiva"/>
    <s v="dtorres2"/>
    <x v="51"/>
    <s v="Demoras para la recuperación de impuestos no cobrados por la entidad."/>
    <x v="487"/>
    <s v="Memorando de remisión de las Fichas tecnicas"/>
    <n v="7"/>
    <n v="8"/>
    <d v="2022-05-06T00:00:00"/>
    <d v="2022-06-30T00:00:00"/>
    <n v="8"/>
    <x v="44"/>
    <s v="NO"/>
    <m/>
    <m/>
    <m/>
    <m/>
    <s v="Para los contratos mencionados se remitió memorando a la OAJ para inicio de cobro por vía judicial._x000a_2160745 Consorcio Bahía 2016: memorando 20223100079443 el 22/06/2022 _x000a_2131794 Consorcio Infraestructuras 2013:  memorando 20223100086963 el 24/06/2022 _x000a_2131796 Consorcio Infraestructuras 2013:  memorando 20223100086963 el 24/06/2022 _x000a_2162941 Consorcio Temis: memorando 20223100088513 el 30/06/2022 _x000a_2150520 Consorcio Tucanos: memorando 20223100087993 el 29/06/2022 _x000a_2170865  Novación Blue SA: memorando 20223100088173 el 30/06/2022 _x000a_2170945 Novación Blue SA:  memorando 20223100088173 el 30/06/2022 _x000a_2170943 Novación Blue SA: memorando 20223100088173 el 30/06/2022 _x000a_2151856 Unión temporal Obras de Anapoima:  memorando 20223100088433 el 30/06/2022 "/>
    <n v="7"/>
    <d v="2022-06-30T00:00:00"/>
    <n v="1"/>
    <n v="8"/>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7:00"/>
    <x v="7"/>
    <s v="Observación"/>
    <s v="Acción detectiva"/>
    <s v="dtorres2"/>
    <x v="51"/>
    <s v="Demoras para la recuperación de impuestos no cobrados por la entidad."/>
    <x v="488"/>
    <s v="Radicado de la demanda"/>
    <n v="7"/>
    <n v="6"/>
    <d v="2022-07-01T00:00:00"/>
    <d v="2022-08-31T00:00:00"/>
    <n v="9"/>
    <x v="42"/>
    <s v="NO"/>
    <m/>
    <m/>
    <m/>
    <m/>
    <s v="Se radicaron las demandas iniciadas por Enterritorio contra Consorcio Anapoima, Consorcio Bahía 2016,Consorcio Temis, Consorcio Infraestructura 2013, Media Commerce, Novacion Blue y Consorcio Tucanos. _x000a_1._x0009_20221100172071 19 SEP 2022- DEMANDADOS Consorcio Bahía 2016 y sus integrantes, Juan Carlos García Bustos y Ricardo Arturo Peláez Marín._x000a_2._x0009_Demandado :NOVACION BLUE S.A NIT No 8000450622, JUEZ CIVIL MUNICIPAL DE BOGOTÁ (REPARTO)- PROCESO DECLARATIVO_x000a_3._x0009_20221100171971- demandado Integrantes del CONSORCIO INFRAESTRUCTURA 2013, conformado por INGECINCO LTDA, INVERMOHES S.A.S. y 2C INGENIEROS S.A_x000a_4._x0009_20221100172041 19 sep 2022-09- demandados: Media Commerce Partners S.A.S, identificada con el Nit. 819.006.966-8, representada legalmente por la señora Claudia Patricia Jimenez Uribe, o por quien haga sus veces._x000a_5._x0009_20221100171661 19 sep 2022- demandado Rafael Eduardo Zambrano Casas identificado con cedula de ciudadanía número 19.252.047 y Saín Espinosa Murcia identificado con cedula de ciudadanía número 79.311.841, integrantes del CONSORCIO TUCANOS identificado con NIT. 900.814.340-1_x000a_6._x0009_20221100172131- demandados Antonio Mario Lopez Restrepo identificado con la cédula de ciudadanía No. 72.152.484 y COMINCI S.A.S, identificada con el Nit. 900.311.717-1, representada legalmente por el señor Ricardo Rueda Gómez quienes conforman la Unión Temporal Obras Anapoima._x000a_7._x0009_Demanda en línea No 493739- Clase de Proceso: 40-03-01 VERBAL DE MENOR CUANTÍA- Tipo Sujeto: DEMANDADO Persona Jurídica: CONSTRUCCIONES AL DIA S.A.S"/>
    <n v="7"/>
    <d v="2022-09-20T09:44:00"/>
    <n v="1"/>
    <n v="6"/>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2:00:00"/>
    <x v="3"/>
    <s v="Observación"/>
    <s v="Acción detectiva"/>
    <s v="dtorres2"/>
    <x v="51"/>
    <s v="Demoras para la recuperación de impuestos no cobrados por la entidad."/>
    <x v="489"/>
    <s v="memorando  de envio de solicitud y memorando de respuesta"/>
    <n v="2"/>
    <n v="6"/>
    <d v="2022-09-01T00:00:00"/>
    <d v="2022-10-31T00:00:00"/>
    <n v="9"/>
    <x v="44"/>
    <s v="NO"/>
    <m/>
    <m/>
    <m/>
    <m/>
    <s v="20223100135303 05/10/2022: SOLICITUD INFORMACIÓN ESTADO SOLICITUDES DE ESTUDIO TÉCNICO PARA EL INICIO DE ACCIÓN JUDICIAL - CUENTAS POR COBRAR ESTAMPILLA PROUNIVERSIDADES. _x000a_20221100135983 07/10/2022: Respuesta por OAJ -Informe estado - solicitudes de estudio técnico para inicio de acción judicial – Cuentas  por cobrar Estampilla Prouniversidades"/>
    <n v="2"/>
    <d v="2022-10-21T15:40:00"/>
    <n v="1"/>
    <n v="6"/>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2"/>
    <s v="Observación"/>
    <s v="Acción correctiva"/>
    <s v="dossa"/>
    <x v="52"/>
    <s v="Desconocimiento del contratista de las obligaciones específicas a cargo"/>
    <x v="490"/>
    <s v="Un (1) Requerimiento para la entrega de informes mensuales."/>
    <n v="1"/>
    <n v="33.333333333333336"/>
    <d v="2022-03-18T00:00:00"/>
    <d v="2022-06-01T00:00:00"/>
    <n v="10"/>
    <x v="9"/>
    <m/>
    <m/>
    <m/>
    <m/>
    <m/>
    <s v="20221100135983 07/10/2022: Respuesta por OAJ -Informe estado - solicitudes de estudio técnico para inicio de acción judicial – Cuentas  por cobrar Estampilla Prouniversidades"/>
    <n v="1"/>
    <d v="2022-03-30T00:00:00"/>
    <n v="1"/>
    <n v="33.333333333333336"/>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2"/>
    <s v="Observación"/>
    <s v="Acción correctiva"/>
    <s v="dossa"/>
    <x v="52"/>
    <s v="Falta de formalidad en la presentación de los informes mensuales por parte del contratista"/>
    <x v="491"/>
    <s v="Catorce (14) Informes mensuales."/>
    <n v="14"/>
    <n v="33.333333333333336"/>
    <d v="2022-03-18T00:00:00"/>
    <d v="2022-06-30T00:00:00"/>
    <n v="12"/>
    <x v="9"/>
    <m/>
    <m/>
    <m/>
    <m/>
    <m/>
    <s v="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_x000a_https://fonade-my.sharepoint.com/:f:/g/personal/areaserviciosadminist_enterritorio_gov_co/EnnXo6xNS3lHqYV5g4cv6CABCvturYpbZpaAot0Uxs9X7g?e=K2oVIP _x000a_Así mismo adjuntó correo mediante el cual se confirma la verificación de los informes recepcionados y que cumplen de acuerdo a lo establecido en el contrato."/>
    <n v="14"/>
    <d v="2022-05-03T00:00:00"/>
    <n v="1"/>
    <n v="33.333333333333336"/>
  </r>
  <r>
    <n v="538"/>
    <s v="Auditorias Internas"/>
    <x v="46"/>
    <s v="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
    <d v="2022-05-27T14:01:00"/>
    <x v="12"/>
    <s v="Observación"/>
    <s v="Acción correctiva"/>
    <s v="dossa"/>
    <x v="52"/>
    <s v="Debilidades en la estructuración de la modificación del contrato // Falencias en la planificación de las condiciones, requisitos o entregables para los pagos"/>
    <x v="492"/>
    <s v="Modificatorio y/o Acta de liquidación del contrato y/o informe final del contratista."/>
    <n v="1"/>
    <n v="33.333333333333336"/>
    <d v="2022-06-01T00:00:00"/>
    <d v="2022-12-30T00:00:00"/>
    <n v="24"/>
    <x v="9"/>
    <m/>
    <m/>
    <m/>
    <m/>
    <m/>
    <s v="Mediante Modificatorio Nro. 3 del 24 de junio de 2022 se modificó en la cláusula 4ta forma de pago, numeral 3.5, estableciendo el último pago como proporcional a los metros lineales finales intervenidos (pág. 20)."/>
    <n v="1"/>
    <d v="2022-06-24T00:00:00"/>
    <n v="1"/>
    <n v="33.333333333333336"/>
  </r>
  <r>
    <n v="557"/>
    <s v="Auditorias Internas"/>
    <x v="47"/>
    <s v="OBS 2_x000a_En el anexo 4 actuaciones judiciales de la ficha de castigo del convenio 195073-Guaduas se relaciona activo un proceso ejecutivo por $374 millones que no tiene efecto en la recuperación de recursos de contingencias para el convenio. Dicho proceso con radicado No. 1100131030482020002210 contra los miembros del Consorcio Rioseco (referente al contrato 2071120) se adelanta ante el Juzgado 48 Civil del Circuito de Bogotá y en caso de fallo a favor de la Entidad estos recursos ingresarían al rubro de ¿indemnizaciones y reclamaciones¿. Este proceso y la cifra asociada por $374 millones no forma parte del valor del castigo de activos; por lo tanto, no es pertinente relacionarlo en el anexo."/>
    <d v="2022-07-18T14:19:00"/>
    <x v="7"/>
    <m/>
    <s v="Acción detectiva"/>
    <s v="csanchez2"/>
    <x v="29"/>
    <s v="1. Deficiencias en la identificación de los procesos judiciales que hacen parte de la solicitud de castigo de activos"/>
    <x v="493"/>
    <s v="Formato F-FI-42 Versión 2 Solicitud castigo de activos actualizada para el convenio 195073 - Guaduas"/>
    <n v="1"/>
    <n v="10"/>
    <d v="2022-07-14T00:00:00"/>
    <d v="2022-10-07T00:00:00"/>
    <n v="12"/>
    <x v="25"/>
    <m/>
    <m/>
    <m/>
    <m/>
    <m/>
    <s v="Se ajustó  el anexo N.4 ACTUACIONES JUDICIALES del convenio 195073  excluyendo el proceso con radicado No.  11001310304820200022100 por $374 millones , la ficha fue aprobada por la Junta Directiva para castigo el 29 de julio 2022."/>
    <n v="1"/>
    <d v="2022-10-07T00:00:00"/>
    <n v="1"/>
    <n v="10"/>
  </r>
  <r>
    <n v="562"/>
    <s v="Auditorias Internas"/>
    <x v="47"/>
    <s v="OBS 1_x000a_El valor por $9.432.603 presentado en el anexo N.5 de la ficha contable y financiera para el convenio 191145-SENA corresponde a reconsignación de cheque devuelto según nota de contabilidad N.1097 de 08-04-2005; por tanto, el total del numeral 4.2 recuperaciones en la ficha es de $229.888.073, cuando el valor real de la recuperación es $220.455.471"/>
    <d v="2022-08-09T20:49:00"/>
    <x v="0"/>
    <m/>
    <s v="Acción detectiva"/>
    <s v="csanchez2"/>
    <x v="50"/>
    <s v="1. Falta de integralidad de la información reportada en las fichas de solicitud de castigo 2.Debilidades en la validación y contraste de la información reportada por las áreas en los anexos soporte"/>
    <x v="494"/>
    <s v="El Anexo 5 del Formato F-FI-42 Solicitud castigo de activos con las correcciones a que halla lugar para el convenio 191145."/>
    <n v="1"/>
    <n v="10"/>
    <d v="2022-07-01T00:00:00"/>
    <d v="2022-09-30T00:00:00"/>
    <n v="13"/>
    <x v="25"/>
    <m/>
    <m/>
    <m/>
    <m/>
    <m/>
    <s v="Se corrigió el anexo 5 del convenio 191145, la ficha fue aprobada por la Junta Directiva para castigo el 29 de julio 2022. Actividad cumplida al 100%"/>
    <n v="1"/>
    <d v="2022-09-15T19:58:00"/>
    <n v="1"/>
    <n v="10"/>
  </r>
  <r>
    <n v="563"/>
    <s v="Auditorias Internas"/>
    <x v="47"/>
    <s v="OBS 3_x000a_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
    <d v="2022-08-09T20:52:00"/>
    <x v="0"/>
    <m/>
    <s v="Acción detectiva"/>
    <s v="csanchez2"/>
    <x v="50"/>
    <s v="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
    <x v="495"/>
    <s v="Formato F-FI-42 Versión 2 Solicitud castigo de activos actualizada, para los convenios 194117, 191145, 191148 y 199033"/>
    <n v="4"/>
    <n v="8"/>
    <d v="2022-07-01T00:00:00"/>
    <d v="2022-09-30T00:00:00"/>
    <n v="13"/>
    <x v="25"/>
    <m/>
    <m/>
    <m/>
    <m/>
    <m/>
    <s v="Se realizaron los ajustes de las fichas 194117, 191145, 191148 Revisado el sistema de consulta Ekogui y la base de datos del área de Defensa Jurídica de ENTerritorio con los datos que se aportaron, no se encontró proceso alguno al respecto, por lo que los términos están vencidos para radicar cualquier demanda. Las fichas fueron aprobada por la Junta Directiva para castigo en la sesión del 29 de julio de 2022. "/>
    <n v="4"/>
    <d v="2022-10-06T18:44:00"/>
    <n v="1"/>
    <n v="8"/>
  </r>
  <r>
    <n v="563"/>
    <s v="Auditorias Internas"/>
    <x v="47"/>
    <s v="OBS 3_x000a_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
    <d v="2022-08-09T20:52:00"/>
    <x v="0"/>
    <m/>
    <s v="Acción detectiva"/>
    <s v="csanchez2"/>
    <x v="50"/>
    <s v="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
    <x v="496"/>
    <s v="Plan de trabajo con la priorización y gestiones realizadas"/>
    <n v="1"/>
    <n v="7"/>
    <d v="2022-07-01T00:00:00"/>
    <d v="2022-09-30T00:00:00"/>
    <n v="13"/>
    <x v="25"/>
    <m/>
    <m/>
    <m/>
    <m/>
    <m/>
    <s v="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
    <n v="1"/>
    <d v="2022-10-06T18:52:00"/>
    <n v="1"/>
    <n v="7"/>
  </r>
  <r>
    <n v="564"/>
    <s v="Auditorias Internas"/>
    <x v="47"/>
    <s v="OBS 4_x000a_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
    <d v="2022-08-09T20:52:00"/>
    <x v="0"/>
    <m/>
    <s v="Acción detectiva"/>
    <s v="csanchez2"/>
    <x v="50"/>
    <s v="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
    <x v="497"/>
    <s v="Formato F-FI-42 Solicitud castigo de activos Anexo 6 para cada caso"/>
    <n v="10"/>
    <n v="7"/>
    <d v="2022-07-01T00:00:00"/>
    <d v="2022-09-30T00:00:00"/>
    <n v="13"/>
    <x v="25"/>
    <m/>
    <m/>
    <m/>
    <m/>
    <m/>
    <s v="Se incluyeron las disciplinarias en contra de aquellos servidores públicos que no dieron traslado de las irregularidades relacionadas con los convenios (192005, 193076, 195073-JAMUNDI, 212011, 194117, 195073-Florencia, 191145, 191148, 199033, 195073-Guaduas), la ficha fue aprobada por la Junta Directiva para castigo. "/>
    <n v="10"/>
    <d v="2022-09-15T20:15:00"/>
    <n v="1"/>
    <n v="7"/>
  </r>
  <r>
    <n v="564"/>
    <s v="Auditorias Internas"/>
    <x v="47"/>
    <s v="OBS 4_x000a_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
    <d v="2022-08-09T20:52:00"/>
    <x v="0"/>
    <m/>
    <s v="Acción detectiva"/>
    <s v="csanchez2"/>
    <x v="50"/>
    <s v="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
    <x v="498"/>
    <s v="Plan de trabajo con la priorización y gestiones realizadas"/>
    <n v="1"/>
    <n v="7"/>
    <d v="2022-07-01T00:00:00"/>
    <d v="2022-09-30T00:00:00"/>
    <n v="13"/>
    <x v="25"/>
    <m/>
    <m/>
    <m/>
    <m/>
    <m/>
    <s v="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Ver informe anexo. Actividad cumplida al 100%"/>
    <n v="1"/>
    <d v="2022-10-06T18:51:00"/>
    <n v="1"/>
    <n v="7"/>
  </r>
  <r>
    <n v="565"/>
    <s v="Auditorias Internas"/>
    <x v="47"/>
    <s v="OBS 5_x000a_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
    <d v="2022-08-09T20:52:00"/>
    <x v="0"/>
    <m/>
    <s v="Acción detectiva"/>
    <s v="csanchez2"/>
    <x v="50"/>
    <s v="1. Falta de integralidad de la información reportada en las fichas de solicitud de castigo 2.Debilidades en la validación y contraste de la información reportada por las áreas en los anexos soporte 3. Falta de trazabilidad y jerarquía en la documentación soporte"/>
    <x v="499"/>
    <s v="Formato F-FI-42 Versión 2 Solicitud castigo de activos para el convenio 195073-Florencia"/>
    <n v="1"/>
    <n v="10"/>
    <d v="2022-07-01T00:00:00"/>
    <d v="2022-09-30T00:00:00"/>
    <n v="13"/>
    <x v="25"/>
    <m/>
    <m/>
    <m/>
    <m/>
    <m/>
    <s v="Se corrigió y ajustó la portada y el anexo 2 Ficha Técnica del convenio 195073 - Florencia, donde se aclara el ítem No. NP069, para el suministro e instalación de grama. La ficha fue aprobada por la Junta Directiva para castigo en la sesión del 29 de julio de 2022. "/>
    <n v="1"/>
    <d v="2022-10-06T18:31:00"/>
    <n v="1"/>
    <n v="10"/>
  </r>
  <r>
    <n v="566"/>
    <s v="Auditorias Internas"/>
    <x v="47"/>
    <s v="obs 5_x000a_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
    <d v="2022-08-09T20:53:00"/>
    <x v="0"/>
    <m/>
    <s v="Acción detectiva"/>
    <s v="csanchez2"/>
    <x v="50"/>
    <s v="1. Falta de diligenciamiento de alguno de los anexos requeridos en el Formato F-FI-42 2.Debilidades en la validación y contraste de la información reportada por las áreas en los anexos soporte"/>
    <x v="500"/>
    <s v="Formato F-FI-42 Versión 2 Solicitud castigo de activos para el convenio 195073-Florencia"/>
    <n v="1"/>
    <n v="10"/>
    <d v="2022-07-01T00:00:00"/>
    <d v="2022-09-30T00:00:00"/>
    <n v="13"/>
    <x v="25"/>
    <m/>
    <m/>
    <m/>
    <m/>
    <m/>
    <s v="Se corrigió y ajustó la portada y el anexo 2 Ficha Técnica del convenio 195073 - Florencia, donde se aclara el ítem No. NP069, para el suministro e instalación de grama. La ficha fue aprobada por la Junta Directiva para castigo en la sesión del 29 de julio de 2022. "/>
    <n v="1"/>
    <d v="2022-10-06T18:31:00"/>
    <n v="1"/>
    <n v="10"/>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1"/>
    <s v="Formato F-FI-42 Solicitud castigo de activos publicado en el catálogo de Sistema Integrado de Gestión y correo de publicación."/>
    <n v="1"/>
    <n v="7"/>
    <d v="2022-07-01T00:00:00"/>
    <d v="2022-09-30T00:00:00"/>
    <n v="13"/>
    <x v="25"/>
    <m/>
    <m/>
    <m/>
    <m/>
    <m/>
    <s v="Para los convenios actuaciones administrativas, se realizó la actualización y se incluyó la fuente de recursos, la cual corresponde a recursos propios del convenio. En la sesión del 29 de julio de 2022 la Junta Directiva aprobó el castigo de estos recursos."/>
    <n v="1"/>
    <d v="2022-10-07T10:33:00"/>
    <n v="1"/>
    <n v="7"/>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2"/>
    <s v="Anexo 6 diligenciado para cada una de las fichas"/>
    <n v="16"/>
    <n v="7"/>
    <d v="2022-07-01T00:00:00"/>
    <d v="2022-09-30T00:00:00"/>
    <n v="13"/>
    <x v="25"/>
    <m/>
    <m/>
    <m/>
    <m/>
    <m/>
    <s v="Para los convenios actuaciones administrativas, se realizó la actualización y se incluyó la fuente de recursos, la cual corresponde a recursos propios del convenio. En la sesión del 29 de julio de 2022 la Junta Directiva aprobó el castigo de estos recursos."/>
    <n v="16"/>
    <d v="2022-10-07T10:33:00"/>
    <n v="1"/>
    <n v="7"/>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3"/>
    <s v="Formato F-FI-42 Versión 2 Solicitud castigo de activos para los convenios 192005 y 200810"/>
    <n v="2"/>
    <n v="7"/>
    <d v="2022-07-01T00:00:00"/>
    <d v="2022-09-30T00:00:00"/>
    <n v="13"/>
    <x v="25"/>
    <m/>
    <m/>
    <m/>
    <m/>
    <m/>
    <s v="Se modificó el formato F-FI-42, en el sentido de la inclusión del anexo No. 6 relacionado con la identificación de asuntos disciplinarios según aplique el caso, en donde se registra la información correspondiente de los presuntos implicados, estado del proceso, entre otros. En la sesión del 29 de julio de la Junta Directiva, se aprobó el castigo de las fichas presentadas."/>
    <n v="2"/>
    <d v="2022-10-07T10:08:00"/>
    <n v="1"/>
    <n v="7"/>
  </r>
  <r>
    <n v="589"/>
    <s v="Auditorias Internas"/>
    <x v="47"/>
    <s v="Observación No. 7 Reclamación de pólizas no registrada en el anexo 3 actuaciones administrativas_x000a_Con sustento en la revisión documental de los expedientes para 5 fichas de las 16 presentadas (195073-Florencia, 196028, 191145, 197060, 195073-Guaduas) se encontraron actuaciones relacionadas con la reclamación de pólizas, información que fue no registrada en el numeral 5 del anexo No.3 Actuaciones administrativas"/>
    <d v="2022-08-09T20:53:00"/>
    <x v="0"/>
    <m/>
    <s v="Acción correctiva"/>
    <s v="csanchez2"/>
    <x v="50"/>
    <s v="1. Falta de integralidad de la información reportada en las fichas_x000a_2.Debilidades en la validación y contraste de la información reportada por las áreas en los anexos soporte_x000a_3.Falta de diligenciamiento de alguno de los numerales de los anexos requeridos en el Formato F-FI-42"/>
    <x v="504"/>
    <s v="Formato F-FI-42 Versión 2 Solicitud castigo de activos actualizada de los convenio 195073, 196028, 191145, 197060, 195073"/>
    <n v="5"/>
    <n v="10"/>
    <d v="2022-07-01T00:00:00"/>
    <d v="2022-09-30T00:00:00"/>
    <n v="13"/>
    <x v="25"/>
    <m/>
    <m/>
    <m/>
    <m/>
    <m/>
    <s v="Desde la Subgerencia de Operaciones se realizaron las actualizaciones del anexo 3 para los casos 195073, 196028, 191145, 197060, 195073, donde se incluyeron y validaron las actuaciones administrativas. En la sesión del 29 de julio de 2022 la junta directiva aprobó el castigo de los casos presentados en las fichas de castigo."/>
    <n v="5"/>
    <d v="2022-10-07T10:28:00"/>
    <n v="1"/>
    <n v="10"/>
  </r>
  <r>
    <n v="573"/>
    <s v="Auditorias Internas"/>
    <x v="48"/>
    <s v="Observación No. 1 Incumplimiento de plazos establecidos para el trámite de los ítems no previstos_x000a__x000a_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_x000a__x000a_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_x000a__x000a_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quot;Validaciónrespuesta supervisión&quot;)_x000a__x000a_Criterios:_x000a_*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_x000a_*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quot;_x000a_*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_x000a_*Guía para el manual de supervisión e interventoría código GMI005, versión 01, (...) Actividad 2. Actividades no previstas"/>
    <d v="2022-09-22T00:00:00"/>
    <x v="0"/>
    <s v="Observación"/>
    <s v="PREVENTIVA"/>
    <s v="ariano"/>
    <x v="53"/>
    <s v="1) Debilidades en la negociación y estructuración del Contrato Interadministrativo y el de obra (tiempo, alcance, recursos, entre otros)_x000a__x000a_2) Requerimientos adicionales por el cliente modificando el alcance inicial_x000a__x000a_3) Demoras del contratista de obra en la entrega de los soportes de los análisis de los ítems no previstos y revisión por parte de la interventoría_x000a__x000a_4) Falencias en el ejercicio de la interventoría en la función de seguimiento de las actividades no previstas_x000a__x000a_5) Desconocimiento en el trámite y procedimiento de actividades no previstas"/>
    <x v="505"/>
    <s v="Manual actualizado M-GG-02"/>
    <n v="1"/>
    <n v="10"/>
    <d v="2022-09-22T00:00:00"/>
    <d v="2023-11-30T00:00:00"/>
    <n v="27"/>
    <x v="41"/>
    <m/>
    <m/>
    <m/>
    <m/>
    <m/>
    <s v="Se reformula en plazo para el 30/11/2023_x000a__x000a_11/12/2023 Se modifica el Manual de Supervisión e Interventoría"/>
    <n v="1"/>
    <d v="2023-09-29T00:00:00"/>
    <n v="1"/>
    <n v="10"/>
  </r>
  <r>
    <n v="573"/>
    <s v="Auditorias Internas"/>
    <x v="48"/>
    <s v="Observación No. 1 Incumplimiento de plazos establecidos para el trámite de los ítems no previstos_x000a__x000a_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_x000a__x000a_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_x000a__x000a_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quot;Validaciónrespuesta supervisión&quot;)_x000a__x000a_Criterios:_x000a_*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_x000a_*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quot;_x000a_*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_x000a_*Guía para el manual de supervisión e interventoría código GMI005, versión 01, (...) Actividad 2. Actividades no previstas"/>
    <d v="2022-09-22T00:00:00"/>
    <x v="0"/>
    <s v="Observación"/>
    <s v="PREVENTIVA"/>
    <s v="ariano"/>
    <x v="53"/>
    <s v="1) Debilidades en la negociación y estructuración del Contrato Interadministrativo y el de obra (tiempo, alcance, recursos, entre otros)_x000a__x000a_2) Requerimientos adicionales por el cliente modificando el alcance inicial_x000a__x000a_3) Demoras del contratista de obra en la entrega de los soportes de los análisis de los ítems no previstos y revisión por parte de la interventoría_x000a__x000a_4) Falencias en el ejercicio de la interventoría en la función de seguimiento de las actividades no previstas_x000a__x000a_5) Desconocimiento en el trámite y procedimiento de actividades no previstas"/>
    <x v="506"/>
    <s v="CIC de solicitud y Correo de públicación"/>
    <n v="1"/>
    <n v="10"/>
    <d v="2022-09-22T00:00:00"/>
    <d v="2023-12-30T00:00:00"/>
    <n v="31"/>
    <x v="41"/>
    <m/>
    <m/>
    <m/>
    <m/>
    <m/>
    <s v="Se reformula en plazo para el 30/12/2023_x000a__x000a_11/12/2023 se observa publicado en el catalogo documental de Enterritorio el Manual de Supervisión e Interventoría"/>
    <n v="1"/>
    <d v="2023-09-29T00:00:00"/>
    <n v="1"/>
    <n v="10"/>
  </r>
  <r>
    <n v="574"/>
    <s v="Auditorias Internas"/>
    <x v="48"/>
    <s v="Observación 2. Suscripción del Acta de Inicio de la etapa 2 sin la formalización del modificatorio por las actividades no previstas._x000a__x000a_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_x000a__x000a_Criterio: _x000a_*Reglas de Participación 8.3.1.2.1 Obligaciones Específicas Dentro de la Etapa 1: VERIFICACIÓN Y COMPLEMENTACIÓN TÉCNICA (....)_x000a_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quot;. (Subrayado fuera de texto original)"/>
    <d v="2022-09-22T00:00:00"/>
    <x v="0"/>
    <s v="Observación"/>
    <s v="PREVENTIVA"/>
    <s v="ariano"/>
    <x v="53"/>
    <s v="1) Desconocimiento o diferencias de interpretación o de criterio en la aplicación de la disposición contractual de la disposición contractual._x000a__x000a_2) Omisión de la Interventoría de las solicitudes de suspensión del contrato de obra en la etapa 1_x000a__x000a_3) Entrega por parte del cliente de Diagnósticos, estudios y diseños de los establecimientos penitenciarios incompletos e improcedentes_x000a__x000a_4) No existe un control al interior de Enterritorio para establecer  el estado de maduración de los proyectos que requieren etapa de verificación y complementación _x000a__x000a_5) Presión por parte del cliente para ejecución de obra"/>
    <x v="507"/>
    <s v="Actualización anexo Acta de inicio F-GG-55 "/>
    <n v="1"/>
    <n v="10"/>
    <d v="2022-09-22T00:00:00"/>
    <d v="2023-10-02T00:00:00"/>
    <n v="27"/>
    <x v="41"/>
    <m/>
    <m/>
    <m/>
    <m/>
    <m/>
    <s v="El formato F-GG-55 fue eliminado y en la actualización de documentos se consolida con el F-GG-56 acogiendo la recomendación generada de la observación en cuanto a la lista de verificación. Documento actualizado el 26 de junio de 2023_x000a__x000a_Se reformula en plazo para el 02/10/2023"/>
    <n v="1"/>
    <d v="2023-06-26T00:00:00"/>
    <n v="1"/>
    <n v="10"/>
  </r>
  <r>
    <n v="574"/>
    <s v="Auditorias Internas"/>
    <x v="48"/>
    <s v="Observación 2. Suscripción del Acta de Inicio de la etapa 2 sin la formalización del modificatorio por las actividades no previstas._x000a__x000a_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_x000a__x000a_Criterio: _x000a_*Reglas de Participación 8.3.1.2.1 Obligaciones Específicas Dentro de la Etapa 1: VERIFICACIÓN Y COMPLEMENTACIÓN TÉCNICA (....)_x000a_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quot;. (Subrayado fuera de texto original)"/>
    <d v="2022-09-22T00:00:00"/>
    <x v="0"/>
    <s v="Observación"/>
    <s v="PREVENTIVA"/>
    <s v="ariano"/>
    <x v="53"/>
    <s v="1) Desconocimiento o diferencias de interpretación o de criterio en la aplicación de la disposición contractual de la disposición contractual._x000a__x000a_2) Omisión de la Interventoría de las solicitudes de suspensión del contrato de obra en la etapa 1_x000a__x000a_3) Entrega por parte del cliente de Diagnósticos, estudios y diseños de los establecimientos penitenciarios incompletos e improcedentes_x000a__x000a_4) No existe un control al interior de Enterritorio para establecer  el estado de maduración de los proyectos que requieren etapa de verificación y complementación _x000a__x000a_5) Presión por parte del cliente para ejecución de obra"/>
    <x v="506"/>
    <s v="CIC de solicitud y Correo de públicación"/>
    <n v="1"/>
    <n v="10"/>
    <d v="2022-09-22T00:00:00"/>
    <d v="2023-10-02T00:00:00"/>
    <n v="31"/>
    <x v="41"/>
    <m/>
    <m/>
    <m/>
    <m/>
    <m/>
    <s v="El formato F-GG-55 fue eliminado y en la actualización de documentos se consolida con el F-GG-56 acogiendo la recomendación generada de la observación en cuanto a la lista de verificación. Documento actualizado el 26 de junio de 2023_x000a__x000a_Se reformula en plazo para el 02/10/2023"/>
    <n v="1"/>
    <d v="2023-06-26T00:00:00"/>
    <n v="1"/>
    <n v="10"/>
  </r>
  <r>
    <n v="571"/>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08"/>
    <s v=" Memorando y Acta de reunión de mesa de trabajo_x000a__x000a__x000a_"/>
    <n v="1"/>
    <n v="8"/>
    <d v="2022-09-22T00:00:00"/>
    <d v="2023-10-30T00:00:00"/>
    <n v="40"/>
    <x v="41"/>
    <m/>
    <m/>
    <m/>
    <m/>
    <m/>
    <s v="Se carga reporte de estado de la demanda de tramite de imcimplimiento que ya se encuentra en proceso. 20231100050633 reporte estado de demanda_x000a__x000a_Se refomurlo en plazo para el 30/10/2023"/>
    <n v="1"/>
    <d v="2023-10-24T00:00:00"/>
    <n v="1"/>
    <n v="8"/>
  </r>
  <r>
    <n v="571"/>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09"/>
    <s v="Documento de caracterización de la necesidad de contratos nuevos que requieran anticipo en el cual se incluya condicion de uso del anticipo"/>
    <n v="1"/>
    <n v="8"/>
    <d v="2022-09-22T00:00:00"/>
    <d v="2023-10-30T00:00:00"/>
    <n v="40"/>
    <x v="41"/>
    <m/>
    <m/>
    <m/>
    <m/>
    <m/>
    <s v="Se cierra la actividad dado que se dio cumplimiento a los entregables_x000a__x000a_Se refomurlo en plazo para el 30/10/2023"/>
    <n v="1"/>
    <d v="2023-12-12T00:00:00"/>
    <n v="1"/>
    <n v="8"/>
  </r>
  <r>
    <n v="571"/>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10"/>
    <s v="Actualizacion de las obligaciones del supervisor en el manual de supervisión e interventoría "/>
    <n v="1"/>
    <n v="8"/>
    <d v="2022-09-22T00:00:00"/>
    <d v="2023-10-30T00:00:00"/>
    <n v="40"/>
    <x v="41"/>
    <m/>
    <m/>
    <m/>
    <m/>
    <m/>
    <s v="Las recomendaciones de modificacion del manual de supervision trabajadas al interior del equipo de uspec en el sentido de la observacio fueron entregadas a la subgerencia, el manual fue actualizado en este año pero las observaciones no quedaron en la modificacion. se adjunt a manual actualizado_x000a__x000a_Se refomurlo en plazo para el 30/10/2023"/>
    <n v="1"/>
    <d v="2023-10-24T00:00:00"/>
    <n v="1"/>
    <n v="8"/>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ariano"/>
    <x v="53"/>
    <s v="1) Desatención y/o debilidades en la revisión de los documentos por parte del contratista,  interventoría y supervisión_x000a__x000a_2) Inobservancia a la buena fe contractual_x000a__x000a_3) Falta de verificación y debida diligencia"/>
    <x v="511"/>
    <s v="Instructivo"/>
    <n v="1"/>
    <n v="9"/>
    <d v="2022-09-22T00:00:00"/>
    <d v="2023-10-31T00:00:00"/>
    <n v="27"/>
    <x v="41"/>
    <m/>
    <m/>
    <m/>
    <m/>
    <m/>
    <s v="Se cierra la actividad dado que se dio cumplimiento a los entregables_x000a__x000a_Se reformula en plazo para el 31/10/2023"/>
    <n v="1"/>
    <d v="2023-12-12T00:00:00"/>
    <n v="1"/>
    <n v="9"/>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06"/>
    <s v="CIC de solicitud y Correo de públicación"/>
    <n v="1"/>
    <n v="9"/>
    <d v="2022-09-22T00:00:00"/>
    <d v="2023-10-02T00:00:00"/>
    <n v="31"/>
    <x v="41"/>
    <m/>
    <m/>
    <m/>
    <m/>
    <m/>
    <s v="Se cierra la actividad dado que se dio cumplimiento a los entregables_x000a__x000a_Se reformula en plazo para el 02/10/2023"/>
    <n v="1"/>
    <d v="2023-12-12T00:00:00"/>
    <n v="1"/>
    <n v="9"/>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12"/>
    <s v="Formulario del Reporte de Riesgos Operacionales"/>
    <n v="2"/>
    <n v="9"/>
    <d v="2022-09-22T00:00:00"/>
    <d v="2022-10-31T00:00:00"/>
    <n v="5"/>
    <x v="41"/>
    <m/>
    <m/>
    <m/>
    <m/>
    <m/>
    <s v="Se adjunta el Formulario del Reporte de Riesgos Operacionales"/>
    <n v="2"/>
    <d v="2022-09-21T00:00:00"/>
    <n v="1"/>
    <n v="9"/>
  </r>
  <r>
    <n v="586"/>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8T00:00:00"/>
    <x v="7"/>
    <s v="Observación"/>
    <s v="CORRECTIVA"/>
    <s v="valvarez"/>
    <x v="54"/>
    <s v="1) Desatención y/o debilidades en la revisión de los documentos por parte del contratista,  interventoría y supervisión_x000a__x000a_2) Inobservancia a la buena fe contractual_x000a__x000a_3) Falta de verificación y debida diligencia"/>
    <x v="513"/>
    <s v="Reforma de la demanda"/>
    <n v="1"/>
    <n v="9"/>
    <d v="2022-09-28T00:00:00"/>
    <d v="2023-07-31T00:00:00"/>
    <n v="9"/>
    <x v="45"/>
    <m/>
    <m/>
    <m/>
    <m/>
    <m/>
    <s v="El pasado 31 de marzo de 2023, se radicó demanda verbal en contra de las sociedades BNR S.A.S. y COMPAÑIA MERCANTIL ARCOR S.L. UNIPERSONAL como miembros del Consorcio Arcob Cárceles, y Seguros del Estado S.A., ante los Juzgados Civiles del Circuito de Bogotá._x000a__x000a_La misma fue repartida al Juzgado 17 Civil del Circuito de Bogotá, en ese sentido, se informa que teniendo en cuenta el Informe de Auditoría cuyo objeto fue el “Contrato de obra 2191698 e interventoría 2180866 en el marco del convenio 216144 USPEC”, se incorporó al acervo probatorio del proceso judicial, el contrato de obra civil No. 001 del 1 de mayo de 2021, el cual fungió como soporte para el pago del anticipo al contratista incumplido._x000a__x000a_Se adjunta soporte de radicación, demanda en mención y correo remitido por el apoderado a cargo del proceso. "/>
    <n v="1"/>
    <d v="2023-03-31T00:00:00"/>
    <n v="1"/>
    <n v="9"/>
  </r>
  <r>
    <n v="585"/>
    <s v="Auditorias Internas"/>
    <x v="49"/>
    <s v="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
    <d v="2022-09-26T10:11:00"/>
    <x v="11"/>
    <m/>
    <s v="Acción detectiva"/>
    <s v="enieves"/>
    <x v="46"/>
    <s v="Deficiencias en la planeación y definición de obligaciones contractuales que definen plazo para su cumplimiento"/>
    <x v="514"/>
    <s v="Informe de termino"/>
    <n v="1"/>
    <n v="50"/>
    <d v="2022-09-01T00:00:00"/>
    <d v="2022-12-15T00:00:00"/>
    <n v="15"/>
    <x v="38"/>
    <m/>
    <m/>
    <m/>
    <m/>
    <m/>
    <s v="Se realiza el informe de termino del contrato 220008 donde se deja la nota correspondiente explicativa sobre la desviación en tiempo generada en la aprobación y cumplimiento de las obligaciones especificas 31 y 36 de la interventoría donde no tuvo un impacto en la entrega de los productos de estructuración por parte de la interventoría._x000a_Archivo Informe de Termino DNP-861-2020 _ ENT220008_RC_Firmado.ppt. Nota en la pag 27 "/>
    <n v="1"/>
    <d v="2022-12-13T16:01:00"/>
    <n v="1"/>
    <n v="50"/>
  </r>
  <r>
    <n v="585"/>
    <s v="Auditorias Internas"/>
    <x v="49"/>
    <s v="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
    <d v="2022-09-26T10:11:00"/>
    <x v="11"/>
    <s v="Observación"/>
    <s v="Acción detectiva"/>
    <s v="enieves"/>
    <x v="46"/>
    <s v="Deficiencias en la planeación y definición de obligaciones contractuales que definen plazo para su cumplimiento"/>
    <x v="515"/>
    <s v="Documento de planeación contractual"/>
    <n v="1"/>
    <n v="50"/>
    <d v="2022-09-01T00:00:00"/>
    <d v="2023-07-31T00:00:00"/>
    <n v="25"/>
    <x v="38"/>
    <m/>
    <m/>
    <m/>
    <m/>
    <m/>
    <s v="Se modifcó fecha fin,  fecha anterior 28/02/2023. Con sustento en que no se han  suscrito nuevos contratos en la Subgerencia, de acuerdo a correo recibido el lunes 27/02/2023 11:42 a. m_x000a_La Subgerencia de Estructuración de Proyectos formuló los documentos de planeación como apoyo técnico, para llevar a cabo las iniciativas desarrolladas por el mecanismos Proyecta, en el marco del Convenio con el ART No. 222002, en los contratos de Interventoría Instituciones Educativas de fecha de suscripción 15/11/2022 y Hospital del Guamo, Bolívar de 06/01/2023; para los cuales se verifico los tiempos de entrega y aprobación requeridos para todos los productos iniciales en cada una de estas iniciativas; soporte de esto queda establecido en numeral 3,1 Alcance del Objeto y 9,2 Obligaciones Especificas con un cuadro de tiempos establecidos. Es de aclarar, que si bien esta acción se programó para los contratos nuevos de proyectos desarrollados en su contratación derivada por la entidad no se ha realizado a la fecha, ya que se empleó el mecanismo Proyecta para estas iniciativas, sin embargo, se da por cumplida la actividad porque se validaron los cronogramas de entrega o planeación de los productos iniciales."/>
    <n v="1"/>
    <d v="2023-07-19T07:06:00"/>
    <n v="1"/>
    <n v="50"/>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6"/>
    <s v="una sensibilización"/>
    <n v="1"/>
    <n v="5"/>
    <d v="2022-09-16T00:00:00"/>
    <d v="2022-11-30T00:00:00"/>
    <n v="10"/>
    <x v="44"/>
    <m/>
    <m/>
    <m/>
    <m/>
    <m/>
    <s v="Se realizó reunión de sensibilización"/>
    <n v="1"/>
    <d v="2022-12-07T00:00:00"/>
    <n v="1"/>
    <n v="5"/>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7"/>
    <s v="Un procedimiento actualizado"/>
    <n v="1"/>
    <n v="5"/>
    <d v="2022-09-16T00:00:00"/>
    <d v="2022-10-31T00:00:00"/>
    <n v="6"/>
    <x v="39"/>
    <m/>
    <m/>
    <m/>
    <m/>
    <m/>
    <s v="Se realizo la modificacion del procedimiento P-FI-08"/>
    <n v="1"/>
    <d v="2022-11-02T00:00:00"/>
    <n v="1"/>
    <n v="5"/>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8"/>
    <s v="una modificación"/>
    <n v="1"/>
    <n v="5"/>
    <d v="2022-09-16T00:00:00"/>
    <d v="2022-12-31T00:00:00"/>
    <n v="15"/>
    <x v="44"/>
    <m/>
    <m/>
    <m/>
    <m/>
    <m/>
    <s v="Se realizó: 1. Ejecutar el SQL en producción del esquema SIIF en la base de datos SDC _x000a_2. Ejecutar el svn en los 3 nodos de ORFEO producción."/>
    <n v="1"/>
    <d v="2022-10-07T00:00:00"/>
    <n v="1"/>
    <n v="5"/>
  </r>
  <r>
    <n v="576"/>
    <s v="Auditorias Internas ACI"/>
    <x v="50"/>
    <s v="Demora por parte del grupo de procesos de selección de un (1) día hábil para revisar y devolver al contratista para ajustar la póliza de cumplimiento, calidad, salarios y responsabilidad civil del contrato de estudios y diseños 2210658, la cual fue cargado en la plataforma secop II el 13 de octubre de 2021"/>
    <d v="2022-09-22T10:39:00"/>
    <x v="0"/>
    <m/>
    <s v="Acción detectiva"/>
    <s v="dtorres2"/>
    <x v="55"/>
    <s v="Deficiencias en la aplicación de controles establecidos para la legalización de contratos. ¿ Debilidades de la supervisión frente a la exigencia de las garantías. ¿ Devolución de pólizas por errores en la suscripción"/>
    <x v="519"/>
    <s v="Instructivo"/>
    <n v="1"/>
    <n v="5"/>
    <d v="2022-09-16T00:00:00"/>
    <d v="2022-11-15T00:00:00"/>
    <n v="4"/>
    <x v="46"/>
    <m/>
    <m/>
    <m/>
    <m/>
    <m/>
    <s v="Se realizo el instructivo de cargue de polizas por parte d ela firma beltran pardo y asociados. "/>
    <n v="1"/>
    <d v="2022-10-31T00:00:00"/>
    <n v="1"/>
    <n v="5"/>
  </r>
  <r>
    <n v="577"/>
    <s v="Auditorias Internas ACI"/>
    <x v="50"/>
    <s v="La supervisión del contrato de interventoría 2210659 asignada por ENTerritorio dio respuesta de aprobación al segundo informe mensual de la interventoría radicado el 31012022 con el número 20224300032742 el día 18 de abril de 2022, con una extemporaneidad de 48 días hábiles. La supervisión del contrato de interventoría 2210777 asignada por Enterritorio ha presentado demoras entre 1 y 14 días para la revisión y aprobación yo devolución en 4 de los 5 informes radicados por esta como requisito para el trámite de pago ."/>
    <d v="2022-09-22T10:40:00"/>
    <x v="0"/>
    <m/>
    <s v="Acción detectiva"/>
    <s v="dtorres2"/>
    <x v="5"/>
    <s v="Cambio de personal para la supervisión del contrato."/>
    <x v="520"/>
    <s v="Control de asistencia y presentación"/>
    <n v="1"/>
    <n v="5"/>
    <d v="2022-09-28T00:00:00"/>
    <d v="2022-12-31T00:00:00"/>
    <n v="13"/>
    <x v="20"/>
    <m/>
    <m/>
    <m/>
    <m/>
    <m/>
    <s v="Desde la Subgerencia de Desarrollo de Proyectos se han venido atendiendo temas relacionados con el manual de supervisión e interventoria, se relaciona una capacitación relacionada con el manual de supervisión e interventoria realizada el 29 de noviembre de 2022,"/>
    <n v="1"/>
    <d v="2022-10-14T00:00:00"/>
    <n v="1"/>
    <n v="5"/>
  </r>
  <r>
    <n v="578"/>
    <s v="Auditorias Internas ACI"/>
    <x v="50"/>
    <s v="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
    <d v="2022-09-22T10:43:00"/>
    <x v="0"/>
    <m/>
    <s v="Acción detectiva"/>
    <s v="dtorres2"/>
    <x v="5"/>
    <s v="Deficiencias de la supervisión en el seguimiento a la interventoria. ¿ Demora en el procesamiento de información y/u obtención de insumos del contratista."/>
    <x v="521"/>
    <s v="Informe de supervisión o memorando de solicitud de presunto incumplimiento."/>
    <n v="1"/>
    <n v="10"/>
    <d v="2022-09-28T00:00:00"/>
    <d v="2022-10-14T00:00:00"/>
    <n v="2"/>
    <x v="20"/>
    <m/>
    <m/>
    <m/>
    <m/>
    <m/>
    <s v="Teniendo en cuenta que el informe final fue radicado pero no cumplio con los requisitos para su aprobación y fue devuelto por la supervisión, se reprogramo la actividad hasta el 30 de diciembre de 2022. Se adjunta oficio de aprobación del informe mediante radicado No.: 20222700230101 del 16 de diciembre de 2022."/>
    <n v="1"/>
    <d v="2022-10-15T00:00:00"/>
    <n v="1"/>
    <n v="10"/>
  </r>
  <r>
    <n v="578"/>
    <s v="Auditorias Internas ACI"/>
    <x v="50"/>
    <s v="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
    <d v="2022-09-22T10:43:00"/>
    <x v="0"/>
    <m/>
    <s v="Acción detectiva"/>
    <s v="dtorres2"/>
    <x v="5"/>
    <s v="Deficiencias de la supervisión en el seguimiento a la interventoria. ¿ Demora en el procesamiento de información y/u obtención de insumos del contratista."/>
    <x v="522"/>
    <s v="Acta de reunión"/>
    <n v="1"/>
    <n v="10"/>
    <d v="2022-09-28T00:00:00"/>
    <d v="2022-09-30T00:00:00"/>
    <n v="0"/>
    <x v="20"/>
    <m/>
    <m/>
    <m/>
    <m/>
    <m/>
    <s v="Se adjunta acta de reunión realizada el 20 de septiembre de 2022 y correo donde se remite el informe final."/>
    <n v="1"/>
    <d v="2022-10-06T00:00:00"/>
    <n v="1"/>
    <n v="10"/>
  </r>
  <r>
    <n v="579"/>
    <s v="Auditorias Internas ACI"/>
    <x v="50"/>
    <s v="Para el contrato 2210734 suministro elementos de seguridad con fecha de terminación 28 de febrero de 2022, el Subgerente de Desarrollo de proyectos, el Gerente de Unidad y el Gerente del convenio solicitaron la prórroga, adición y modificación 138 el día 24 de febrero con una extemporaneidad de 2 días hábiles frente a la fecha oportuna del trámite 22 de febrero. Para el contrato 2220601 refrigerios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83 suministro de ferretería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77 de interventoría técnica con fecha de terminación 13 de julio de 2022, el Subgerente de Desarrollo de proyectos, el Gerente de Desarrollo de Proyectos 2 (E), el Gerente del convenio 221008 y el supervisor solicitaron prorrogar el contrato el día 13 de julio de 2022 con una extemporaneidad de 5 días hábiles frente a la fecha oportuna del trámite 7 de julio. Para el contrato 2220591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Para el contrato 2220562 de suministro con fecha de terminación 13 de julio de 2022, el Subgerente de Desarrollo de proyectos, el Gerente de Desarrollo de Proyectos 2 (E), el Gerente del convenio 221008 y el supervisor solicitan prorrogar el contrato el día 11 de julio de 2022 con una extemporaneidad de 5 días hábiles frente a la fecha oportuna del trámite 6 de julio. Para el contrato 22220600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d v="2022-09-22T10:46:00"/>
    <x v="0"/>
    <m/>
    <s v="Acción detectiva"/>
    <s v="dtorres2"/>
    <x v="5"/>
    <s v="Demoras del cliente en la aprobación de la solicitud de la novedad y/o asignación de recursos. ¿ Suspensión del contrato interadministrativo por parte del cliente y sus contratos derivados"/>
    <x v="523"/>
    <s v="Comunicación"/>
    <n v="1"/>
    <n v="10"/>
    <d v="2022-09-28T00:00:00"/>
    <d v="2022-11-15T00:00:00"/>
    <n v="6"/>
    <x v="20"/>
    <m/>
    <m/>
    <m/>
    <m/>
    <m/>
    <s v="Se adjuntan los radicados Nos. 20222700105161 del 06/06/2022 y 20222700113431 16/06/2022 donde se le informa al invias el procedimiento para el trámite de novedades y los tiempos requeridos"/>
    <n v="1"/>
    <d v="2022-11-15T00:00:00"/>
    <n v="1"/>
    <n v="10"/>
  </r>
  <r>
    <n v="580"/>
    <s v="Auditorias Internas ACI"/>
    <x v="50"/>
    <s v="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
    <d v="2022-09-22T10:47:00"/>
    <x v="0"/>
    <m/>
    <s v="Acción detectiva"/>
    <s v="dtorres2"/>
    <x v="55"/>
    <s v="Deficiencias en la aplicación de los controles de verificación y revisión de las condiciones de los procesos de selección."/>
    <x v="524"/>
    <s v="Registro asistencia de la capacitación"/>
    <n v="1"/>
    <n v="5"/>
    <d v="2022-09-28T00:00:00"/>
    <d v="2022-10-31T00:00:00"/>
    <n v="4"/>
    <x v="46"/>
    <m/>
    <m/>
    <m/>
    <m/>
    <m/>
    <s v="El 14 de octubre de 2022 desde las 9:00 hasta las 10:50am se realizó la capacitación al Grupo de Procesos de Selección con relación al cargue de procesos en la Plataforma del SECOP II, la cual fue dirigida por MARCO TOVAR - Profesional en el manejo de la plataforma"/>
    <n v="1"/>
    <d v="2022-10-14T00:00:00"/>
    <n v="1"/>
    <n v="5"/>
  </r>
  <r>
    <n v="580"/>
    <s v="Auditorias Internas ACI"/>
    <x v="50"/>
    <s v="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
    <d v="2022-09-22T10:47:00"/>
    <x v="0"/>
    <m/>
    <s v="Acción detectiva"/>
    <s v="dtorres2"/>
    <x v="55"/>
    <s v="Deficiencias en la aplicación de los controles de verificación y revisión de las condiciones de los procesos de selección."/>
    <x v="525"/>
    <s v="Registro de cargue del SECOP II - Abogado"/>
    <n v="1"/>
    <n v="5"/>
    <d v="2022-09-28T00:00:00"/>
    <d v="2022-10-31T00:00:00"/>
    <n v="4"/>
    <x v="46"/>
    <m/>
    <m/>
    <m/>
    <m/>
    <m/>
    <s v="Los abogados asignados a cada proceso son los encargados de montar el proceso en la Plataforma del SECOP II, sin embargo antes de publicarlo existe un flujo de aprobación para que lo revise un tercero, ya sea un técnico o el Gerente del Grupo de Procesos de Selección. En este sentido, se realizó una muestra de procesos montados en el mes de septiembre y octubre, dejando evidencia del flujo de aprobación (revisión por alguien diferente al abogado que monta el proceso)"/>
    <n v="1"/>
    <d v="2022-10-15T00:00:00"/>
    <n v="1"/>
    <n v="5"/>
  </r>
  <r>
    <n v="681"/>
    <s v="Auditorias Internas ACI"/>
    <x v="50"/>
    <s v="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
    <d v="2022-09-22T10:48:00"/>
    <x v="0"/>
    <m/>
    <s v="Acción detectiva"/>
    <s v="dtorres2"/>
    <x v="5"/>
    <s v="Falta de controles y verificación de requisitos previo a la suscripción del acta de inicio por parte de la interventoria, referidos a normatividad ambiental aplicable a la contratación derivada suscrita"/>
    <x v="526"/>
    <s v="Permisos de emisiones atmosféricas vigentes."/>
    <n v="1"/>
    <n v="5"/>
    <d v="2022-09-28T00:00:00"/>
    <d v="2024-04-30T00:00:00"/>
    <n v="9"/>
    <x v="20"/>
    <m/>
    <m/>
    <m/>
    <m/>
    <m/>
    <s v="se adjunta comunicación de respuesta de Cardique con fecha 08 de marzo de 2024._x000a_Se adjunta comunicaciones remitidas a cardique con asunto ESTADO Y VIGENCIA DEL PERMISO DE EMISIONES ATMOSFERICAS EMITIDO POR CARDIQUE DENTRO DE LA RESOLUCIÓN 1094 DEL 8 DE AGOSTO DE 2016, ¿POR MEDIO DE LA CUAL SE OTORGA UNA LICENCIA AMBIENTAL, SE AUTORIZA UN APROVECHAMIENTO FORESTAL ÚNICO, SE OTORGA UN PERMISO DE EMISIONES ATMOSFÉRICAS Y SE DICTAN OTRAS DISPOSICIONES¿. _x000a_"/>
    <n v="1"/>
    <d v="2024-03-29T00:00:00"/>
    <n v="1"/>
    <n v="5"/>
  </r>
  <r>
    <n v="581"/>
    <s v="Auditorias Internas ACI"/>
    <x v="50"/>
    <s v="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
    <d v="2022-09-22T10:48:00"/>
    <x v="0"/>
    <m/>
    <s v="Acción detectiva"/>
    <s v="dtorres2"/>
    <x v="5"/>
    <s v="Falta de controles y verificación de requisitos previo a la suscripción del acta de inicio por parte de la interventoria, referidos a normatividad ambiental aplicable a la contratación derivada suscrita"/>
    <x v="527"/>
    <s v="Concepto técnico de la interventoría"/>
    <n v="1"/>
    <n v="5"/>
    <d v="2022-09-28T00:00:00"/>
    <d v="2022-11-15T00:00:00"/>
    <n v="6"/>
    <x v="20"/>
    <m/>
    <m/>
    <m/>
    <m/>
    <m/>
    <s v="Teniendo en cuenta que el documento enviado en el informe final no cumplia con lo solicitado por la supervisión se solicitó reformulación hasta el 30 de diciembre de 2022, Se adjunta comunicación con radicado No.20224300494782 del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
    <n v="1"/>
    <d v="2022-12-16T00:00:00"/>
    <n v="1"/>
    <n v="5"/>
  </r>
  <r>
    <n v="582"/>
    <s v="Auditorias Internas ACI"/>
    <x v="50"/>
    <s v="En la visita de obra no se observó la construcción del sumidero transversal al eje de la vía en el punto bajo ( K0 135) con dimensiones de 6.0m de largo por 0.30m de ancho, con rejilla configurada con varillas de una pulgada de diámetro, espaciadas una pulgada entre sí para el tramo Santa Clara, tema que no ha sido reportado por la interventoria."/>
    <d v="2022-09-22T10:49:00"/>
    <x v="0"/>
    <m/>
    <s v="Acción detectiva"/>
    <s v="dtorres2"/>
    <x v="5"/>
    <s v="Deficiencias del interventor y supervisor en la verificación del cumplimiento de las especificaciones técnicas del diseño."/>
    <x v="528"/>
    <s v="Concepto técnico de la interventoría"/>
    <n v="1"/>
    <n v="5"/>
    <d v="2022-09-28T00:00:00"/>
    <d v="2022-11-15T00:00:00"/>
    <n v="6"/>
    <x v="20"/>
    <m/>
    <m/>
    <m/>
    <m/>
    <m/>
    <s v="Teniendo en cuenta que el documento enviado en el informe final no cumplia con lo solicitado por la supervisión se solicitó reformulación hasta el 30 de diciembre de 2022, se adjunta comunicación con radicado No.20224300494782 del 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
    <n v="1"/>
    <d v="2022-12-16T00:00:00"/>
    <n v="1"/>
    <n v="5"/>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29"/>
    <s v="Pólizas aprobadas por el grupo de procesos de selección"/>
    <n v="4"/>
    <n v="5"/>
    <d v="2022-09-28T00:00:00"/>
    <d v="2022-10-14T00:00:00"/>
    <n v="2"/>
    <x v="20"/>
    <m/>
    <m/>
    <m/>
    <m/>
    <m/>
    <s v="Se aprobaron todas novedades pendientes y los soportes se cargaron y verifcaron en el aplicativo GRC."/>
    <n v="4"/>
    <d v="2022-10-14T00:00:00"/>
    <n v="1"/>
    <n v="5"/>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30"/>
    <s v="Correo electrónico y/o comunicación."/>
    <n v="2"/>
    <n v="5"/>
    <d v="2022-09-16T00:00:00"/>
    <d v="2022-11-30T00:00:00"/>
    <n v="10"/>
    <x v="20"/>
    <m/>
    <m/>
    <m/>
    <m/>
    <m/>
    <s v="Se adjuntan correos electrónicos remitidos por el supervisor requiriendo a los contratistas la actualización de garantías."/>
    <n v="2"/>
    <d v="2022-11-30T00:00:00"/>
    <n v="1"/>
    <n v="5"/>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31"/>
    <s v="Comunicación."/>
    <n v="2"/>
    <n v="5"/>
    <d v="2022-09-16T00:00:00"/>
    <d v="2022-11-30T00:00:00"/>
    <n v="10"/>
    <x v="20"/>
    <m/>
    <m/>
    <m/>
    <m/>
    <m/>
    <s v="Se requirieron mediante correo electrónico y fueron atendidas las solicitudes, se adjuntan correos electrónicos."/>
    <n v="2"/>
    <d v="2022-11-30T00:00:00"/>
    <n v="1"/>
    <n v="5"/>
  </r>
  <r>
    <n v="584"/>
    <s v="Auditorias Internas ACI"/>
    <x v="50"/>
    <s v="En cinco actas de Recibo a Satisfacción del suministro de los refrigerios del contrato 2220601, el supervisor de Enterritorio aprobó pago de $20.130.000 sin las firmas completas de los signatarios (en particular delegado del ejército), es decir, solo ésta firmado por el Representante Legal de MACRORIGAMI S.A.S y otra persona de la que no se puede establecer en los 5 formatos firmados su designación por parte del ejército, ademas de presentar 3 firmas diferentes. Para el contrato 2210734 suministro de elementos de seguridad, en los soportes para el desembolso con radicado 20222700119782 del 22-03-2022 registrados en orfeo, no esta el recibo a satisfacción de los elementos firmado por el delegado del ejército."/>
    <d v="2022-09-22T10:52:00"/>
    <x v="0"/>
    <m/>
    <s v="Acción detectiva"/>
    <s v="dtorres2"/>
    <x v="5"/>
    <s v="Deficiente aplicación de los controles establecidos para la aprobación de pagos por parte del supervisor."/>
    <x v="532"/>
    <s v="Correo electrónico de aprobación que certifica que se cumple los requisitos de la forma de pago."/>
    <n v="2"/>
    <n v="5"/>
    <d v="2022-09-16T00:00:00"/>
    <d v="2022-11-30T00:00:00"/>
    <n v="10"/>
    <x v="20"/>
    <m/>
    <m/>
    <m/>
    <m/>
    <m/>
    <s v="Se realizó el cargue en el aplicativo GRC del seguimiento realizado por el supervisor y profesional financiero para el tramite de desembolsos."/>
    <n v="2"/>
    <d v="2022-11-30T00:00:00"/>
    <n v="1"/>
    <n v="5"/>
  </r>
  <r>
    <n v="615"/>
    <s v="Auditorias Internas ACI"/>
    <x v="51"/>
    <s v="Observación N° 1 Planeación del proyecto sin contemplar riesgo clave asociado a consulta previa con comunidades_x000a__x000a_Durante la ejecución del proyecto sísmico Repelón 2D, como producto de 3 acciones de tutela presentadas por comunidades étnicas, el Tribunal Superior del Distrito Judicial de Barranquilla ordenó a Mininterior y a Enterritorio realizar visita de verificación para establecer posibles afectaciones, por lo que se establece que Enterritorio y la ANH en la concepción y planeación del proyecto no contemplaron un riesgo esencial de la ejecución del negocio referido a la consulta previa, como lo es la visita previa de verificación a las comunidades que se encuentran en el área de influencia del proyecto."/>
    <d v="2022-12-12T00:00:00"/>
    <x v="0"/>
    <m/>
    <s v="PREVENTIVA"/>
    <s v="valvarez"/>
    <x v="53"/>
    <s v="1) Desconocimiento de normatividad social aplicable al sector por parte de Enterritorio, la interventoría y la consultoría."/>
    <x v="533"/>
    <s v="Acta de reunión"/>
    <n v="1"/>
    <n v="14"/>
    <d v="2022-11-29T00:00:00"/>
    <d v="2023-09-30T00:00:00"/>
    <n v="9"/>
    <x v="41"/>
    <m/>
    <m/>
    <m/>
    <m/>
    <m/>
    <s v="En acuerdo con el equipo auditor cambia la actividad y entregable, para dar cumplimiento y cierre del PM a través del acta de reunión con planeación contractual.: Acta de Reunión de mesa de trabajo con representante de gestión contractual donde se manifiesta la recomendación en el pliego de condiciones contractuales."/>
    <n v="1"/>
    <d v="2023-09-19T00:00:00"/>
    <n v="1"/>
    <n v="14"/>
  </r>
  <r>
    <n v="621"/>
    <s v="Auditorias Internas ACI"/>
    <x v="51"/>
    <s v="Observación N°2 Demora en la aprobación del Programa detallado de trabajo PDT _x000a__x000a_La Interventoría aprobó el Programa Detallado de Trabajo PDT del Consultor mediante radicado 20214300331712 el 08 de septiembre de 2021, es decir, 8 días después de la suscripción de las actas de inicio de los contratos (31 de agosto de 2021), presentando un atraso de 3 días calendario."/>
    <d v="2022-12-12T00:00:00"/>
    <x v="0"/>
    <m/>
    <s v="PREVENTIVA"/>
    <s v="valvarez"/>
    <x v="53"/>
    <s v="1) Demoras en la entrega del Programa de trabajo detallado PDT por parte del Consultor."/>
    <x v="533"/>
    <s v="Acta de reunión"/>
    <n v="1"/>
    <n v="14"/>
    <d v="2022-11-29T00:00:00"/>
    <d v="2023-09-30T00:00:00"/>
    <n v="9"/>
    <x v="41"/>
    <m/>
    <m/>
    <m/>
    <m/>
    <m/>
    <s v="En acuerdo con el equipo auditor cambia la actividad y entregable, para dar cumplimiento y cierre del PM a través del acta de reunión con planeación contractual.: Acta de Reunión de mesa de trabajo con representante de gestión contractual donde se manifiesta la recomendación en el pliego de condiciones contractuales."/>
    <n v="1"/>
    <d v="2023-09-19T00:00:00"/>
    <n v="1"/>
    <n v="14"/>
  </r>
  <r>
    <n v="617"/>
    <s v="Auditorias Internas ACI"/>
    <x v="51"/>
    <s v="Observación N°3 Cinco cargos del personal mínimo requerido de la interventoría sin relevo entre 4 y 53 días_x000a__x000a_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_x000a__x000a_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_x000a__x000a_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_x000a__x000a_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_x000a_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
    <x v="534"/>
    <s v="Respuesta de la OAJ con el concepto"/>
    <n v="1"/>
    <n v="7"/>
    <d v="2022-11-29T00:00:00"/>
    <d v="2023-10-02T00:00:00"/>
    <n v="9"/>
    <x v="41"/>
    <m/>
    <m/>
    <m/>
    <m/>
    <m/>
    <s v="Se reformula en plazo para el 02/10/2023_x000a__x000a_SE ADJUNTA RESPUESTA CONCEPTO OAJ, CON LO QUE SE DA CUMPLIMIENTO A LA ACTIVIDAD el 26/07/2023"/>
    <n v="1"/>
    <d v="2023-07-26T00:00:00"/>
    <n v="1"/>
    <n v="7"/>
  </r>
  <r>
    <n v="617"/>
    <s v="Auditorias Internas ACI"/>
    <x v="51"/>
    <s v="Observación N°3 Cinco cargos del personal mínimo requerido de la interventoría sin relevo entre 4 y 53 días_x000a__x000a_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_x000a__x000a_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_x000a__x000a_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_x000a__x000a_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_x000a_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
    <x v="533"/>
    <s v="Acta de reunión"/>
    <n v="1"/>
    <n v="7"/>
    <d v="2022-11-29T00:00:00"/>
    <d v="2023-09-30T00:00:00"/>
    <n v="9"/>
    <x v="41"/>
    <m/>
    <m/>
    <m/>
    <m/>
    <m/>
    <s v="En acuerdo con el equipo auditor cambia la actividad y entregable, para dar cumplimiento y cierre del PM a través del acta de reunión con planeación contractual.: Acta de Reunión de mesa de trabajo con representante de gestión contractual donde se manifiesta la recomendación en el pliego de condiciones contractuales."/>
    <n v="1"/>
    <d v="2023-09-19T00:00:00"/>
    <n v="1"/>
    <n v="7"/>
  </r>
  <r>
    <n v="618"/>
    <s v="Auditorias Internas ACI"/>
    <x v="51"/>
    <s v="Observación N°4 Desembolso de 2 pagos a la interventoría en contravía de la forma de pago establecida_x000a__x000a_Los dos primeros desembolsos aprobados por el supervisor a la interventoría se liquidaron sobre el 100% del personal, sin tener en cuenta que a las fechas de trámite de las cuentas de cobro y de los períodos allí cobrados (septiembre y octubre de 2021), no se encontraba aprobado por Enterritorio el total del personal requerido, ya que el equipo se completó en su totalidad el 24 de noviembre de 2021- acta 6, es decir, 2 meses y 23 días después del inicio del contrato de interventoría. Según los cálculos del equipo auditor a partir de las actas de aprobación de personal de la interventoría para septiembre se había incorporado el 60% del personal (9 profesionales de 15 requeridos) y para octubre el 80% del personal (12 profesionales de 15 requeridos)."/>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_x000a__x000a_4) Incongruencia entre lo requerido para cargos pares de la interventoría y la consultoría (caso del % de la dedicación del procesador de campo y su respectivo interventor)."/>
    <x v="533"/>
    <s v="Acta de reunión"/>
    <n v="1"/>
    <n v="14"/>
    <d v="2022-11-29T00:00:00"/>
    <d v="2023-09-30T00:00:00"/>
    <n v="9"/>
    <x v="41"/>
    <m/>
    <m/>
    <m/>
    <m/>
    <m/>
    <s v="En acuerdo con el equipo auditor cambia la actividad y entregable, para dar cumplimiento y cierre del PM a través del acta de reunión con planeación contractual.: Acta de Reunión de mesa de trabajo con representante de gestión contractual donde se manifiesta la recomendación en el pliego de condiciones contractuales."/>
    <n v="1"/>
    <d v="2023-09-19T00:00:00"/>
    <n v="1"/>
    <n v="14"/>
  </r>
  <r>
    <n v="620"/>
    <s v="Auditorias Internas ACI"/>
    <x v="51"/>
    <s v="Observación N°5 Demora de Enterritorio en 4 pagos al consultor_x000a__x000a_En el 27% de los desembolsos tramitados y realizados al proveedor del contrato de Consultoría  2210402  se incumplió el plazo de pago (10 días calendario) así: _x000a__x000a_• Desembolso 2: un día de desviación; Radicado 10 de diciembre de 2021 y pagado el 22 diciembre de 2021_x000a_• Desembolso 3: tres días de desviación Radicado 10 de diciembre de 2021 y pagado el 24 diciembre de 2021_x000a_• Desembolso 5:  un día de desviación; Radicado 19 de enero de 2022 y pagado el 31 de enero de 2022_x000a_• Desembolso 15: nueve días de desviación; Radicado 06 de julio de 2022 y pagado el 26 de julio de 2022"/>
    <d v="2022-12-12T00:00:00"/>
    <x v="3"/>
    <m/>
    <s v="PREVENTIVA"/>
    <s v="valvarez"/>
    <x v="56"/>
    <s v="1) Alto volumen de desembolsos tramitados en el periodo._x000a__x000a_2) Traumatismo en el proceso de gestión financiera en la funcionalidad del ERP."/>
    <x v="535"/>
    <s v="Procedimiento Publicado"/>
    <n v="1"/>
    <n v="8"/>
    <d v="2022-12-14T00:00:00"/>
    <d v="2022-12-15T00:00:00"/>
    <n v="1"/>
    <x v="44"/>
    <m/>
    <m/>
    <m/>
    <m/>
    <m/>
    <s v="Se adjunto soporte del porcedimiento P-FI-08 publicado"/>
    <n v="1"/>
    <d v="2022-12-15T00:00:00"/>
    <n v="1"/>
    <n v="8"/>
  </r>
  <r>
    <n v="620"/>
    <s v="Auditorias Internas ACI"/>
    <x v="51"/>
    <s v="Observación N°5 Demora de Enterritorio en 4 pagos al consultor_x000a__x000a_En el 27% de los desembolsos tramitados y realizados al proveedor del contrato de Consultoría  2210402  se incumplió el plazo de pago (10 días calendario) así: _x000a__x000a_• Desembolso 2: un día de desviación; Radicado 10 de diciembre de 2021 y pagado el 22 diciembre de 2021_x000a_• Desembolso 3: tres días de desviación Radicado 10 de diciembre de 2021 y pagado el 24 diciembre de 2021_x000a_• Desembolso 5:  un día de desviación; Radicado 19 de enero de 2022 y pagado el 31 de enero de 2022_x000a_• Desembolso 15: nueve días de desviación; Radicado 06 de julio de 2022 y pagado el 26 de julio de 2022"/>
    <d v="2022-12-12T00:00:00"/>
    <x v="3"/>
    <m/>
    <s v="PREVENTIVA"/>
    <s v="valvarez"/>
    <x v="56"/>
    <s v="1) Alto volumen de desembolsos tramitados en el periodo._x000a__x000a_2) Traumatismo en el proceso de gestión financiera en la funcionalidad del ERP."/>
    <x v="536"/>
    <s v="Memorando y listado de asistencia"/>
    <n v="1"/>
    <n v="7"/>
    <d v="2022-12-14T00:00:00"/>
    <d v="2022-12-16T00:00:00"/>
    <n v="1"/>
    <x v="44"/>
    <m/>
    <m/>
    <m/>
    <m/>
    <m/>
    <s v="Se adjunta memorando socialización y listado de asistencia"/>
    <n v="1"/>
    <d v="2022-12-15T00:00:00"/>
    <n v="1"/>
    <n v="7"/>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6"/>
    <s v="1) Alto volumen de desembolsos tramitados en el periodo._x000a__x000a_2) Replicación de conceptos de pago de cuentas de cobro anteriores."/>
    <x v="537"/>
    <s v="Nota de aclaración pormenor"/>
    <n v="1"/>
    <n v="5"/>
    <d v="2022-12-14T00:00:00"/>
    <d v="2022-12-15T00:00:00"/>
    <n v="1"/>
    <x v="44"/>
    <m/>
    <m/>
    <m/>
    <m/>
    <m/>
    <s v="Se registraron las 6 notas de aclaración del pormenor"/>
    <n v="1"/>
    <d v="2022-12-15T00:00:00"/>
    <n v="1"/>
    <n v="5"/>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6"/>
    <s v="1) Alto volumen de desembolsos tramitados en el periodo._x000a__x000a_2) Replicación de conceptos de pago de cuentas de cobro anteriores."/>
    <x v="538"/>
    <s v="Memorando"/>
    <n v="1"/>
    <n v="5"/>
    <d v="2022-12-14T00:00:00"/>
    <d v="2022-12-16T00:00:00"/>
    <n v="1"/>
    <x v="44"/>
    <m/>
    <m/>
    <m/>
    <m/>
    <m/>
    <s v="Se reportó el respectivo memorando"/>
    <n v="1"/>
    <d v="2022-12-15T00:00:00"/>
    <n v="1"/>
    <n v="5"/>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6"/>
    <s v="1) Alto volumen de desembolsos tramitados en el periodo._x000a__x000a_2) Replicación de conceptos de pago de cuentas de cobro anteriores."/>
    <x v="539"/>
    <s v="Comprobante de egreso"/>
    <n v="1"/>
    <n v="5"/>
    <d v="2022-12-14T00:00:00"/>
    <d v="2022-12-30T00:00:00"/>
    <n v="2"/>
    <x v="44"/>
    <m/>
    <m/>
    <m/>
    <m/>
    <m/>
    <s v="Se realizó la corrección del pormenor y mediante memorando No.20223100163473 se solicito al grupo de gestión de pagaduría la anulación regeneración de los comprobantes corregidos, lo cuales se adjuntan."/>
    <n v="1"/>
    <d v="2023-01-02T00:00:00"/>
    <n v="1"/>
    <n v="5"/>
  </r>
  <r>
    <n v="619"/>
    <s v="Auditorias Internas ACI"/>
    <x v="51"/>
    <s v="Observación N°7 Demora en la radicación de las novedades contractuales de la Interventoría y la Consultoría_x000a__x000a_Las solicitudes de las novedades contractuales de los contratos de Consultoría (prórroga) e Interventoría (adición y prórroga) No. 44 y No. 45 respectivamente, fueron radicadas mediante comunicaciones electrónicas ante la subgerencia de operaciones el día 28 de enero de 2022, es decir, 3 días calendario previos al vencimiento de los contratos, contraviniendo el plazo previsto para ello de cinco (05) días hábiles de anticipación a su fecha de vencimiento o un término superior."/>
    <d v="2022-12-12T00:00:00"/>
    <x v="0"/>
    <m/>
    <s v="PREVENTIVA"/>
    <s v="valvarez"/>
    <x v="53"/>
    <s v="1) Dificultades en el agendamiento de comité operativo extraordinario con el cliente para obtener aprobación de su parte de las novedades contractuales._x000a__x000a_2) Demoras de Enterritorio en el estudio de las solicitudes de novedades contractuales realizadas por la Interventoría."/>
    <x v="533"/>
    <s v="Acta de reunión"/>
    <n v="1"/>
    <n v="14"/>
    <d v="2022-11-29T00:00:00"/>
    <d v="2023-10-31T00:00:00"/>
    <n v="9"/>
    <x v="41"/>
    <m/>
    <m/>
    <m/>
    <m/>
    <m/>
    <s v="En acuerdo con el equipo auditor cambia la actividad y entregable, para dar cumplimiento y cierre del PM a través del acta de reunión con planeación contractual.: Acta de Reunión de mesa de trabajo con representante de gestión contractual donde se manifiesta la recomendación en el pliego de condiciones contractuales."/>
    <n v="1"/>
    <d v="2023-09-19T00:00:00"/>
    <n v="1"/>
    <n v="14"/>
  </r>
  <r>
    <n v="624"/>
    <s v="Auditorias Internas"/>
    <x v="52"/>
    <s v="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
    <d v="2022-12-12T09:34:00"/>
    <x v="0"/>
    <m/>
    <s v="Acción detectiva"/>
    <s v="dtorres2"/>
    <x v="53"/>
    <s v="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
    <x v="540"/>
    <s v="2 ( 1= Inclusión de item en PCI-015 1= Solicitud mediante comunicación )"/>
    <n v="2"/>
    <n v="20"/>
    <d v="2022-11-30T00:00:00"/>
    <d v="2023-02-15T00:00:00"/>
    <n v="11"/>
    <x v="41"/>
    <m/>
    <m/>
    <m/>
    <m/>
    <m/>
    <s v="Se adelantó en el marco del Contrato Interadministrativo 221005, y de conformidad a los entregables del plan de mejora se anexa  PCI-015 con la inclusión de item de revisión documental. Soporte de la socialización del PCI-015 al contratista e interventor._x000a_2022.12.16 _229141_SOCILIZACIÓN PCI-015 Sabanarlaga.pdf_x000a_Radicado  No. 20222200229141  15 dic 2022- Remisión formato PCI-015 para la interventoria del contrato vigente 2221098, Actualizado. Contiene PCI 015 actualizado con el item “VERIFICACIÓN INTEGRAL DE LA DOCUMENTACIÓN DE LA VIVIENDA”"/>
    <n v="2"/>
    <d v="2022-12-22T09:51:00"/>
    <n v="1"/>
    <n v="20"/>
  </r>
  <r>
    <n v="624"/>
    <s v="Auditorias Internas"/>
    <x v="52"/>
    <s v="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
    <d v="2022-12-12T09:34:00"/>
    <x v="0"/>
    <m/>
    <s v="Acción detectiva"/>
    <s v="dtorres2"/>
    <x v="53"/>
    <s v="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
    <x v="541"/>
    <s v="13 Formatos; 9 PCI-011, 4 PCI-013"/>
    <n v="13"/>
    <n v="20"/>
    <d v="2022-11-30T00:00:00"/>
    <d v="2023-01-30T00:00:00"/>
    <n v="8"/>
    <x v="41"/>
    <m/>
    <m/>
    <m/>
    <m/>
    <m/>
    <s v="Comunicación No. 20222200223741 del 05 de diciembre de 2022, mediante la cual se hace llamada de atención y se solicita a la firma interventora la corrección de los formatos PCI011 y PCI013. Comunicación No. 20224300500372 del 22 de diciembre de 2022, mediante la cual la firma interventora da respuesta."/>
    <n v="13"/>
    <d v="2023-02-15T00:00:00"/>
    <n v="1"/>
    <n v="20"/>
  </r>
  <r>
    <n v="625"/>
    <s v="Auditorias Internas"/>
    <x v="52"/>
    <s v="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
    <d v="2022-12-12T09:35:00"/>
    <x v="13"/>
    <m/>
    <s v="Acción detectiva"/>
    <s v="cgonzal1"/>
    <x v="57"/>
    <s v="1. Demoras en la asignación de los casos para análisis del abogado 2. Alto volumen de casos para verificación de la documentación por parte del abogado 3.Falta de alertas tempranas para atender requerimientos de otras áreas"/>
    <x v="542"/>
    <s v="1.Solicitud de requerimietno de una herramienta tecnológica de seguimiento a los trámites de incumplimientos radicados en el Grupo de Gestión Contractual._x000a__x000a_2.Respuesta de viabilidad del desarrollo tecnologico por parte del grupo de tecnologias de la informacion, en caso de aprobado se anexara el cronograma de entregas e inicio de pruebas "/>
    <n v="2"/>
    <n v="20"/>
    <m/>
    <d v="2023-04-30T00:00:00"/>
    <m/>
    <x v="47"/>
    <m/>
    <m/>
    <m/>
    <m/>
    <m/>
    <s v="Se remite avance realizado por parte de Gestión contractual y Tecnología. el envío del cronograma para la implementación de la herramienta será para el 14 de abril_x000a_Acta de reunión del 02/03/2023 Gerente de TI y Gerente de gestión contractual. El Grupo de Tecnologías de la Información da la viabilidad a la elaboración de la herramienta en los términos descritos en la mesa de trabajo_x000a_A junio 2023:  envío del cronograma para la implementación de la herramienta"/>
    <n v="2"/>
    <d v="2023-04-15T09:09:00"/>
    <n v="1"/>
    <n v="20"/>
  </r>
  <r>
    <n v="625"/>
    <s v="Auditorias Internas"/>
    <x v="52"/>
    <s v="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
    <d v="2022-12-12T09:35:00"/>
    <x v="13"/>
    <m/>
    <s v="Acción detectiva"/>
    <s v="cgonzal1"/>
    <x v="57"/>
    <s v="1. Demoras en la asignación de los casos para análisis del abogado 2. Alto volumen de casos para verificación de la documentación por parte del abogado 3.Falta de alertas tempranas para atender requerimientos de otras áreas"/>
    <x v="543"/>
    <s v="1.Listas de asistencia. _x000a__x000a_2.Presentacion o soporte de medio tecnologico"/>
    <n v="2"/>
    <n v="20"/>
    <m/>
    <d v="2023-03-15T00:00:00"/>
    <m/>
    <x v="47"/>
    <m/>
    <m/>
    <m/>
    <m/>
    <m/>
    <s v="Pieza comuncacional difundida por comunicaciones para todos los colaboradores, Presentación con 28 diapositivas, Lista de asistencia: 142 participantes, 15/03/2023, Evaluación realizada al final de la capacitación, 4.6 promedio"/>
    <n v="2"/>
    <d v="2023-03-24T09:05:00"/>
    <n v="1"/>
    <n v="20"/>
  </r>
  <r>
    <n v="626"/>
    <s v="Auditorias Internas"/>
    <x v="52"/>
    <s v="Para el contrato de obra 2220571 y su interventoria contrato 2220588 del Municipio de Sampués con fecha inicial de terminación 21102022, se radicó el concepto de viabilidad técnica para la solicitud de la prórroga, adición y modificación el 11102022 con una extemporaneidad de 2 días hábiles contados a partir del día habil siguiente al vencimiento del plazo previsto en el Manual de Supervisión (07102022)"/>
    <d v="2022-12-12T09:35:00"/>
    <x v="0"/>
    <m/>
    <s v="Acción detectiva"/>
    <s v="cgonzal1"/>
    <x v="53"/>
    <s v="1. Demoras del cliente en la aprobación de la solicitud de la novedad y/o asignación de recursos 2.Demoras en la decisión del contratista para aceptar la prórroga/adición 3. Falta de alertas tempranas para el inicio de trámites de novedades"/>
    <x v="544"/>
    <s v="Matriz de seguimiento con las fechas de terminación de contratos y variables de seguimiento."/>
    <n v="1"/>
    <n v="20"/>
    <d v="2022-11-30T00:00:00"/>
    <d v="2022-12-19T00:00:00"/>
    <n v="2"/>
    <x v="41"/>
    <m/>
    <m/>
    <m/>
    <m/>
    <m/>
    <s v="Se adjunta Matriz de seguimiento con las fechas de terminación de contratos a la cuales  le hace seguimento y se actualiza base de datos de manera semanal por parte de la subgerencia. Archivo Semaforo vencimientos cttos SDP.xlsx, con  variables como objeto, contratista,  fecha inicio, fecha vencimiento, estado, valor inicial, valor total"/>
    <n v="1"/>
    <d v="2022-12-19T15:31:00"/>
    <n v="1"/>
    <n v="20"/>
  </r>
  <r>
    <n v="630"/>
    <s v="Auditorias Internas"/>
    <x v="53"/>
    <s v="Observación 1. Incumplimiento frente al trámite de consulta del Programa de Arqueología Preventiva._x000a_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quot;con el propósito de emitir un concepto sobre la necesidad de implementar un Programa de Arqueología Preventiva&quot;. El proyecto Colegio Boitá se envió solicitud de consulta al ICANH mediante correo electrónico (18/10/2022) sin respuesta a la fecha."/>
    <d v="2022-11-18T00:00:00"/>
    <x v="0"/>
    <s v="Observación"/>
    <s v="CORRECTIVA"/>
    <s v="ariano"/>
    <x v="53"/>
    <s v="1.  No se incluyó la consulta al ICANH sobre la aplicabilidad del programa de arqueología preventiva en la etapa de planeación contractual_x000a_2. Desconocimiento de la norma _x000a_3. Debilidades en el desarrollo del diseño por parte de la consultoría y validación y retroalimentación  por parte de la interventoría contratada por la SED"/>
    <x v="545"/>
    <s v="Respuesta a la consulta de parte del ICANH"/>
    <n v="2"/>
    <n v="7.6923076923076925"/>
    <d v="2022-11-18T00:00:00"/>
    <d v="2023-04-30T00:00:00"/>
    <n v="23.285714285714285"/>
    <x v="41"/>
    <m/>
    <m/>
    <m/>
    <m/>
    <m/>
    <s v="El grupo de Desarrollo de Proyectos 1, cargo en GRC el soporte la respuesta dada por el ICANH 2022162000115391 No. Entrada 2022184200106062, en donde cita: &quot;En virtud del anterior marco normativo, el proyecto “CONSTRUCCIÓN DE INFRAESTRUCTURA EDUCATIVA – COLEGIO HACIENDA CASA BLANCA EN LA LOCALIDAD DE CIUDAD BOLÍVAR DE LA CIUDAD DE BOGOTÁ”, localizado en el municipio de Bogotá D.C., departamento de Cundinamarca., no se encuentra dentro de los preceptos legales que deben adelantar un Programa de Arqueología Preventiva ante esta entidad&quot;. Queda pendiente la respuesta por parte del ICANH en las mismas condiciones para el proyecto Colegio Boitá. Mediante correo electrónico remitido por el ICANH  el 20 de febrero de 2023 se precisa que el proyecto Boitá no se encuentra enmarcado en el decreto 1076 de 2015 así como no lo exige el ANLA o una CAR; por lo tanto, con esta respuesta se cierra la acción. No obstante, se deja claridad que ante un hallazgo de valor arqueológico, la interventoría y el contratista de obra lo deberán reportar inmediatamente."/>
    <n v="2"/>
    <d v="2023-02-20T00:00:00"/>
    <n v="1"/>
    <n v="7.6923076923076925"/>
  </r>
  <r>
    <n v="630"/>
    <s v="Auditorias Internas"/>
    <x v="53"/>
    <s v="Observación 1. Incumplimiento frente al trámite de consulta del Programa de Arqueología Preventiva._x000a_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quot;con el propósito de emitir un concepto sobre la necesidad de implementar un Programa de Arqueología Preventiva&quot;. El proyecto Colegio Boitá se envió solicitud de consulta al ICANH mediante correo electrónico (18/10/2022) sin respuesta a la fecha."/>
    <d v="2022-11-18T00:00:00"/>
    <x v="0"/>
    <s v="Observación"/>
    <s v="PREVENTIVA"/>
    <s v="ariano"/>
    <x v="53"/>
    <s v="1.  No se incluyó la consulta al ICANH sobre la aplicabilidad del programa de arqueología preventiva en la etapa de planeación contractual_x000a_2. Desconocimiento de la norma _x000a_3. Debilidades en el desarrollo del diseño por parte de la consultoría y validación y retroalimentación  por parte de la interventoría contratada por la SED"/>
    <x v="546"/>
    <s v="Memorando dirigiddo a Planeación Contractual "/>
    <n v="1"/>
    <n v="7.6923076923076925"/>
    <d v="2022-11-18T00:00:00"/>
    <d v="2023-10-02T00:00:00"/>
    <n v="45.428571428571431"/>
    <x v="41"/>
    <m/>
    <m/>
    <m/>
    <m/>
    <m/>
    <s v="Con memorando 202334010000203 del 27 de diciembre del 2023 el Grupo de Desarrollo de proyectos Especiales solicitó a a Planeación Contractual : ..,tener en cuenta como requisito al suscribir nuevos convenios y/o contratos derivados la inclusión dentro del documento F-PR-26?Gestión de Proveedores - Título: Alcance del objeto y especificaciones técnicas del bien, obra o servicio a contratar ? Subtitulo: Normatividad técnica interna y/o externa aplicable?, del requerimiento de consulta del Programa de Arqueología Preventiva ante el Instituto Colombiano de Antropología e Historia - ICANH, para aquellos proyectos que cumplan con los requisitos establecidos en el Decreto 2106 de 2019._x000a__x000a_Se envía por correo electrónico el siguiente recordatorio: Acción 630. Cargar en el GRC el comentario del equipo auditor con el soporte correspondiente. Frente a la segunda actividad de la acción 630 Incluir en el documento de planeación contractual el requisito de realizar la consulta al ICANH para los proyectos que cumplan con los requisitos vigentes relacionados en el Decreto 2106 de 2019. Que tiene fecha de cumplimiento en junio de 2023, se debe gestionar los soportes para dar cumplimiento al producto “Caracterización de la necesidad o documento de planeación contractual (una por grupo)” en los casos que aplique, sin embargo, en total deben ser cuatro aún cuando sean del mismo grupo._x000a_Según lo validado en el GRC, el grupo de DP1 ajustó la fecha de cumplimiento del 30jun2023 al 2oct2023."/>
    <n v="1"/>
    <d v="2023-12-27T00:00:00"/>
    <n v="1"/>
    <n v="7.6923076923076925"/>
  </r>
  <r>
    <n v="629"/>
    <s v="Auditorias Internas"/>
    <x v="53"/>
    <s v="Observación 2.  Incumplimiento en temas ambientales, orden y aseo en obra Colegio Hacienda Casablanca_x000a_En visita de campo  al proyecto Colegio  Casa Blanca realizada el 6 de octubre de 2022, el equipo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El acopio de material reciclable es insuficiente, desordenado e improvisadamente construido. _x000a_4. No hay aplicación de un control de lavado de llantas sobre los carros que salen de la obra contaminando así las vías anexas al proyecto. (manejo vial)"/>
    <d v="2022-11-18T00:00:00"/>
    <x v="0"/>
    <s v="Observación"/>
    <s v="CORRECTIVA"/>
    <s v="dossa"/>
    <x v="53"/>
    <s v="1. Inobservancia del contratista de obra a los requerimientos del interventor._x000a_2. No se priorizan los controles sobre los impactos ambientales que genera la obra"/>
    <x v="547"/>
    <s v="Informe ambiental con enfasis en la corrección y avance del orden de la dispocisión de materiales de obra. (4)_x000a_Actas de cómite semanal (16)"/>
    <n v="20"/>
    <n v="7.6923076923076925"/>
    <d v="2022-11-18T00:00:00"/>
    <d v="2023-04-30T00:00:00"/>
    <n v="23.285714285714285"/>
    <x v="41"/>
    <m/>
    <m/>
    <m/>
    <m/>
    <m/>
    <s v="Mediante correo del 7 de marzo de 2023 se allegan 5 actas semanales de seguimiento de diciembre de 2022 al contrato Hacienda Casa Blanca y el informe ambiental  Nº9 del 01 al 31 de diciembre de 2022. _x000a_Mediante correo del 14 de marzo de 2023 se allegan 4 actas semanales de febrero de seguimiento al contrato Hacienda Casa Blanca y el informe ambiental  Nº11 del 01 al 28 de febrero de 2023.  _x000a_Mediante correo del 4 de abril de 2023 se allegaron 4 actas semanales de enero de 2023 de seguimiento al contrato Hacienda Casa Blanca y el informe ambiental  Nº10 del 01 al 31 de enero de 2023.  _x000a_En estos documentos se evidencia el seguimiento por parte de la interventoría al componente ambiental; específicamente relacionado con temas de orden y aseo._x000a_Mediante correo del 19 de abril de 2023, se allegaron un informe ambiental y 3 actas correspondientes al mes de marzo, con lo cual se cierra y da por cumplida la actividad."/>
    <n v="20"/>
    <d v="2023-04-19T00:00:00"/>
    <n v="1"/>
    <n v="7.6923076923076925"/>
  </r>
  <r>
    <n v="629"/>
    <s v="Auditorias Internas"/>
    <x v="53"/>
    <s v="Observación 2.  Incumplimiento en temas ambientales, orden y aseo en obra Colegio Hacienda Casablanca_x000a_En visita de campo  al proyecto Colegio  Casa Blanca realizada el 6 de octubre de 2022, el equipo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El acopio de material reciclable es insuficiente, desordenado e improvisadamente construido. _x000a_4. No hay aplicación de un control de lavado de llantas sobre los carros que salen de la obra contaminando así las vías anexas al proyecto. (manejo vial)"/>
    <d v="2022-11-18T00:00:00"/>
    <x v="0"/>
    <s v="Observación"/>
    <s v="CORRECTIVA"/>
    <s v="dossa"/>
    <x v="53"/>
    <s v="1. Inobservancia del contratista de obra a los requerimientos del interventor._x000a_2. No se priorizan los controles sobre los impactos ambientales que genera la obra"/>
    <x v="548"/>
    <s v="Comunicación dirigida al contratista  sobre presunto incumplimiento del proyecto Casa Blanca"/>
    <n v="1"/>
    <n v="7.6923076923076925"/>
    <d v="2022-11-18T00:00:00"/>
    <d v="2023-01-30T00:00:00"/>
    <n v="10.428571428571429"/>
    <x v="41"/>
    <m/>
    <m/>
    <m/>
    <m/>
    <m/>
    <s v="El 13 de diciembre de 2022 la interventoría mediante oficio  M20220307-0401-2022 dirigido al CONSORCIO EDUCATIVO DM 2022 solicitando dar cumplimiento al PLAN DE MEJORA PARA SUBSANAR OBSERVACIONES DE AUDITORIA relacionadas con los incumplimientos de carácter ambiental y de SG-SST descritos en la observación 2."/>
    <n v="1"/>
    <d v="2022-12-13T00:00:00"/>
    <n v="1"/>
    <n v="7.6923076923076925"/>
  </r>
  <r>
    <n v="633"/>
    <s v="Auditorias Internas"/>
    <x v="53"/>
    <s v="Observación 3. Incumplimiento de la obligación de uso de uniformes distintivos_x000a_En desarrollo de la visita de campo del 6 de octubre de 2022, el equipo auditor identificó que el personal operativo del contrato de obra  N.º 2220554 (Proyecto Casablanca) que correspondía a 7 personas en área visible, no hacia uso de los uniformes de la dotación de personal y según el reporte de la interventoría en los requerimientos M20220307-0124-2022 y M20220307-0190-2022, aún no había sido entregado al personal de obra."/>
    <d v="2022-11-18T00:00:00"/>
    <x v="0"/>
    <s v="Observación"/>
    <s v="CORRECTIVA"/>
    <s v="dossa"/>
    <x v="53"/>
    <s v="1. Desatención por parte del contratista del componente de SST._x000a_2. Inobservancia del contratista de obra a los requerimientos del interventor._x000a_3. Alta rotación del personal operativo (Maestros, oficiales y ayudantes) de obra."/>
    <x v="549"/>
    <s v="Informe mensual de interventoría con sus anexos de control de personal (Incluyendo capítulo de seguridad Industrial)"/>
    <n v="4"/>
    <n v="7.6923076923076925"/>
    <d v="2022-11-18T00:00:00"/>
    <d v="2023-04-15T00:00:00"/>
    <n v="21.142857142857142"/>
    <x v="41"/>
    <m/>
    <m/>
    <m/>
    <m/>
    <m/>
    <s v="Mediante correo electrónicos del 7 y 14 de marzo de 2023 el auditado remitio los documentos: INFORME 9, 10 y 11 SST DE INTERVENTORIA CON ANEXOS. En estos documentos se observa el cumplimiento de los lineamientos frente al componente de SST así como la aplicación de charlas de capacitación a los trabajadores relacionadas con &quot;buenas practicas de seguridad y salud en el trabajo y uso de los uniformes distintivos de la obra.&quot; _x000a_Mediante correo del 19 de abril de 2023, DP1 allegó el Informe mensual de interventoría nro 12, con los componentes de SST requeridos para dar cierre a esta actividad."/>
    <n v="4"/>
    <d v="2023-04-19T00:00:00"/>
    <n v="1"/>
    <n v="7.6923076923076925"/>
  </r>
  <r>
    <n v="631"/>
    <s v="Auditorias Internas"/>
    <x v="53"/>
    <s v="Observación 4. Análisis de precio Unitario que incluye ítem no aplicable Colegio Boitá_x000a_El análisis del precio unitario A.01 que corresponde a la actividad de &quot;Localización y replanteo&quot; descrito en el FMI038 hace parte del presupuesto del contrato de obra 2220555; tiene incluido en el ítem &quot;3. Transportes&quot; transporte de material (De 1 a 30 Ton - casco urbano) el cual carece de soporte técnico para ser incluido en este APU, porque para esta actividad solo se requerirían: Herramienta menor, listones, puntilla e hilo nylon y cuadrilla de 2 ayudantes; por lo tanto, no corresponde a la realidad para la ejecución de la mencionada actividad. Este ítem que no aplica representa $1.998.594 que a la fecha 10 de noviembre de 2022, no ha sido pagadas ni deberían serlo."/>
    <d v="2022-11-18T00:00:00"/>
    <x v="0"/>
    <s v="Observación"/>
    <s v="CORRECTIVA"/>
    <s v="ariano"/>
    <x v="53"/>
    <s v="1. Falta de revisión de cada uno de los cuatro componentes que estructuran los análisis de precios unitarios por parte de la interventoría y la supervisión."/>
    <x v="550"/>
    <s v="Correo electronico y F-GG-21 ajustado y aprobado"/>
    <n v="1"/>
    <n v="7.6923076923076925"/>
    <d v="2022-11-18T00:00:00"/>
    <d v="2023-01-15T00:00:00"/>
    <n v="8.2857142857142865"/>
    <x v="41"/>
    <m/>
    <m/>
    <m/>
    <m/>
    <m/>
    <s v="La interventoría y el contratista de obra ajustaron los rendimientos de materiales del APU A.01 y mediante correo electrónico del 20 de diciembre de 2022 se envia este precio unitario en el formato F-GG-21 ajustado."/>
    <n v="1"/>
    <d v="2022-12-20T00:00:00"/>
    <n v="1"/>
    <n v="7.6923076923076925"/>
  </r>
  <r>
    <n v="627"/>
    <s v="Auditorias Internas"/>
    <x v="53"/>
    <s v="Observación 5.  Diseños incompletos y/o con deficiencias técnicas para el Colegio Boitá_x000a_Los diseños entregados por el cliente a Enterritorio han presentado deficiencias técnicas identificadas por el contratista de obra (2022555) expresadas en los siguientes términos:_x000a_1. No se dispone del diseño del muro perimetral de contención _x000a_2A. No hay diseño estructural de los tanques de agua lluvia y agua residual dispuestos en el sótano, y faltan detalles del equipo de presión y del eyector _x000a_2B. No se tienen detalles de juntas y dilataciones de la losa de contrapiso o de cimentación_x000a_Al corte 18/11/2022 los auditores validaron que aún persisten tres de los seis aspectos citados inicialmente que conllevaron a la suspensión de la obra por 101 días (24may22 - 5sep22) y que hoy impiden dar continuidad a las actividades subsecuentes."/>
    <d v="2022-11-18T00:00:00"/>
    <x v="0"/>
    <s v="Observación"/>
    <s v="CORRECTIVA"/>
    <s v="ariano"/>
    <x v="53"/>
    <s v="1. Debilidades en el desarrollo del diseño por parte de la consultoría y validación y retroalimentación  por parte de la interventoría contratada por la SED_x000a_2. Falencias en la revisión de los diseños por parte de la curaduría Urbana Nº5"/>
    <x v="551"/>
    <s v="Comunicados de la interventoría (Radicada en Enterritorio) donde se manifieste conformidad y cierre de las tres (3) diseños con pendiente de ajuste."/>
    <n v="3"/>
    <n v="7.6923076923076925"/>
    <d v="2022-11-18T00:00:00"/>
    <d v="2023-10-30T00:00:00"/>
    <n v="49.428571428571431"/>
    <x v="41"/>
    <m/>
    <m/>
    <m/>
    <m/>
    <m/>
    <s v="El auditado ajustó la fecha de cumplimiento del 28 de febrero al 30 de abril de 2023. en razón a que: Los tres diseños relacionados en la observación ya han sido subsanados por los especialistas correspondientes; sin embargo, por temas como falta de firmas o memorias que van incorporadas a estos diseños, la interventoría los ha devuelto. Se le aclara al auditado el 04 de abril de 2023 que estos insumos han permitido el avance de la obra (por ejemplo el muro perimetral de contención ya esta en construcción o construido)  y que se requiere para el 30 de abril de 2023 el cumplimiento de esta actividad. Con corte a 30 de junio, se reformula en plazo para el 30/10/2023._x000a__x000a_Mediante correo electrónico del 5/04/2023, la interventoría responde a la supervisión del proyecto confirmado el recibo de los 3 diseños citados en la observación (diseño del muro perimetral de contención, diseño estructural del tanque de aguas residuales, y detalles de juntas y dilataciones de la losa de contrapiso o de cimentación)"/>
    <n v="3"/>
    <d v="2023-04-05T00:00:00"/>
    <n v="1"/>
    <n v="7.6923076923076925"/>
  </r>
  <r>
    <n v="632"/>
    <s v="Auditorias Internas"/>
    <x v="53"/>
    <s v="Observación 6.  Vallas publicitarias institucionales sin registro de datos_x000a_Las vallas institucionales instaladas en los proyectos Colegio Hacienda Casa Blanca y Colegio Boitá no cumplen integralmente con las especificaciones establecidas: registro periódico de contador de tiempo y porcentaje de ejecución, según los documentos &quot;Estructura de costo y discriminación del A.I.U.&quot; y el acuerdo distrital vigente."/>
    <d v="2022-11-18T00:00:00"/>
    <x v="0"/>
    <s v="Observación"/>
    <s v="CORRECTIVA"/>
    <s v="dossa"/>
    <x v="53"/>
    <s v="1. Deficiente revisión de los costos indirectos por parte del contratista de obra, la interventoría y la supervisión."/>
    <x v="552"/>
    <s v="Registro fotográfico incluido en el informe semanal interventoría por cada proyecto que evidencie el avance de obra."/>
    <n v="16"/>
    <n v="7.6923076923076925"/>
    <d v="2022-11-18T00:00:00"/>
    <d v="2023-02-15T00:00:00"/>
    <n v="12.714285714285714"/>
    <x v="41"/>
    <m/>
    <m/>
    <m/>
    <m/>
    <m/>
    <s v="Mediante correo electrónico del 7 y 28 de marzo de 2023 los supervisores de los contratos Boitá y Casa Blanca remitieron los informes semanales con las evidencias que muestran el avance de obra registrado en la valla y que concuerda con la curva S de seguimiento a la programación."/>
    <n v="16"/>
    <d v="2023-03-28T00:00:00"/>
    <n v="1"/>
    <n v="7.6923076923076925"/>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CORRECTIVA"/>
    <s v="ariano"/>
    <x v="53"/>
    <s v="1.Demoras de la interventoría en el envío de los informes _x000a_2. Rotación de la supervisión del proyecto Boitá_x000a_3. Demoras por parte del contratista de obra en la entrega de insumos para los informes de interventoría."/>
    <x v="553"/>
    <s v="Informe pendiente aprobado por la supervisión."/>
    <n v="1"/>
    <n v="7.6923076923076925"/>
    <d v="2022-11-18T00:00:00"/>
    <d v="2023-01-15T00:00:00"/>
    <n v="8.2857142857142865"/>
    <x v="41"/>
    <m/>
    <m/>
    <m/>
    <m/>
    <m/>
    <s v="El grupo de Desarrollo de proyectos allegó la aprobación del informe mensual de interventoría #3 del proyecto Colegio Boitá con radicado No. 20222200224311 el cual tambien se encuentra publicado en el Secop II. El equipo auditor verificó en la plataforma SECOP II la publicación del informe #4 de interventoría del proyecto Hacienda Casa Blanca, radicado  No. 20222200156151."/>
    <n v="1"/>
    <d v="2022-12-06T00:00:00"/>
    <n v="1"/>
    <n v="7.6923076923076925"/>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CORRECTIVA"/>
    <s v="ariano"/>
    <x v="53"/>
    <s v="1.Demoras de la interventoría en el envío de los informes _x000a_2. Rotación de la supervisión del proyecto Boitá_x000a_3. Demoras por parte del contratista de obra en la entrega de insumos para los informes de interventoría."/>
    <x v="554"/>
    <s v="Comunicación a las inteventorías y al contratista de Casa Blanca desde la gerencia de unidad. "/>
    <n v="3"/>
    <n v="7.6923076923076925"/>
    <d v="2022-11-18T00:00:00"/>
    <d v="2023-01-15T00:00:00"/>
    <n v="8.2857142857142865"/>
    <x v="41"/>
    <m/>
    <m/>
    <m/>
    <m/>
    <m/>
    <s v="El grupo de Desarrollo de Proyectos 1, cargó en GRC el soporte de 2 comunicaciones dirigidas al contratista de obra y al interventor del proyecto Hacienda Casa Blanca, en donde se les recuerda la obligación contractual de cumplir con la entrega de los informes mensuales requeridos por Enterritorio en los términos de oportunidad y calidad. Queda pendiente la comunicación dirigida a Biotá en los mismos términos asociados a la observación 7._x000a__x000a_Mediante correo electrónico del 29 de diciembre de 2022 la supervisón del contrato Boitá, remitió soportes de cumplimiento relacionados con la entrega oportuna de los informes mensuales."/>
    <n v="3"/>
    <d v="2022-12-29T00:00:00"/>
    <n v="1"/>
    <n v="7.6923076923076925"/>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PREVENTIVA"/>
    <s v="ariano"/>
    <x v="53"/>
    <s v="1.Demoras de la interventoría en el envío de los informes _x000a_2. Rotación de la supervisión del proyecto Boitá_x000a_3. Demoras por parte del contratista de obra en la entrega de insumos para los informes de interventoría."/>
    <x v="555"/>
    <s v="Informe mensual de interventoría radicados en ORFEO y aprobados por la supervisón; debidamente publicados en SECOP II"/>
    <n v="8"/>
    <n v="7.6923076923076925"/>
    <d v="2022-11-18T00:00:00"/>
    <d v="2023-04-15T00:00:00"/>
    <n v="21.142857142857142"/>
    <x v="41"/>
    <m/>
    <m/>
    <m/>
    <m/>
    <m/>
    <s v="Mediante correos electrónicos del 7 y 14 de marzo de 2023 fueron remitidos los informes mensuales de interventoría con su aprobación, así: Colegio Casa Blanca: Informes 9, 10 y 11 y Colegio Boitá: Informes 6 y 7. Queda pendiente: un informe de interventoría de colegio hacienda Casa Blanca y dos informes de interventoría de colegio Boitá._x000a_Mediante correo del 19 de abril de 2023, DP1 allegó el Informe mensual de interventoría nro. 12 del Colegio casa Blanca, Así mismo se descargaron del aplicativo SECOP II, los informes 8 (23mar23) y 9 (12abr23) de la interventoría Colegio Boitá; con los cuales se da por cumplida la actividad."/>
    <n v="8"/>
    <d v="2023-04-19T00:00:00"/>
    <n v="1"/>
    <n v="7.6923076923076925"/>
  </r>
  <r>
    <n v="628"/>
    <s v="Auditorias Internas"/>
    <x v="53"/>
    <s v="Observación 8.  Contratación y aprobación de un Residente de Interventoría sin cumplimiento de requisito particular._x000a_La interventoría Consorcio Prosperar, contrato 2220568, proyecto Colegio Hacienda Casa Blanca, contrató un residente que no cumple con el requerimiento particular establecido contractualmente: &quot;Mínimo uno como Residente de interventoría, en proyectos de: construcción y/o ampliación de edificaciones educativas cuya área construida cubierta (ACC) igual o superior a 4.335 m² para el grupo uno (1)...&quot; y certificó 3.236,16 m²; es decir 1.098 m² menos de lo requerido, el cual fue revisado y aprobado por la supervisión del contrato mediante Acta 2 de aprobación de personal para la ejecución del contrato, suscrita el 4 de mayo del 2022"/>
    <d v="2022-11-18T00:00:00"/>
    <x v="0"/>
    <s v="Observación"/>
    <s v="CORRECTIVA"/>
    <s v="dossa"/>
    <x v="53"/>
    <s v="1. Deficiencias en la verificación y aprobación del personal de interventoría por parte del supervisor_x000a_2. Perentoriedad para la contratación del personal de interventoría"/>
    <x v="556"/>
    <s v="F-GG-18 de contratación del profesional para Casa Blanca"/>
    <n v="1"/>
    <n v="7.6923076923076925"/>
    <d v="2022-11-18T00:00:00"/>
    <d v="2023-03-15T00:00:00"/>
    <n v="16.714285714285715"/>
    <x v="41"/>
    <m/>
    <m/>
    <m/>
    <m/>
    <m/>
    <s v="El grupo de Desarrollo de Proyectos 1, cargó en GRC el soporte del F-GG-18 del 18 de octubre de 2022, en el que se aclara el cumplimiento de los requisitos frente a: Experiencia General, Experiencia específica, Numero de años o proyectos y Requerimiento particular para el cargo de Residente de Interventoría para el Colegio Hacienda casa Blanca."/>
    <n v="1"/>
    <d v="2022-10-18T00:00:00"/>
    <n v="1"/>
    <n v="7.6923076923076925"/>
  </r>
  <r>
    <n v="628"/>
    <s v="Auditorias Internas"/>
    <x v="53"/>
    <s v="Observación 8.  Contratación y aprobación de un Residente de Interventoría sin cumplimiento de requisito particular._x000a_La interventoría Consorcio Prosperar, contrato 2220568, proyecto Colegio Hacienda Casa Blanca, contrató un residente que no cumple con el requerimiento particular establecido contractualmente: &quot;Mínimo uno como Residente de interventoría, en proyectos de: construcción y/o ampliación de edificaciones educativas cuya área construida cubierta (ACC) igual o superior a 4.335 m² para el grupo uno (1)...&quot; y certificó 3.236,16 m²; es decir 1.098 m² menos de lo requerido, el cual fue revisado y aprobado por la supervisión del contrato mediante Acta 2 de aprobación de personal para la ejecución del contrato, suscrita el 4 de mayo del 2022"/>
    <d v="2022-11-18T00:00:00"/>
    <x v="0"/>
    <s v="Observación"/>
    <s v="PREVENTIVA"/>
    <s v="dossa"/>
    <x v="53"/>
    <s v="1. Deficiencias en la verificación y aprobación del personal de interventoría por parte del supervisor_x000a_2. Perentoriedad para la contratación del personal de interventoría"/>
    <x v="557"/>
    <s v="Solicitud a Desarrollo Organizacional."/>
    <n v="1"/>
    <n v="7.6923076923076925"/>
    <d v="2022-11-18T00:00:00"/>
    <d v="2023-10-02T00:00:00"/>
    <n v="45.428571428571431"/>
    <x v="41"/>
    <m/>
    <m/>
    <m/>
    <m/>
    <m/>
    <s v="El auditado ajustó la fecha de cumplimiento en el GRC del 15 de marzo al 15 de mayo de 2023 en razón a que: resultado de la autoevaluación del sistema de gestión se proyecta ajustar la documentación general del sistema de gestion. Para esto se agendó un cronograma y con base en este; esta actividad proyectará su cumplimiento ( ajustar el formato F-GG-18)._x000a_El grupo de DP1 ajustó la fecha de cumplimiento en el GRC del 15 de mayo de 2023 al 2 de octubre 2023, lo que obedece a la incorporación de ajuste de otros formatos en la solicitud a Desarrollo Organzacional._x000a_El grupo de DP1 adjuntó soporte de modificación del formato F-GG-18 Acta de aprobación de personal para la ejecución del contrato; versión 2 (14/08/2023) en el cual se estandarizaron los requisitos mínimos de formación académica y experiencia laboral, incluyendo instrucciones para su diligenciamiento"/>
    <n v="1"/>
    <d v="2023-08-14T00:00:00"/>
    <n v="1"/>
    <n v="7.6923076923076925"/>
  </r>
  <r>
    <n v="613"/>
    <s v="Auditorias Internas ACI"/>
    <x v="54"/>
    <s v="Observación No.1 Inoportunidad en el seguimiento de Enterritorio para la devolución de los rendimientos financieros al Tesoro Nacional_x000a__x000a_Inoportunidad en la gestión y de Edubar y el seguimiento de Enterritorio para la devolución de los rendimientos financieros, ya que se comprueba que las solicitudes de cumplimiento por parte de Enterritorio de la obligación a Edubar iniciaron en junio de 2022 y los rendimientos financieros se empezaron a generar para el contrato Ahuyama en diciembre de 2021 y Mallorquín en marzo de 2022, concluyendo que 7 de los 15 giros de los rendimientos realizados por el ente territorial (EDUBAR) al Tesoro Nacional del Ministerio de Hacienda y Crédito Público entre diciembre de 2021 y septiembre de 2022 estuvieron fuera de los plazos establecidos, presentando demoras entre 25 y 141 días hábiles, según se identifica en los extractos bancarios. _x000a__x000a_Contrato                      Periodos revisados                   Transferencia Inoportuna_x000a_2210681                                   9                                                    5 (55,6%)_x000a_2210698                                   6                                                    2 (33,3%)"/>
    <d v="2022-12-21T00:00:00"/>
    <x v="0"/>
    <s v="Observación"/>
    <s v="DETECTIVA"/>
    <s v="enieves"/>
    <x v="58"/>
    <s v="Falta de conocimiento y experiencia  en la operatividad de los traslados de los rendimientos financieros al Tesoro Nacional del Ministerio de Hacienda y Crédito Público por parte de la unidad ejecutora"/>
    <x v="558"/>
    <s v="Correos de recordación los tres primeros dias del inicio del mes  con seguimiento de outlook"/>
    <n v="2"/>
    <n v="33.33"/>
    <d v="2022-11-30T00:00:00"/>
    <d v="2022-12-15T00:00:00"/>
    <n v="4"/>
    <x v="48"/>
    <s v="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_x000a__x000a_"/>
    <n v="2"/>
    <d v="2022-12-13T00:00:00"/>
    <n v="1"/>
    <n v="33.33"/>
    <s v="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_x000a__x000a_"/>
    <n v="2"/>
    <d v="2022-12-13T00:00:00"/>
    <n v="1"/>
    <n v="33.33"/>
  </r>
  <r>
    <n v="614"/>
    <s v="Auditorias Internas ACI"/>
    <x v="54"/>
    <s v="Observación No.2  Baja efectividad de Enterritorio en la gestión de informes mensuales  _x000a__x000a_Baja efectividad de Enterritorio en la solicitud de entrega oportuna del 85% de los informes mensuales de la ejecución de los contratos 2210681 - 2210698 por parte de la Unidad Ejecutora (EDUBAR) para los 10 periodos evaluados de diciembre de 2021 a septiembre de 2022 en donde se presentaron demoras en la radicación de 17 informes mensuales entre 1 y 29 días hábiles como se detalle a continuación por contrato:_x000a__x000a_Contrato            Periodos revisados              Radicación inoportuna_x000a_2210681                         10                                             10 (100%) _x000a_2210698                         10                                               7 (70%) "/>
    <d v="2022-12-21T00:00:00"/>
    <x v="0"/>
    <s v="Observación"/>
    <s v="DETECTIVA"/>
    <s v="enieves"/>
    <x v="58"/>
    <s v="Falta de métodos más efectivos de seguimiento  para el cumplimiento de las obligaciones contractuales con la entidad ejecutora//Demoras en la entrega de la información financiera por parte de los bancos de la entidad ejecutora//Entregas tardías de la información por parte de la interventoría"/>
    <x v="559"/>
    <s v="Oficio - Plan de acción"/>
    <n v="1"/>
    <n v="33.33"/>
    <d v="2022-11-30T00:00:00"/>
    <d v="2022-12-15T00:00:00"/>
    <n v="4"/>
    <x v="48"/>
    <s v="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
    <n v="1"/>
    <d v="2022-12-07T00:00:00"/>
    <n v="1"/>
    <n v="33.33"/>
    <s v="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
    <n v="1"/>
    <d v="2022-12-07T00:00:00"/>
    <n v="1"/>
    <n v="33.33"/>
  </r>
  <r>
    <n v="612"/>
    <s v="Auditorias Internas ACI"/>
    <x v="54"/>
    <s v="Observación No.3  Tres Informes mensuales recibidos por la supervisión sin la completitud de los Ítems técnicos _x000a__x000a_De los 10 Informes mensuales recibidos por  la supervisión, verificados en cada uno los 13 items potenciales técnicos y financieros establecidos contractualmente según aplicaran para cada periodo, el equipo auditor identificó que para el contrato 2210681 en 3 informes mensuales radicados y los alcances no se incluyeron los siguientes ítems del componente técnico así:  _x000a__x000a_- Ítem 1. Avance de la meta establecida en el contrato especifico para los informes de marzo, abril y mayo de 2022 (3% de los 90 items)_x000a_- Ítem 8. Enunciar las conclusiones, recomendaciones y observaciones presentadas a partir de la revisión hecha por parte del supervisor  para los informes de marzo y abril de 2022. (2% de los 90 items)"/>
    <d v="2022-12-21T00:00:00"/>
    <x v="0"/>
    <s v="Observación"/>
    <s v="DETECTIVA"/>
    <s v="enieves"/>
    <x v="58"/>
    <s v="Entregas tardías de la información por parte del contratista de obra e interventoría a la entidade ejecutora."/>
    <x v="560"/>
    <s v="Acta de reunión, lista de chequeo"/>
    <n v="2"/>
    <n v="33.33"/>
    <d v="2022-11-30T00:00:00"/>
    <d v="2022-12-15T00:00:00"/>
    <n v="4"/>
    <x v="48"/>
    <s v="Se verificó frente al correo electrónico solicitando mesa de trabajo para socialización lista de requisitos para la presentación de los informes y control de asistencia a fecha de 7/12/2022"/>
    <n v="2"/>
    <d v="2022-12-07T00:00:00"/>
    <n v="1"/>
    <n v="33.33"/>
    <s v="Se verificó frente al correo electrónico solicitando mesa de trabajo para socialización lista de requisitos para la presentación de los informes y control de asistencia a fecha de 7/12/2022"/>
    <n v="2"/>
    <d v="2022-12-07T00:00:00"/>
    <n v="1"/>
    <n v="33.33"/>
  </r>
  <r>
    <n v="693"/>
    <s v="Auditorias Internas ACI"/>
    <x v="55"/>
    <s v="Observación No. 1. Inconsistencias de información y datos incompletos o desactualizados _x000a_por módulo en las plantillas a marzo 2023_x000a_De las 23 plantillas iniciales cargadas para la salida a producción del ERP en abril de 2022, en 3 de estas plantillas maestras generadas a marzo 2023 por administrador del ERP según solicitud del equipo auditor, se identificaron campos 10.767 sin datos y 3.743 inconsistentes por módulo así:_x000a_Activos fijos e inventario                                                     Sin dato               Inconsistentes_x000a_(Base de activos fijos)                                                                                        110_x000a__x000a_Contabilidad y procesos transversales                              1796                   736 _x000a_(Base de terceros)_x000a__x000a_Proyectos y contratos /                                                            8971                 2897_x000a_Adquisición y abastecimiento _x000a_(Base de contratos)"/>
    <d v="2023-03-17T00:00:00"/>
    <x v="5"/>
    <s v="Observación"/>
    <s v="CORRECTIVA"/>
    <s v="aocampo"/>
    <x v="59"/>
    <s v="Extracción de información no depurada de sistemas anteriores _x000a__x000a_Falta de validaciones y control de ingreso de datos en la estructura  de las plantillas_x000a__x000a_Complejidad en la construcción  de las plantillas"/>
    <x v="561"/>
    <s v="Plan de Trabajo"/>
    <n v="1"/>
    <n v="25"/>
    <d v="2023-04-04T00:00:00"/>
    <d v="2023-06-15T00:00:00"/>
    <n v="3"/>
    <x v="15"/>
    <m/>
    <m/>
    <m/>
    <m/>
    <m/>
    <s v="Se construyó con todos los grupos de trabajo responsables un plan de actividades, fechas y responsables para la ejecución de tareas encaminadas a construir y completar la información faltante. Como resultado se estableció un plan de trabajo el cual se ha venido cumplimiendo"/>
    <n v="1"/>
    <d v="2023-06-15T00:00:00"/>
    <n v="1"/>
    <n v="25"/>
  </r>
  <r>
    <n v="693"/>
    <s v="Auditorias Internas ACI"/>
    <x v="55"/>
    <s v="Observación No. 1. Inconsistencias de información y datos incompletos o desactualizados _x000a_por módulo en las plantillas a marzo 2023_x000a_De las 23 plantillas iniciales cargadas para la salida a producción del ERP en abril de 2022, en 3 de estas plantillas maestras generadas a marzo 2023 por administrador del ERP según solicitud del equipo auditor, se identificaron campos 10.767 sin datos y 3.743 inconsistentes por módulo así:_x000a_Activos fijos e inventario                                                     Sin dato               Inconsistentes_x000a_(Base de activos fijos)                                                                                        110_x000a__x000a_Contabilidad y procesos transversales                              1796                   736 _x000a_(Base de terceros)_x000a__x000a_Proyectos y contratos /                                                            8971                 2897_x000a_Adquisición y abastecimiento _x000a_(Base de contratos)"/>
    <d v="2023-03-17T00:00:00"/>
    <x v="5"/>
    <s v="Observación"/>
    <s v="CORRECTIVA"/>
    <s v="cgonzal1"/>
    <x v="59"/>
    <s v="Extracción de información no depurada de sistemas anteriores _x000a__x000a_Falta de validaciones y control de ingreso de datos en la estructura  de las plantillas_x000a__x000a_Complejidad en la construcción  de las plantillas"/>
    <x v="562"/>
    <s v="1, Plantilla de inventarios de activos (E_Fixed assets-Fixed assets)_x000a__x000a_2. Plantilla de Terceros (E_Fixed assets-Fixed assets)_x000a__x000a_3.Plantilla de Contratos (_Acts Adm n. (7))"/>
    <n v="3"/>
    <n v="25"/>
    <d v="2023-06-16T00:00:00"/>
    <d v="2024-03-30T00:00:00"/>
    <n v="7"/>
    <x v="15"/>
    <m/>
    <m/>
    <m/>
    <m/>
    <m/>
    <s v="Plantilla activos: se verifican código de activos frente a la plantilla inicial soporte de la observación (E_Fixed assets-Fixed assets marzo 02 2023, que presentaban inconsistencias): 356 activos de los grupos LICENCONTR, LICENRENOV y LICENPERPE están clasificados como intangibles. ok_x000a_Se verifican aleatoriamente responsables de activos 0000000000008709, 0000000000014362, 0000000000011590. Se confirma su reasignación. En cuanto a la base de datos de contratos se verificó que la información se encuentra consistente."/>
    <n v="3"/>
    <d v="2023-10-24T00:00:00"/>
    <n v="1"/>
    <n v="25"/>
  </r>
  <r>
    <n v="682"/>
    <s v="Auditorias Internas ACI"/>
    <x v="55"/>
    <s v="Observación No. 2 Inconsistencias en los reportes del ERP_x000a__x000a_Para los 13  reportes validados que contienen información maestra disponibles en la intranet como &quot;Reportes ERP&quot;,  en  5 (38%) se identificaron campos sin datos o inconsistentes que puden ser producto de  información base, procesamiento de información o generador de los reportes,  asi:_x000a__x000a_*Desarrollo de proyectos - Contraloría Convenios Contratos: Diferencia entre la información registrada en  el reporte ERP-&quot;Contraloría - Contratos&quot;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_x000a__x000a__x000a_*Pagaduria - Reporte egresos: Se identifica el campo Radicación sin información en 8230 registros_x000a__x000a_*Operaciones - Seguimiento a contratos  Se identifican campos sin dato como: INICIA_CON2 176_x000a_DESC_CIUDAD2 100, DESC_DEPTO2 100, DESCRIPCION LINEANEGOCIO2: 149, Centros de Costo2: 149_x000a__x000a_*Operaciones - Seguimiento a convenios Se identifican 11 registros con campos sin dato como: Nit2, Nombre Cliente2, Lineanegocio2 y Descripcion Lineanegocio2:_x000a_*Operaciones Seguimiento de solicitudes Se identifican 11  registros con campos sin dato como: Modalidad2: 9, Cliente2: 20, Objeto2: 11."/>
    <d v="2023-03-17T00:00:00"/>
    <x v="5"/>
    <s v="Observación"/>
    <s v="CORRECTIVA"/>
    <s v="cgonzal1"/>
    <x v="59"/>
    <s v="Vacios o ambiguedades  en la solicitud del requerimiento por parte del grupo de trabajo_x000a__x000a_Inconsistencias en el diseño/construcción  de los reportes _x000a__x000a_Falta de validación  por parte de los grupos de trabajo del resultado de los reportes "/>
    <x v="563"/>
    <s v="Plan de Trabajo"/>
    <n v="1"/>
    <n v="25"/>
    <d v="2023-04-04T00:00:00"/>
    <d v="2023-04-30T00:00:00"/>
    <n v="3"/>
    <x v="15"/>
    <m/>
    <m/>
    <m/>
    <m/>
    <m/>
    <s v="Se construyó con todos los grupos de trabajo responsables un plan de actividades, fechas y responsables para la ejecución de tareas encaminadas a construir y completar la información faltante. Como resultado se estableció un plan de trabajo el cual se ha venido cumplimiendo"/>
    <n v="1"/>
    <d v="2023-06-15T00:00:00"/>
    <n v="1"/>
    <n v="25"/>
  </r>
  <r>
    <n v="682"/>
    <s v="Auditorias Internas ACI"/>
    <x v="55"/>
    <s v="Observación No. 2 Inconsistencias en los reportes del ERP_x000a__x000a_Para los 13  reportes validados que contienen información maestra disponibles en la intranet como &quot;Reportes ERP&quot;,  en  5 (38%) se identificaron campos sin datos o inconsistentes que puden ser producto de  información base, procesamiento de información o generador de los reportes,  asi:_x000a_*Desarrollo de proyectos - Contraloría Convenios Contratos: Diferencia entre la información registrada en  el reporte ERP-&quot;Contraloría - Contratos&quot; y la base de contratos contraloría de la SDP al mismo corte (31-12-2022-construida manualmente), en los campos de: Número de contrato (6305 registros), Convenio (1859 registros), Número de identificación (5270 registros), Fecha de suscripción (108 registros), Valor inicial (238 registros con diferencias entre $500 y $68.000 millones), Suma de todas las adiciones/reducciones (543 registros), Estado a 31 diciembre 2022 (1260 registros) y Trámite de incumplimiento (67 registros)._x000a_*Pagaduria - Reporte egresos: Se identifica el campo Radicación sin información en 8230 registros_x000a_*Operaciones - Seguimiento a contratos  Se identifican campos sin dato como: INICIA_CON2 176_x000a_DESC_CIUDAD2 100, DESC_DEPTO2 100, DESCRIPCION LINEANEGOCIO2: 149, Centros de Costo2: 149_x000a_*Operaciones - Seguimiento a convenios Se identifican 11 registros con campos sin dato como: Nit2, Nombre Cliente2, Lineanegocio2 y Descripcion Lineanegocio2:_x000a_*Operaciones Seguimiento de solicitudes Se identifican 11  registros con campos sin dato como: Modalidad2: 9, Cliente2: 20, Objeto2: 11._x000a_Seguimiento marzo 2024"/>
    <d v="2023-03-17T00:00:00"/>
    <x v="5"/>
    <s v="Observación"/>
    <s v="CORRECTIVA"/>
    <s v="aocampo"/>
    <x v="59"/>
    <s v="Vacios o ambiguedades  en la solicitud del requerimiento por parte del grupo de trabajo_x000a__x000a_Inconsistencias en el diseño/construcción  de los reportes _x000a__x000a_Falta de validación  por parte de los grupos de trabajo del resultado de los reportes "/>
    <x v="564"/>
    <s v="1. Reporte de Desarrollo de proyectos - Contraloría Convenios Contratos._x000a__x000a_2. Reporte de Operaciones - Seguimiento a contratos._x000a__x000a_3. Operaciones - Seguimiento a convenios._x000a__x000a_4. Reporte Operaciones Seguimiento de solicitudes"/>
    <n v="4"/>
    <n v="25"/>
    <d v="2023-04-04T00:00:00"/>
    <d v="2024-03-30T00:00:00"/>
    <n v="11"/>
    <x v="15"/>
    <m/>
    <m/>
    <m/>
    <m/>
    <m/>
    <s v="Se adjunta los reportes de: (A sep 2023)_x000a_2. Seguimiento a Convenios _x000a_3. Reporte de Operaciones - Seguimiento a contratos, es el mismo con nombre Terceros y Contratos._x000a_A dic 2023 :_x000a_mediante correo  &lt;dpineros@enterritorio.gov.co&gt; _x000a_Enviado el: martes, 12 de diciembre de 2023 11:03 a. m., se detalla el avance y temas restantes _x000a_•_x0009_REPORTE DE SEGUIMIENTO CONTRATOS: se encuentra en un 99% y un margen que continua de 1% de los campos faltantes._x000a_ •_x0009_REPORTE DE SEGUIMIENTO DE CONVENIO: Se encuentra en un 91% y un margen que continua del 9% datos faltantes, debido_x000a_A la instrucciones en el PFI-18, que los convenios nuevos y modificaciones son los únicos que se deben cargar dimensiones financieras._x000a_En relación a los reportes de Proyectos Contraloría(Contratos y Convenios) el área solicito deshabilitaron, dada la construcción de una base única por todas las áreas,_x000a_De la misma manera, el área de operaciones el reporte de Seguimiento solicitudes, solicitaron deshabilitar, dada que es la misma información en el reporte de Seguimiento de contratos_x000a_El grupo de Tecnología de la Información reformuló plazo del 31/08/2023 para el 30/11/2023, con el fin de ejecutar el plan propuesto._x000a_segun correo el 14/12/2023,nueva fecha 30/03/2023  de acuerdo con las actividades de los desarrollos que se están realizando_x000a_Seguimiento marzo 2024_x000a_Se evidencia el Informe Ejecutivo: Mejora de la Calidad del Dato en Dynamics 365 F&amp;O y sus Reportes enero/2024, conclusiones: •_x0009_Se han logrado avances significativos en la mejora de la calidad del dato en Dynamics 365 F&amp;O y sus reportes. •_x0009_Dado a los hallazgos, ha sido posible responsabilizar a los grupos funcionales de manera transversal en la entidad sobre la calidad de la información que se encuentra en el sistema del ERP, permitiendo identificar opciones de mejora para subsanar los hallazgos y evitar se presenten de nuevo a futuro. Sin embargo, persisten algunos retos relacionados con desarrollos pendientes y solicitudes en curso. •_x0009_Es de aclarar que la responsabilidad de suministrar la información veraz y confiable para alimentar los sistemas de información es de cada funcionario de la entidad. •_x0009_Se recomienda mantener la colaboración entre los grupos involucrados y seguir de cerca la actualización de la información para garantizar la integridad, precisión de los datos y continuar monitoreando y optimizando los procesos relacionados para garantizar la calidad sostenible del dato en el futuro."/>
    <n v="3.8"/>
    <d v="2024-01-31T00:00:00"/>
    <n v="1"/>
    <n v="25"/>
  </r>
  <r>
    <n v="697"/>
    <s v="Auditorias Internas ACI"/>
    <x v="56"/>
    <s v="Observación No. 1 Diseños incompletos y/o con deficiencias técnicas para la franja de seguridad y el acceso a la PTAR del proyecto ERON Pereira _x000a_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
    <d v="2023-04-12T00:00:00"/>
    <x v="0"/>
    <s v="Observación"/>
    <s v="CORRECTIVA"/>
    <s v="dossa"/>
    <x v="60"/>
    <s v="1. Debilidades en el desarrollo del diseño, levantamiento topográfico y catastral por parte de la consultoría  contratada por la USPEC_x000a_2. Falencias en la validación y retroalimentación producto de la etapa de preconstrucción por parte de los contratistas de Obra e Interventoría y Enterritorio_x000a_3. Solicitudes de ajuste a diseños verbales por parte del INPEC sin formalización documental."/>
    <x v="565"/>
    <s v="Oficio dirigido al interventor_x000a_Respuesta formal del interventor_x000a__x000a__x000a__x000a_"/>
    <n v="2"/>
    <n v="11.111111111111111"/>
    <d v="2023-03-23T00:00:00"/>
    <d v="2023-08-30T00:00:00"/>
    <n v="40"/>
    <x v="41"/>
    <e v="#VALUE!"/>
    <m/>
    <m/>
    <m/>
    <m/>
    <s v="El grupo DP 1 cargo en el GRC, oficio radicado  20234300167612 del 23/05/2023 donde la firma de intervetoria consorcio interventoria Risaralda ratifica el diagnostico y la alternativa presentada en el radicado _x000a_ CIR-741-2023 cuyo asunto es “VÍA DE ACCESO A PTAR POR EL RONDIL DEL CERRAMIENTO” donde se presentó el diagnóstico y la posible solucion para el acceso a la  PTAR;  concluyendo  la interventoría que la única manera de acceso a dicha edificación sólo es posible por la franja de seguridad que solicitó INPEC."/>
    <n v="2"/>
    <d v="2023-05-23T00:00:00"/>
    <n v="1"/>
    <n v="11.111111111111111"/>
  </r>
  <r>
    <n v="697"/>
    <s v="Auditorias Internas ACI"/>
    <x v="56"/>
    <s v="Observación No. 1 Diseños incompletos y/o con deficiencias técnicas para la franja de seguridad y el acceso a la PTAR del proyecto ERON Pereira _x000a_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
    <d v="2023-04-12T00:00:00"/>
    <x v="0"/>
    <s v="Observación"/>
    <s v="CORRECTIVA"/>
    <s v="dossa"/>
    <x v="60"/>
    <s v="1. Debilidades en el desarrollo del diseño, levantamiento topográfico y catastral por parte de la consultoría  contratada por la USPEC_x000a_2. Falencias en la validación y retroalimentación producto de la etapa de preconstrucción por parte de los contratistas de Obra e Interventoría y Enterritorio_x000a_3. Solicitudes de ajuste a diseños verbales por parte del INPEC sin formalización documental."/>
    <x v="566"/>
    <s v="Diagnóstico avalado por la interventoría que garantice el acceso a la PTAR"/>
    <n v="1"/>
    <n v="11.111111111111111"/>
    <d v="2023-03-23T00:00:00"/>
    <d v="2023-08-30T00:00:00"/>
    <n v="40"/>
    <x v="41"/>
    <e v="#VALUE!"/>
    <m/>
    <m/>
    <m/>
    <m/>
    <s v="El grupo DP 1 cargo en el GRC, oficio radicado  20234300167612 del 23/05/2023 donde la firma de intervetoria consorcio interventoria Risaralda ratifica el diagnostico y la alternativa presentada en el radicado _x000a_ CIR-741-2023 cuyo asunto es “VÍA DE ACCESO A PTAR POR EL RONDIL DEL CERRAMIENTO” donde se presentó el diagnóstico y la posible solucion para el acceso a la  PTAR;  asi mismo el GDP 1 adjunto documentacion de trazabilidad correspondiente"/>
    <n v="1"/>
    <d v="2023-05-23T00:00:00"/>
    <n v="1"/>
    <n v="11.111111111111111"/>
  </r>
  <r>
    <n v="697"/>
    <s v="Auditorias Internas ACI"/>
    <x v="56"/>
    <s v="Observación No. 1 Diseños incompletos y/o con deficiencias técnicas para la franja de seguridad y el acceso a la PTAR del proyecto ERON Pereira _x000a_En los diseños aprobados por USPEC y por el contratista de Interventoría 2190239 de Enterritorio para la obra ERON Pereira en 2019 no se contempló un aspectos esencial del diseño de obra: acceso vehicular a la PTAR para su mantenimiento; y un aspecto relevante para el cliente en lo que refiere a las construcción de centros penitenciarios: la Franja de seguridad externa o de visibilidad, por ser una zona con árboles de más de 8 metros y en terreno ajeno al INPEC, los cuales fueron solicitados en diciembre de 2021 por el INPEC. Estos aspectos no fueron identificados en la etapa de preconstrucción por parte de los contratistas de obra, interventoría o por Enterritorio"/>
    <d v="2023-04-12T00:00:00"/>
    <x v="2"/>
    <s v="Observación"/>
    <s v="PREVENTIVA"/>
    <s v="dossa"/>
    <x v="61"/>
    <s v="1. Debilidades en el desarrollo del diseño, levantamiento topográfico y catastral por parte de la consultoría  contratada por la USPEC_x000a_2. Falencias en la validación y retroalimentación producto de la etapa de preconstrucción por parte de los contratistas de Obra e Interventoría y Enterritorio_x000a_3. Solicitudes de ajuste a diseños verbales por parte del INPEC sin formalización documental."/>
    <x v="567"/>
    <s v="Informe de visita del profesional responsable_x000a_"/>
    <n v="1"/>
    <n v="11.111111111111111"/>
    <d v="2023-03-23T00:00:00"/>
    <d v="2023-11-30T00:00:00"/>
    <n v="63"/>
    <x v="12"/>
    <e v="#VALUE!"/>
    <m/>
    <m/>
    <m/>
    <m/>
    <s v="El grupo DP 1 cargo en el GRC el soporte remitido por el Grupo de Planeación Contractual formato F-GG-40 Informe de desplazamiento de contratistas de fecha 27/04/2023 y radicado 20235100063983 del 17/05/2023 a la ACI, Elaborado como resultado de la visita realizada para el análisis zonal para la estructuración del proyecto Conexiones Intradomiciliarias en el municipio Rio Iró en el departamento del Chocó, "/>
    <n v="1"/>
    <d v="2023-05-17T00:00:00"/>
    <n v="1"/>
    <n v="11.111111111111111"/>
  </r>
  <r>
    <n v="698"/>
    <s v="Auditorias Internas ACI"/>
    <x v="56"/>
    <s v="Observación No. 2. Ensayos a tracción de aceros no realizados durante la obra._x000a_En el proyecto ERON PEREIRA Contrato de obra 2182503 y de interventoría 2190239 para los ítems a) 4.5.1. acero de refuerzo de 60.000 PSI y b) 4.5.2 Mallas electrosoldadas; no se realizaron los ensayos técnicos que determinan los criterios de &quot;&quot;evaluación y aceptación del acero&quot;, con corte a noviembre de 2022 (última acta de recibo parcial de obra pagada), se habían suministrado e instalado en obra un total de 346,41 toneladas de estos materiales, sin que se les haya verificado sus condiciones de calidad. Así mismo con corte al 24 de febrero 2023 fecha de visita de la auditoria, se validó que estos ensayos no se habían realizado al material dispuesto en obra que se va a utilizar."/>
    <d v="2023-04-12T00:00:00"/>
    <x v="0"/>
    <s v="Observación"/>
    <s v="CORRECTIVA"/>
    <s v="dtorres2"/>
    <x v="60"/>
    <s v="1. Falta de exigibilidad por parte de la Interventoría frente a los ensayos técnicos aplicables al acero de refuerzo_x000a_2. El contratista de obra se limita a los certificados de calidad del proveedor del acero"/>
    <x v="568"/>
    <s v="Informe mensual de interventoría de los meses abril, mayo y junio de 2023"/>
    <n v="3"/>
    <n v="11.111111111111111"/>
    <d v="2023-03-23T00:00:00"/>
    <d v="2023-08-30T00:00:00"/>
    <n v="40"/>
    <x v="41"/>
    <e v="#VALUE!"/>
    <m/>
    <m/>
    <m/>
    <m/>
    <s v="El grupo DP 1 adjunto en el GRClos informes  mensuales  PGIO  de abril, mayo y junio en los cuales se adjunta el F-GG-23 CONTROL DE INSPECCIÓN Y ENSAYOS con los ensayos de traccion al acero. soporte remitido 20234300183592, 20234300148342, "/>
    <n v="3"/>
    <d v="2023-06-06T00:00:00"/>
    <n v="1"/>
    <n v="11.111111111111111"/>
  </r>
  <r>
    <n v="699"/>
    <s v="Auditorias Internas ACI"/>
    <x v="56"/>
    <s v="Observación 3. Incumplimiento en temas ambientales, orden y aseo en obra ERON Pereira._x000a_En visita de campo al proyecto Establecimiento Penitenciario ERON Pereira, el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No se identifican acopios de material, ya que este se encuentra disperso por la obra._x000a_4. Las excavaciones para las redes no se encuentran señalizadas. _x000a_5. La formaleta metálica se ha venido retirando, pero se encuentra dispersa por la obra_x000a_6. En las fachadas parcialmente terminadas se encuentran elementos metálicos salientes que constituyen riesgo de accidente._x000a_7. Contaminación del suelo, subsuelo y aguas subterráneas con restos de pintura"/>
    <d v="2023-04-12T00:00:00"/>
    <x v="0"/>
    <s v="Observación"/>
    <s v="CORRECTIVA"/>
    <s v="dtorres2"/>
    <x v="60"/>
    <s v="1. Inobservancia del contratista de obra a los requerimientos del interventor_x000a_2. No se priorizan en la obra los controles sobre los impactos ambientales que genera la obra, ni los riesgos del personal operativo."/>
    <x v="569"/>
    <s v="Oficio radicado en Enterritorio"/>
    <n v="1"/>
    <n v="11.111111111111111"/>
    <d v="2023-03-23T00:00:00"/>
    <d v="2023-08-30T00:00:00"/>
    <n v="40"/>
    <x v="41"/>
    <m/>
    <m/>
    <m/>
    <m/>
    <m/>
    <s v="El grupo DP 1 adjunta soporte de comunicado de la interventoria al contratista de obra, conminandolo a cumplir con la normatividad ambiental. Radicado 20232200076351 8/05/2023, asi mismo la interventoria mediante radicado 20234300167612 del 23/05/2023 adjunto respuesta."/>
    <n v="1"/>
    <d v="2023-05-08T00:00:00"/>
    <n v="1"/>
    <n v="11.111111111111111"/>
  </r>
  <r>
    <n v="700"/>
    <s v="Auditorias Internas ACI"/>
    <x v="56"/>
    <s v="Observación 4.  Programación de obra desactualizada e inconsistente con la ejecución._x000a_En visita a la obra Eron Pereira el 21 de febrero y validado en informe semanal de interventoría no. 88 del 2 de marzo de 2023, el cronograma / programación de obra presenta las siguientes condiciones: a) se encuentra desactualizado y sus actividades no coinciden con las que se están ejecutando en la obra, b) no dispone del porcentaje real de avance de obra y los datos asociados al avance físico que reporta la interventoría muestran un atraso acumulado del 46,69% (Programado: 70.32% Vs ejecutado 23,64%); esta condición representa un atraso irrecuperable si se tiene en cuenta que el plazo contractual de terminación de la obra es el 25 de junio de 2023. El contratista de obra no ha formulado la nueva programación y el interventor no lo ha conminado para su cumplimiento"/>
    <d v="2023-04-12T00:00:00"/>
    <x v="0"/>
    <s v="Observación"/>
    <s v="CORRECTIVA"/>
    <s v="ariano"/>
    <x v="60"/>
    <s v="1. Falta de previsión de los tiempos reales y la metodología de ejecución de las actividades asociadas al licenciamiento ambiental (tala, remoción de capa vegetal, ahuyentamiento, entre otras)"/>
    <x v="570"/>
    <s v="Programacion de obra ajustada"/>
    <n v="1"/>
    <n v="11.111111111111111"/>
    <d v="2023-03-23T00:00:00"/>
    <d v="2023-08-30T00:00:00"/>
    <n v="40"/>
    <x v="41"/>
    <m/>
    <m/>
    <m/>
    <m/>
    <m/>
    <s v="El grupo DP 1 adjuntó soporte de comunicado a la interventoría 20232200076361 (8/05/2023) para dar respuesta a la observación sobre la necesidad y justificación de la reprogramación de la obra; La interventoría Consorcio Interventoría Risaralda dio respuesta con el radicado 20232200076351 23/05/2023."/>
    <n v="1"/>
    <d v="2023-05-23T00:00:00"/>
    <n v="1"/>
    <n v="11.111111111111111"/>
  </r>
  <r>
    <n v="700"/>
    <s v="Auditorias Internas ACI"/>
    <x v="56"/>
    <s v="Observación 4.  Programación de obra desactualizada e inconsistente con la ejecución._x000a_En visita a la obra Eron Pereira el 21 de febrero y validado en informe semanal de interventoría no. 88 del 2 de marzo de 2023, el cronograma / programación de obra presenta las siguientes condiciones: a) se encuentra desactualizado y sus actividades no coinciden con las que se están ejecutando en la obra, b) no dispone del porcentaje real de avance de obra y los datos asociados al avance físico que reporta la interventoría muestran un atraso acumulado del 46,69% (Programado: 70.32% Vs ejecutado 23,64%); esta condición representa un atraso irrecuperable si se tiene en cuenta que el plazo contractual de terminación de la obra es el 25 de junio de 2023. El contratista de obra no ha formulado la nueva programación y el interventor no lo ha conminado para su cumplimiento"/>
    <d v="2023-04-12T00:00:00"/>
    <x v="0"/>
    <s v="Observación"/>
    <s v="CORRECTIVA"/>
    <s v="ariano"/>
    <x v="60"/>
    <s v="1. Falta de previsión de los tiempos reales y la metodología de ejecución de las actividades asociadas al licenciamiento ambiental (tala, remoción de capa vegetal, ahuyentamiento, entre otras)"/>
    <x v="571"/>
    <s v="Oficio y/o acta de seguimiento y control._x000a__x000a_"/>
    <n v="1"/>
    <n v="11.111111111111111"/>
    <d v="2023-03-23T00:00:00"/>
    <d v="2023-08-30T00:00:00"/>
    <n v="40"/>
    <x v="41"/>
    <m/>
    <m/>
    <m/>
    <m/>
    <m/>
    <s v="El grupo DP 1 adjuntó soporte de comunicado a la interventoría 20232200076361 (8/05/2023) para dar respuesta a la observación sobre la necesidad y justificación de la reprogramación de la obra; La interventoría Consorcio Interventoría Risaralda dio respuesta con el radicado 20232200076351 23/05/2023."/>
    <n v="1"/>
    <d v="2023-05-23T00:00:00"/>
    <n v="1"/>
    <n v="11.111111111111111"/>
  </r>
  <r>
    <n v="701"/>
    <s v="Auditorias Internas ACI"/>
    <x v="56"/>
    <s v="Observación 5.  Pagos que no aplican del personal de interventoría de acuerdo con la realidad de ejecución del proyecto._x000a_En las actas de la Nº 7 a la 15 de pago del contrato de interventoría 2190239 (correspondientes desde enero hasta septiembre de 2022) se identificaron tres perfiles profesionales pagados, lo cual no aplica según la realidad de la ejecución del proyecto, a pesar de que la planeación de pagos que relaciona el personal de interventoría y la forma de pago (novedad 544) lo permitiría. La realidad de la ejecución contractual representa el pago $161.351.559 que no aplican con el estado actual del proyecto, discriminado así:_x000a_- Residente eléctrico: 9 meses por valor total de $64.066.060 _x000a_- Residente inst. voz y datos seg control: 5 meses, $47.456.341_x000a_- Residente de bioclimática: 7 meses, $49.829.158"/>
    <d v="2023-04-12T00:00:00"/>
    <x v="0"/>
    <s v="Observación"/>
    <s v="CORRECTIVA"/>
    <s v="ariano"/>
    <x v="60"/>
    <s v="1. Inoportunidad en las alertas presentadas por la Interventoría a Enterritorio_x000a_2. Deficiencias y/o vacios en la formulación de las cláusulas que condicionen la forma de pago de la interventoría con la realidad del proyecto_x000a_3. Falta de análisis del Supervisor en la aprobación de las actas de pago según la realidad de la ejecución contractual"/>
    <x v="572"/>
    <s v="Oficio dirigido al interventor_x000a_Respuesta formal del interventor"/>
    <n v="1"/>
    <n v="11.111111111111111"/>
    <d v="2023-03-23T00:00:00"/>
    <d v="2023-08-30T00:00:00"/>
    <n v="40"/>
    <x v="41"/>
    <e v="#VALUE!"/>
    <m/>
    <m/>
    <m/>
    <m/>
    <s v="El grupo DP 1 adjuntó soporte de comunicado a la interventoría 20232200076331 (8/05/2023) para dar respuesta a la observación relacionada con los pagos que no aplican al personal de la interventoría; La interventoría Consorcio Interventoría Risaralda dio respuesta con el radicado 20234300167612 23/05/2023, donde argumentó qué: viene ejecutando actividades con los profesionales presentados en las Actas No. 7 a la No. 15, en oficina central realizando revisiones periódicas y coordinación entre las especialidades que corresponden a los profesionales requeridos."/>
    <n v="1"/>
    <d v="2023-05-23T00:00:00"/>
    <n v="1"/>
    <n v="11.111111111111111"/>
  </r>
  <r>
    <n v="701"/>
    <s v="Auditorias Internas ACI"/>
    <x v="56"/>
    <s v="Observación 5.  Pagos que no aplican del personal de interventoría de acuerdo con la realidad de ejecución del proyecto._x000a_En las actas de la Nº 7 a la 15 de pago del contrato de interventoría 2190239 (correspondientes desde enero hasta septiembre de 2022) se identificaron tres perfiles profesionales pagados, lo cual no aplica según la realidad de la ejecución del proyecto, a pesar de que la planeación de pagos que relaciona el personal de interventoría y la forma de pago (novedad 544) lo permitiría. La realidad de la ejecución contractual representa el pago $161.351.559 que no aplican con el estado actual del proyecto, discriminado así:_x000a_- Residente eléctrico: 9 meses por valor total de $64.066.060 _x000a_- Residente inst. voz y datos seg control: 5 meses, $47.456.341_x000a_- Residente de bioclimática: 7 meses, $49.829.158"/>
    <d v="2023-04-12T00:00:00"/>
    <x v="0"/>
    <s v="Observación"/>
    <s v="CORRECTIVA"/>
    <s v="dtorres2"/>
    <x v="60"/>
    <s v="1. Inoportunidad en las alertas presentadas por la Interventoría a Enterritorio_x000a_2. Deficiencias y/o vacios en la formulación de las cláusulas que condicionen la forma de pago de la interventoría con la realidad del proyecto_x000a_3. Falta de análisis del Supervisor en la aprobación de las actas de pago según la realidad de la ejecución contractual"/>
    <x v="573"/>
    <s v="Comunicado de la interventoría"/>
    <n v="1"/>
    <n v="11.111111111111111"/>
    <d v="2023-03-23T00:00:00"/>
    <d v="2023-08-30T00:00:00"/>
    <n v="40"/>
    <x v="41"/>
    <m/>
    <m/>
    <m/>
    <m/>
    <m/>
    <s v="El grupo DP 1 adjuntó soporte de comunicado a la interventoría 20232200076331 (8/05/2023) para dar respuesta a la observación relacionada con los pagos que no aplican al personal de la interventoría; La interventoría Consorcio Interventoría Risaralda dio respuesta con el radicado 20234300167612 23/05/2023, donde argumentó qué: viene ejecutando actividades con los profesionales presentados en las Actas No. 7 a la No. 15, en oficina central realizando revisiones periódicas y coordinación entre las especialidades que corresponden a los profesionales requeridos."/>
    <n v="1"/>
    <d v="2023-05-23T00:00:00"/>
    <n v="1"/>
    <n v="11.111111111111111"/>
  </r>
  <r>
    <n v="683"/>
    <s v="Auditorias Internas ACI"/>
    <x v="57"/>
    <s v="Observación No. 2. Desactualización de directrices de vinculación en el Manual de Operaciones de Tesoreria. _x000a__x000a_Desactualización del MANUAL DE OPERACIONES DE TESORERÍA ya que no se encuentra en concordancia con las políticas de vinculación de la Entidad establecidas en el Manual SARLAFT vigente de Enterritorio, en lo referente a los formularios de vinculación solicitados a las contrapartes con las cuales se cierran operaciones. Las Entidades sometidas a la inspección y vigilancia de la Superintendencia Financiera de Colombia se encuentran exceptuadas  de presentar el formato de Solicitud de vinculación ante otras vigiladas."/>
    <d v="2023-04-04T00:00:00"/>
    <x v="3"/>
    <s v="Observación"/>
    <s v="CORRECTIVA"/>
    <s v="enieves"/>
    <x v="62"/>
    <s v="Falta de revisión periódica y consolidación de actualización normativa."/>
    <x v="574"/>
    <s v="Manual actualizado y publicado "/>
    <n v="1"/>
    <n v="20"/>
    <d v="2023-05-03T00:00:00"/>
    <d v="2023-05-31T00:00:00"/>
    <n v="7"/>
    <x v="49"/>
    <m/>
    <m/>
    <m/>
    <m/>
    <m/>
    <s v="Actualización del Manual de Operaciones de Tesorería - M-FI-01:_x000a__x000a_• Normatividad en diferentes numerales_x000a_• Códigos de documentos pertenecientes al Sistema Integrado de Gestión de la entidad_x000a_• Modificación del nombre del Comité Integral de Riesgos por Comité Interno de Riesgos_x000a_• Se relaciona en la segunda directriz del numeral 8.1.2 el numeral 15.4 excepciones del M-RI-02 Manual para el Control y Prevención del Lavado de Activos y la Financiación del Terrorismo_x000a__x000a_tiene menú contextual"/>
    <n v="1"/>
    <d v="2023-06-21T00:00:00"/>
    <n v="1"/>
    <n v="20"/>
  </r>
  <r>
    <n v="685"/>
    <s v="Auditorias Internas ACI"/>
    <x v="57"/>
    <s v="Observación No. 1. Publicación inoportuna de los  Estados Financieros 2022 y sus notas_x000a__x000a_Con corte a 15  marzo de 2023 no se encuentran publicados los estados financieros con sus notas a diciembre de 2022 en la página web de Enterritorio, lo cual impide a los usuarios finales de la información conocer las revelaciones de las transacciones de mayor impacto en la entidad, particularmente en lo referente a la conformación y valoración del portafolio que tienen una participación del 32% frente a los activos corrientes y del 27% de los activos totales."/>
    <d v="2023-04-04T00:00:00"/>
    <x v="3"/>
    <s v="Observación"/>
    <s v="PREVENTIVA"/>
    <s v="csanchez2"/>
    <x v="63"/>
    <s v="Ausencia de controles para la publicación de información contable."/>
    <x v="575"/>
    <s v="Print evidencia de EEFF publicados en la WEB."/>
    <n v="4"/>
    <n v="20"/>
    <d v="2023-05-03T00:00:00"/>
    <d v="2024-03-31T00:00:00"/>
    <n v="83.25"/>
    <x v="50"/>
    <m/>
    <m/>
    <m/>
    <m/>
    <m/>
    <s v="Se adjunta print evidencia EEFF publicados al corte del mes de marzo y junio de 2023 "/>
    <n v="4"/>
    <d v="2023-11-27T00:00:00"/>
    <n v="1"/>
    <n v="20"/>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0"/>
    <s v="Observación"/>
    <s v="CORRECTIVA"/>
    <s v="lgonzalez2"/>
    <x v="64"/>
    <s v="Falta de controles al monitoreo y cumplimeinto efectivo a la ejecución del flujo de caja por parte de las áreas misionales"/>
    <x v="576"/>
    <s v="(2) Mesas de trabajo  (Propuestas) 1 mensual._x000a__x000a_Resultado del Indicador del mes de agosto de 2023"/>
    <n v="3"/>
    <n v="15"/>
    <d v="2023-05-02T00:00:00"/>
    <d v="2023-11-30T00:00:00"/>
    <n v="53"/>
    <x v="51"/>
    <m/>
    <m/>
    <m/>
    <m/>
    <m/>
    <s v="El grupo auditor valido los soportes cargados como avence en el aplicativo GRC evidenciando que se detalla el resultado del indicador del mes de octubre. "/>
    <n v="3"/>
    <d v="2023-12-18T00:00:00"/>
    <n v="1"/>
    <n v="15"/>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0"/>
    <s v="Observación"/>
    <s v="CORRECTIVA"/>
    <s v="lgonzalez2"/>
    <x v="64"/>
    <s v="Falta de controles al monitoreo y cumplimeinto efectivo a la ejecución del flujo de caja por parte de las áreas misionales"/>
    <x v="577"/>
    <s v="Documento con la proyeccion de la política "/>
    <n v="1"/>
    <n v="15"/>
    <d v="2023-05-02T00:00:00"/>
    <d v="2023-09-30T00:00:00"/>
    <n v="37.75"/>
    <x v="51"/>
    <m/>
    <m/>
    <m/>
    <m/>
    <m/>
    <s v="Conforme al plan de mejoramiento suscrito en la auditoria de portafolios en el GRC, se remite para la acción 696 el soporte correspondiente, ¿modelo de planificación (programación) de flujo de caja en la SDP¿ con el objeto de gestionar la carga de evidencia para esta actividad."/>
    <n v="1"/>
    <d v="2023-09-01T00:00:00"/>
    <n v="1"/>
    <n v="15"/>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0"/>
    <s v="Observación"/>
    <s v="CORRECTIVA"/>
    <s v="lgonzalez2"/>
    <x v="64"/>
    <s v="Falta de controles al monitoreo y cumplimeinto efectivo a la ejecución del flujo de caja por parte de las áreas misionales"/>
    <x v="578"/>
    <s v="Correo electrónico de la SDP al Grupo de Planeación y Control Financiero con el modelo de planificación (programación) de flujo de caja."/>
    <n v="1"/>
    <n v="15"/>
    <d v="2023-05-02T00:00:00"/>
    <d v="2023-09-30T00:00:00"/>
    <n v="37.75"/>
    <x v="51"/>
    <m/>
    <m/>
    <m/>
    <m/>
    <m/>
    <s v="Se envía l correo electrónico de fechas 01/09 y 13/10 de cargue de la información con el correo electrónico de la SDP al Grupo de Planeación y Control Financiero con el modelo de planificación (programación) de flujo de caja."/>
    <n v="1"/>
    <d v="2023-10-17T00:00:00"/>
    <n v="1"/>
    <n v="15"/>
  </r>
  <r>
    <n v="696"/>
    <s v="Auditorias Internas ACI"/>
    <x v="57"/>
    <s v="Observación No. 3. Desviación significativa en la ejecución y cumplimiento de los flujos de caja proyectados por los grupos misionales en las líneas de Negocio de la Entidad en 2022_x000a__x000a_Diferencias significativas en el flujo de caja promedio acumulado absoluto de enero a diciembre de 2022 correspondiente al 35.87% entre lo proyectado y lo ejecutado, aumentando en un 13,49% frente al año 2021 cuya desviación acumulada fue de 22,38%. Estas desviaciones afectaron la planeación de las operaciones de inversión del grupo de tesorería y el costo de oportunidad por falta de inversión de excedentes de liquidez."/>
    <d v="2023-05-03T00:00:00"/>
    <x v="3"/>
    <s v="Observación"/>
    <s v="CORRECTIVA"/>
    <s v="lgonzal2"/>
    <x v="65"/>
    <s v="Falta de controles al monitoreo y cumplimeinto efectivo a la ejecución del flujo de caja por parte de las áreas misionales"/>
    <x v="579"/>
    <s v="Reporte bimensual con la gestión de cumplimiento por hitos programados en el flujo de caja por cada Gerencia de Unidad.  _x0009_4"/>
    <n v="4"/>
    <n v="15"/>
    <d v="2024-05-01T00:00:00"/>
    <d v="2024-12-31T00:00:00"/>
    <n v="61"/>
    <x v="25"/>
    <m/>
    <m/>
    <m/>
    <m/>
    <m/>
    <s v="Seguimiento diciembre 2023_x000a_En aplicativo GRC -Se reformula actividad en plazo para cumplimiento 15/02/2024_x000a_Seguimiento marzo 2024_x000a_Se reformula actividad según solicitud mediante correo del 09/04/2024 : &quot;La actividad comenzará el primer día hábil de cada bimestre y se completará dentro de los primeros cinco días hábiles del mes siguiente. Actividad que inicia en el bimestre 3 comenzando en mayo-junio, es decir; que se presentará  informe vencido del 1 al 5 de julio. _x000a_Los entregables serán cuatro informes bimestrales&quot;"/>
    <n v="0"/>
    <m/>
    <n v="0"/>
    <n v="0"/>
  </r>
  <r>
    <n v="687"/>
    <s v="Auditorias Internas ACI"/>
    <x v="58"/>
    <s v="Observación No. 1 Afectación de la rentabilidad de los convenios por la distribución en los costos indirectos _x000a_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_x000a__x000a_Convenio                 % Desviación del costo indirecto        % disminución y/o pérdida                  _x000a_220001                                       271%                                                   5%   _x000a_220008                                       621%                                                  81%_x000a_221008                                       140%                                               -393%                _x000a_219142                                       684%                                              - 172% _x000a_221003                                       204%                                                 - 8%  _x000a_219057                                       231%                                                   6%    _x000a_221002                                       431%                                                   -7%                                    "/>
    <d v="2023-06-26T00:00:00"/>
    <x v="14"/>
    <s v="Observación"/>
    <s v="CORRECTIVA"/>
    <s v="lgonzalez2"/>
    <x v="66"/>
    <s v="• Subregistro del reporte de las actividades por parte de los convenios que afecta la distribución de los costos indirectos_x0009__x000a_*Debilidades en el control para el cargue de las actividades ejecutadas por convenio. "/>
    <x v="580"/>
    <s v="Lista de asistencia y acta de reunión."/>
    <n v="1"/>
    <n v="0.09"/>
    <d v="2023-06-26T00:00:00"/>
    <d v="2023-12-15T00:00:00"/>
    <n v="43"/>
    <x v="52"/>
    <m/>
    <m/>
    <m/>
    <m/>
    <m/>
    <s v="Asistencia Mesa de trabajo Financiera.pdf _x000a_Se realizo mesa de trabajo con Presupuesto para evaluar la metodología actual de costeo y su distribución de los gastos indirectos para evaluar la posibilidad de generar propuesta para metodología de la SEP."/>
    <n v="1"/>
    <d v="2023-10-31T00:00:00"/>
    <n v="1"/>
    <n v="0.09"/>
  </r>
  <r>
    <n v="688"/>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14"/>
    <s v="Observación"/>
    <s v="CORRECTIVA"/>
    <s v="lgonzalez2"/>
    <x v="66"/>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1"/>
    <s v="Memorando Interno"/>
    <n v="1"/>
    <n v="0.09"/>
    <d v="2023-06-26T00:00:00"/>
    <d v="2023-08-30T00:00:00"/>
    <n v="16.25"/>
    <x v="52"/>
    <m/>
    <m/>
    <m/>
    <m/>
    <m/>
    <s v="Se realizo memorando interno dirigido al grupo de estructuración recordando su reporte en ambos aplicativos._x000a_1. Rad 20236000103273 Memorando Activity Report.pdf_2023-08-31"/>
    <n v="1"/>
    <d v="2023-08-31T00:00:00"/>
    <n v="1"/>
    <n v="0.09"/>
  </r>
  <r>
    <n v="688"/>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14"/>
    <s v="Observación"/>
    <s v="PREVENTIVA"/>
    <s v="lgonzalez2"/>
    <x v="66"/>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2"/>
    <s v="Matriz de consolidación de los aplicativos y reporte del personal"/>
    <n v="1"/>
    <n v="0.09"/>
    <d v="2023-06-26T00:00:00"/>
    <d v="2023-08-30T00:00:00"/>
    <n v="16.25"/>
    <x v="52"/>
    <m/>
    <m/>
    <m/>
    <m/>
    <m/>
    <s v="Se adjunta matriz en Excel con el control y seguimiento en los aplicativos del sistemas de costos._x000a_Matriz seguimiento aplicativo de costos SEP.xlsx_2023-08-29"/>
    <n v="1"/>
    <d v="2023-08-29T00:00:00"/>
    <n v="1"/>
    <n v="0.09"/>
  </r>
  <r>
    <n v="689"/>
    <s v="Auditorias Internas ACI"/>
    <x v="58"/>
    <s v="Observación No. 1 Afectación de la rentabilidad de los convenios por la distribución en los costos indirectos _x000a_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_x000a__x000a_Convenio                 % Desviación del costo indirecto        % disminución y/o pérdida                  _x000a_220001                                       271%                                                   5%   _x000a_220008                                       621%                                                  81%_x000a_221008                                       140%                                               -393%                _x000a_219142                                       684%                                              - 172% _x000a_221003                                       204%                                                 - 8%  _x000a_219057                                       231%                                                   6%    _x000a_221002                                       431%                                                   -7%                                    "/>
    <d v="2023-06-26T00:00:00"/>
    <x v="0"/>
    <s v="Observación"/>
    <s v="CORRECTIVA"/>
    <s v="csanchez2"/>
    <x v="64"/>
    <s v="• Subregistro del reporte de las actividades por parte de los convenios que afecta la distribución de los costos indirectos_x0009__x000a_*Debilidades en el control para el cargue de las actividades ejecutadas por convenio. "/>
    <x v="583"/>
    <s v="Acta de reunión y/o control de asistencia"/>
    <n v="1"/>
    <n v="9"/>
    <d v="2023-06-26T00:00:00"/>
    <d v="2023-11-15T00:00:00"/>
    <n v="35.5"/>
    <x v="51"/>
    <m/>
    <m/>
    <m/>
    <m/>
    <m/>
    <s v="El grupo auditor observa que se presentan la reunión de teams donde se hace la revisión de todos los convenios de la muestra auditada de los estados de resultados, se comparte la citación y la lista de asistencia con todos los equipos para atender la Observación No. 1 Afectación de la rentabilidad de los convenios por la distribución en los costos indirectos : Ver soportes: https://fonade-my.sharepoint.com/:f:/g/personal/jcruz_enterritorio_gov_co/EkpSVSRZLypApqcZDTU_kfQBw93Q0CXZCw_KE23NNqQMsA?e=KxrdEz 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 Convenio                 % Desviación del costo indirecto        % disminución y/o pérdida                  220001                                       271%                                                   5%   220008                                       621%                                                  81% 221008                                       140%                                               -393%                219142                                       684%                                              - 172% 221003                                       204%                                                 - 8%  219057                                       231%                                                   6%    221002                                       431%                                                   -7%"/>
    <n v="1"/>
    <d v="2023-12-28T00:00:00"/>
    <n v="1"/>
    <n v="9"/>
  </r>
  <r>
    <n v="690"/>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0"/>
    <s v="Observación"/>
    <s v="CORRECTIVA"/>
    <s v="enieves"/>
    <x v="64"/>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4"/>
    <s v="Reporte de aleramiento mensual para cada grupo de la Subgerencia."/>
    <n v="10"/>
    <n v="9"/>
    <d v="2023-06-29T00:00:00"/>
    <d v="2023-10-31T00:00:00"/>
    <n v="31"/>
    <x v="51"/>
    <m/>
    <m/>
    <m/>
    <m/>
    <m/>
    <s v="Se evidenciaron por parte del grupo auditor los soportes del alertamiento y del seguimiento "/>
    <n v="10"/>
    <d v="2023-12-18T00:00:00"/>
    <n v="1"/>
    <n v="9"/>
  </r>
  <r>
    <n v="690"/>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0"/>
    <s v="Observación"/>
    <s v="CORRECTIVA"/>
    <s v="enieves"/>
    <x v="64"/>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5"/>
    <s v="Correo electrónico de solicitud al grupo de Planeación y control financiero y su respuesta respectiva."/>
    <n v="2"/>
    <n v="9"/>
    <d v="2023-06-29T00:00:00"/>
    <d v="2023-07-17T00:00:00"/>
    <n v="4.5"/>
    <x v="51"/>
    <m/>
    <m/>
    <m/>
    <m/>
    <m/>
    <s v="Se adjuntan correos electrónicos remitidos al grupo de planeación y control financiero de cada uno de los grupos de la Subgerencia de Desarrollo de Proyectos donde se solicito la habilitación de los usuarios para el reporte de actividades en el aplicativo hub con su respectiva respuesta._x000a_-Correo 16/06/2023 USUARIOS REPORTE APLICATIVO HUB GDP2..pdf__x000a_-Correo 27/07/2023 FORMULARIO USUARIO APLICATIVO HUB GDP3 - RESPUESTA MONICA LOPEZ GPCF.pdf_2023-07-27_x000a_RE_ Cargue de soportes acción 690 plan de mejoramiento auditoría líneas de negocio_ Edisson Valencia Miranda - Outlook.pdf_2023-07-27_x000a_- Correo 10/07/2023 USUARIOS REPORTE ACTIVIDADES APLICATIVO HUB GDP2.pdf_2023-07-27"/>
    <n v="2"/>
    <d v="2023-07-27T00:00:00"/>
    <n v="1"/>
    <n v="9"/>
  </r>
  <r>
    <n v="691"/>
    <s v="Auditorias Internas ACI"/>
    <x v="58"/>
    <s v="Observación No. 3 Error en los ingresos registrados en el acta de liquidación del convenio 220001_x000a_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
    <d v="2023-06-26T00:00:00"/>
    <x v="2"/>
    <s v="Observación"/>
    <s v="CORRECTIVA"/>
    <s v="aocampo"/>
    <x v="66"/>
    <s v="• Debilidad en los controles de revisión de la información en los documentos definitivos."/>
    <x v="586"/>
    <s v="F-DO-01-  Comunicación Externa"/>
    <n v="1"/>
    <n v="0.09"/>
    <d v="2023-06-26T00:00:00"/>
    <d v="2023-07-30T00:00:00"/>
    <n v="8.5"/>
    <x v="37"/>
    <m/>
    <m/>
    <m/>
    <m/>
    <m/>
    <s v="Se envía a Fonvivienda oficio N 20232400102271, el 27 de junio, con el cual se le da cumplimiento a la actividad N 3 : Notificar de manera formal al cliente FONVIVIENDA, la inconsistencia encontrada en el acta de liquidación del CI 220001 entre los ingresos totales recibidos por valor de $3.547.702.179 y la relación detallada de estos ingresos las cuales suman $ 3.545.702.179, presentando una diferencia de $ 2.000.000; así mismo solicitarles realizar el ajuste correspondiente. Adicionalmente, se carga el correo de notificación y el acta de liquidación sujeta a ajustar._x000a_1. Correo de notificación.pdf_2023-07-10_x000a_2. 20232400102271_SOL ALCANCE ACTA DE LIQUIDACIÓN 220001_2020.pdf_2023-07-10_x000a_3. Acta de Liquidación Contrato Interadministrativo 004 de 2020 (220001 ENTerritorio).pdf_2023-07-10"/>
    <n v="1"/>
    <d v="2023-07-10T00:00:00"/>
    <n v="1"/>
    <n v="0.09"/>
  </r>
  <r>
    <n v="691"/>
    <s v="Auditorias Internas ACI"/>
    <x v="58"/>
    <s v="Observación No. 3 Error en los ingresos registrados en el acta de liquidación del convenio 220001_x000a_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
    <d v="2023-06-26T00:00:00"/>
    <x v="2"/>
    <s v="Observación"/>
    <s v="CORRECTIVA"/>
    <s v="aocampo"/>
    <x v="66"/>
    <s v="• Debilidad en los controles de revisión de la información en los documentos definitivos."/>
    <x v="587"/>
    <s v=" correo electrónico mensual _x000a_y/o F-DO-01- Comunicación externa_x000a_ y/o F-DO-03- memorando_x000a_ y/o F-GG-41- acta de comité_x000a_ y/o F-DO-06- acta de reunión_x000a_"/>
    <n v="5"/>
    <n v="0.09"/>
    <d v="2023-06-26T00:00:00"/>
    <d v="2023-12-15T00:00:00"/>
    <n v="43"/>
    <x v="37"/>
    <m/>
    <m/>
    <m/>
    <m/>
    <m/>
    <s v="El grupo auditor evidencio soportes del seguimiento a la comunicación enviada al cliente FONVIVIENDA, en relación a la actividad Ajuste acta de liquidación CI 222001, así como a las gestiones que  al interior de la entidad para la el cumplimiento de la acción. "/>
    <n v="5"/>
    <d v="2023-12-20T00:00:00"/>
    <n v="1"/>
    <n v="0.09"/>
  </r>
  <r>
    <n v="694"/>
    <s v="Auditorias Internas ACI"/>
    <x v="58"/>
    <s v="Observación No. 3 Error en los ingresos registrados en el acta de liquidación del convenio 220001_x000a_Para el convenio 220001 se presenta diferencia en los ingresos recibidos, en estados financieros se registra ingresos por valor de  $3.547.702.179 y en el acta de liquidación del contrato el valor de los ingresos recibidos fue de $3.545.702.179 ($2.979.581.663 + iva de $566.120.516), la diferencia de $2.000.000 corresponde a un menor valor reportado en el diligenciamiento del acta de liquidación en la información del comprobante de ingreso 4721 del 27 de noviembre de 2020."/>
    <d v="2023-06-26T00:00:00"/>
    <x v="2"/>
    <s v="Observación"/>
    <s v="CORRECTIVA"/>
    <s v="aocampo"/>
    <x v="67"/>
    <s v="• Debilidad en los controles de revisión de la información en los documentos definitivos."/>
    <x v="588"/>
    <s v="F-DO-06- Acta de reunión_x000a_y/o acta de liquidación ajustada"/>
    <n v="1"/>
    <n v="0.09"/>
    <d v="2023-06-26T00:00:00"/>
    <d v="2024-05-17T00:00:00"/>
    <n v="81.5"/>
    <x v="47"/>
    <m/>
    <m/>
    <m/>
    <m/>
    <m/>
    <s v="Se reformula actividad en plazo para cumplimiento 17/05/2024 según correo remitido (18/04/2024) por el nuevo responsable Estefania Velandia Galindo (eveland1) con la siguiente justificación:  &quot;Solicito tu amable colaboración con realizar la reprogramación de la entrega de la tarea asignada en el GRC de la Acción 694 para el dia 17 de mayo del 2024. Se aportara como soporte la realización de la mesa de trabajo entre el grupo de Gestión Post Contractual y  el Grupo de Evaluación de proyectos y el memorando con el lineamiento dado para el ajuste del acta la cual no se puede realizar por Acta Modificatoria o aclaratoria toda vez que el convenio ya perdió competencia, por tal motivo se debe realizar un contrato de transacción el cual es únicamente realizado por la Gerencia que tiene a cargo la supervisión ( Evaluación de Proyectos)&quot;._x000a_Mediante correo del 04/06/2024 el Grupo de Gestión Post-Contractual informa &quot;se realizo el cargue de la Fe de erratas en el GRC para realizar el cierre de la Línea de negocio , de igual manera anexamos documento.&quot; -Anexo Fé de erratas  DEL ACTA DE LIQUIDACIÓN DEL CONTRATO INTERADMINISTRATIVO 22001 SUSCRITO ENTRE EL MINISTERIO DE VIVIENDA, CIUDAD Y TERRITORIO Y LA EMPRESA NACIONAL PROMOTORA DEL DESARROLLO TERRITORIAL, HOY ENTERRITORIO S.A.  de fecha 04/06/2024"/>
    <n v="1"/>
    <d v="2024-06-04T00:00:00"/>
    <n v="1"/>
    <n v="0.09"/>
  </r>
  <r>
    <n v="695"/>
    <s v="Auditorias Internas ACI"/>
    <x v="58"/>
    <s v="Observación No. 2 Incumplimiento en el registro de las actividades que afecta el estado de  resultados de los convenios_x000a_Para el primer cuatrimestre de 2023, de los 266 usuarios habilitados en el aplicativo Hub de proyectos, 125 usuarios (47%) no cumplieron con el cargue de actividades ejecutadas en el marco de los convenios; distribuido así: enero 110 (41%), febrero 133 (50%), marzo 120(45%) y abril 135(51%), para los convenios que no realizan el cargue adecuado de las actividades no se les aplica la distribución transversal de los costos indirectos de funcionamiento y por tanto presentan una mayor rentabilidad.  "/>
    <d v="2023-06-26T00:00:00"/>
    <x v="3"/>
    <s v="Observación"/>
    <s v="CORRECTIVA"/>
    <s v="enieves"/>
    <x v="68"/>
    <s v="•_x0009_Alta rotación de los profesionales de los grupos de trabajo encargados del reporte de las actividades.  _x000a_•_x0009_Baja priorización en la responsabilidad del reporte de información en cumplimiento a la circular._x000a_•_x0009_Deficiente capacidad operativa de las Gerencias de proyectos. _x000a_•_x0009_Falta de customización por línea de negocio para mejorar la eficacia de las capacitaciones"/>
    <x v="589"/>
    <s v="Capacitaciones por grupo misiona  y planilla de control de asistencia a cada una de las capacitaciones"/>
    <n v="4"/>
    <n v="0.09"/>
    <d v="2023-06-26T00:00:00"/>
    <d v="2023-11-15T00:00:00"/>
    <n v="35.5"/>
    <x v="47"/>
    <m/>
    <m/>
    <m/>
    <m/>
    <m/>
    <s v="El grupo auditor observo que se realizarón 4 capacitaciones según soportes adjuntos._x000a_Asistencia Sensibilizacion PYCF GRUPO DP1 04072023.xlsx_x000a_Asistencia Sensibilizacion PYCF GRUPO DP2 05072023.xlsx_x000a_Asistencia Sensibilizacion PYCF GRUPO DP3 07072023.xlsx_x000a_Asistencia Sensibilizacion PYCF GRUPO ESTRUC Y EVALUAC 06072023.xlsx"/>
    <n v="4"/>
    <d v="2023-12-06T00:00:00"/>
    <n v="1"/>
    <n v="0.09"/>
  </r>
  <r>
    <n v="761"/>
    <s v="Auditorias Internas ACI"/>
    <x v="58"/>
    <s v="Observación No. 1 Afectación de la rentabilidad de los convenios por la distribución en los costos indirectos _x000a_Frente a los costos indirectos proyectados en el costeo del negocio de los convenios se evidenció que en el estado de resultados de  7 de los convenios terminados y/o  liquidados en todas las líneas de negocio, los costos indirectos tenían una ejecución superior al 100%,justificada por la distribución de los costos  y gastos de funcionamiento con efecto en la disminución de la utilidad estimada o genera pérdidas según se relaciona a continuación:_x000a__x000a_Convenio                 % Desviación del costo indirecto        % disminución y/o pérdida                  _x000a_220001                                       271%                                                   5%   _x000a_220008                                       621%                                                  81%_x000a_221008                                       140%                                               -393%                _x000a_219142                                       684%                                              - 172% _x000a_221003                                       204%                                                 - 8%  _x000a_219057                                       231%                                                   6%    _x000a_221002                                       431%                                                   -7%                                    "/>
    <d v="2023-12-06T00:00:00"/>
    <x v="14"/>
    <s v="Observación"/>
    <s v="PREVENTIVA"/>
    <s v="lgonzalez2"/>
    <x v="66"/>
    <s v="• Subregistro del reporte de las actividades por parte de los convenios que afecta la distribución de los costos indirectos_x0009__x000a_*Debilidades en el control para el cargue de las actividades ejecutadas por convenio. "/>
    <x v="590"/>
    <s v="Propuesta de modelo de costeo de analisis de costos indirectos de la SEP"/>
    <n v="2"/>
    <n v="10"/>
    <d v="2023-04-03T00:00:00"/>
    <d v="2023-12-31T00:00:00"/>
    <n v="68"/>
    <x v="52"/>
    <m/>
    <m/>
    <m/>
    <m/>
    <m/>
    <s v="El grupo auditor evidencio que Subgerencia Estructuracio remitio informes de gestión técnica comercial de la SEP (4 meses) donde se muestra la gestión y articulación de las líneas. Soportes de contratación con la reducción del personal en el 2023 con las aprobaciones especificas, cargos, roles y honorarios. Soportes para comparativo de reducción de presupuesto del 2023 a 2024._x000a_*La acción 687 se reemplaza por acción 761"/>
    <n v="2"/>
    <d v="2023-12-21T00:00:00"/>
    <n v="1"/>
    <n v="10"/>
  </r>
  <r>
    <n v="678"/>
    <s v="Auditorias Internas"/>
    <x v="59"/>
    <s v="Observación No.1: Incumplimiento de Enterritorio de una obligación administrativa no aplicable Incumplimiento por parte de Enterritorio de una obligación administrativa no ejecutable tal cual esta descrita en los términos contractuales relativa al seguimiento semanal detallado a cantidades de obra y presupuesto ejecutado del contrato de prestación de servicios 221014. La obligación no aplica de acuerdo con la tipología y alcance de los contratos de obra que son llave en mano o por producto ejecutado."/>
    <d v="2023-05-31T16:26:00"/>
    <x v="15"/>
    <m/>
    <s v="Acción detectiva"/>
    <s v="dossa"/>
    <x v="45"/>
    <s v="1.Debilidades en la revisión de los documentos precontractuales y en la validación de las condiciones técnicas establecidas 2.Premura por parte de Enterritorio para la legalización del contrato 3. Información primaria o secundaria inconsistente entregada por el cliente"/>
    <x v="591"/>
    <s v="Acta de reunión con el Ministerio y/o con el cliente."/>
    <n v="1"/>
    <n v="12.5"/>
    <d v="2023-06-01T00:00:00"/>
    <d v="2023-09-29T00:00:00"/>
    <n v="2"/>
    <x v="37"/>
    <m/>
    <m/>
    <m/>
    <m/>
    <m/>
    <s v="Se reformularon plazos del 31/08/2023 para el 29/09/2023._x000a_Se anexa acta de reunión con el cliente del 23/05/2023 y anexo la  lista de asistencia, en   temas varios  se socializa la auditoría interna y la observación 1: 0bligación administrativa N 9 referente al Controlar detalladamente el presupuesto de obra, presentando informes semanales al CONTRATANTE. Teniendo en cuenta que el contrato es llave en mano se plantea realizar seguimiento semanal al presupuesto y enviar semanalmente el presupuesto ejecutado al cliente y Fiduagraria. Esta actividad se viene realizando y será soportada en la acción correspondiente."/>
    <n v="1"/>
    <d v="2023-09-08T12:18:00"/>
    <n v="1"/>
    <n v="12.5"/>
  </r>
  <r>
    <n v="678"/>
    <s v="Auditorias Internas"/>
    <x v="59"/>
    <s v="Observación No.1: Incumplimiento de Enterritorio de una obligación administrativa no aplicable Incumplimiento por parte de Enterritorio de una obligación administrativa no ejecutable tal cual esta descrita en los términos contractuales relativa al seguimiento semanal detallado a cantidades de obra y presupuesto ejecutado del contrato de prestación de servicios 221014. La obligación no aplica de acuerdo con la tipología y alcance de los contratos de obra que son llave en mano o por producto ejecutado."/>
    <d v="2023-05-31T16:26:00"/>
    <x v="15"/>
    <m/>
    <s v="Acción detectiva"/>
    <s v="dossa"/>
    <x v="45"/>
    <s v="1.Debilidades en la revisión de los documentos precontractuales y en la validación de las condiciones técnicas establecidas 2.Premura por parte de Enterritorio para la legalización del contrato 3. Información primaria o secundaria inconsistente entregada por el cliente"/>
    <x v="592"/>
    <s v="Matriz de ejecución financiera y coreo electrónico enviado al cliente"/>
    <n v="12"/>
    <n v="12.5"/>
    <d v="2023-06-06T00:00:00"/>
    <d v="2023-09-15T00:00:00"/>
    <n v="14"/>
    <x v="37"/>
    <m/>
    <m/>
    <m/>
    <m/>
    <m/>
    <s v="Se anexa archivo consolidado con los 12 correos electrónicos y matriz de ejecución financiera enviada semanalmente al Ministerio con copia al cliente, en cumplimiento con la actividad planteada en el plan de mejora- Auditoría interna, observación N 1. La actividad de acordó para cumplirse entre junio a septiembre 2023. Con lo cual se da por cumplida y se cierra la actividad._x000a_Nota: En el informe Reporte_plan-acción(data_cargue-flujo): registra dos avances : ejecutado 2, ejeucutado 10"/>
    <n v="12"/>
    <d v="2023-09-19T12:13:00"/>
    <n v="1"/>
    <n v="12.5"/>
  </r>
  <r>
    <n v="679"/>
    <s v="Auditorias Internas"/>
    <x v="59"/>
    <s v="Observación No.2: Diagnósticos Integrales de 60 viviendas sin el capítulo de Integrantes del hogar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julio 2021."/>
    <d v="2023-05-31T16:27:00"/>
    <x v="15"/>
    <m/>
    <s v="Acción detectiva"/>
    <s v="dossa"/>
    <x v="45"/>
    <s v="Falta de retroalimentación por parte de Enterritorio frente a los formatos entregados por el MVCT"/>
    <x v="593"/>
    <s v="F-DO-01 COMUNICACIÓN EXTERNA"/>
    <n v="1"/>
    <n v="12.5"/>
    <d v="2023-06-06T00:00:00"/>
    <d v="2023-06-15T00:00:00"/>
    <n v="1"/>
    <x v="37"/>
    <m/>
    <m/>
    <m/>
    <m/>
    <m/>
    <s v="Se cumple con la actividad, mediante el envío del oficio N 20232400094671, al comité técnico del MVCT, en el cual se le solicita revisar la posibilidad de actualizar la guía de diagnóstico y/o ajustar el formato GPV-F- 73 Diagnóstico Integral V-1.para que sea incluido el Capitulo II. COMPOSICION DEL HOGAR - 1. INTEGRANTES DEL HOGAR (Datos como: Nombre, Apellidos, documento, fecha de nacimiento, edad, sexo, discapacidad, parentesco)"/>
    <n v="1"/>
    <d v="2023-06-08T00:00:00"/>
    <n v="1"/>
    <n v="12.5"/>
  </r>
  <r>
    <n v="679"/>
    <s v="Auditorias Internas"/>
    <x v="59"/>
    <s v="Observación No.2: Diagnósticos Integrales de 60 viviendas sin el capítulo de Integrantes del hogar El formato GPV-F- 73, Diagnóstico Integral V-1 (06082021) establecido por el Min vivienda y utilizado para las 60 soluciones de vivienda verificadas, no contiene el Capitulo II. COMPOSICION DEL HOGAR - 1. INTEGRANTES DEL HOGAR (Datos como: Nombre, Apellidos, documento, fecha de nacimiento, edad, sexo, discapacidad, parentesco) requeridos en la Guía de diagnóstico integral y estructuración técnica, julio 2021."/>
    <d v="2023-05-31T16:27:00"/>
    <x v="15"/>
    <m/>
    <s v="Acción detectiva"/>
    <s v="dossa"/>
    <x v="45"/>
    <s v="Falta de retroalimentación por parte de Enterritorio frente a los formatos entregados por el MVCT"/>
    <x v="594"/>
    <s v="Acta de reunión con el Ministerio y/o con el cliente."/>
    <n v="1"/>
    <n v="12.5"/>
    <d v="2023-06-06T00:00:00"/>
    <d v="2023-09-29T00:00:00"/>
    <n v="1"/>
    <x v="37"/>
    <m/>
    <m/>
    <m/>
    <m/>
    <m/>
    <s v="Se reformularon plazos del 31/08/2023 para el 29/09/2023._x000a__x000a_Se anexa  acta de reunión con el cliente del  23/05/2023 y  anexo lista de asitencia, donde en el numeral 11  se socializa lo identificado en la auditoria respecto al formanto Diagnostico integral, el Capitulo II. COMPOSICION DEL HOGAR - 1. INTEGRANTES DEL HOGAR (Datos como: Nombre, Apellidos, documento, fecha de nacimiento, edad, sexo, discapacidad, parentesco) requeridos en la Guía de diagnóstico integral y estructuración técnica."/>
    <n v="1"/>
    <d v="2023-09-13T00:00:00"/>
    <n v="1"/>
    <n v="12.5"/>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595"/>
    <s v="1.Lista de chequeo por contrato de obra 2. Acta F-DO-06 Acta de reunión interna con los resultados de las validaciones"/>
    <n v="2"/>
    <n v="12.5"/>
    <d v="2023-06-06T00:00:00"/>
    <d v="2023-08-15T00:00:00"/>
    <n v="10"/>
    <x v="37"/>
    <m/>
    <m/>
    <m/>
    <m/>
    <m/>
    <s v="Se anexo Archivo SOPORTES ACCIÓN 8-OBSERVACIÓN 3_compressed.pdf_x000a_F-DO-06 acta de reunión No.55 del 16/08/2023: contratista y profesionales Enterritorio, con objetivo: Socializar la validación en el diligenciamiento de los formatos de certificados de existencia y habitabilidad y  actas de recibo a satisfacción. Contiene los temas tratados y LISTA DE CHEQUEO PARA EXPEDICION DE ACTA DE RECIBO A  SATISFACCION POR BENEFICIARIO_x000a_"/>
    <n v="2"/>
    <d v="2023-08-25T18:47:00"/>
    <n v="1"/>
    <n v="12.5"/>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596"/>
    <s v="F-DO-01 COMUNICACIÓN EXTERNA"/>
    <n v="2"/>
    <n v="12.5"/>
    <d v="2023-06-06T00:00:00"/>
    <d v="2023-06-15T00:00:00"/>
    <n v="1"/>
    <x v="37"/>
    <m/>
    <m/>
    <m/>
    <m/>
    <m/>
    <s v=" Se da cumplimiento a la actividad, mediante el envío del oficio N 20232400094711, a la empresa CONSORCIO COLOMBIA RURAL y oficio N 20232400094761, a la empresa CONSORCIO PRO-VIVIENDA RURAL, donde se les solicitó tomar las medidas necesarias para garantizar que la información diligenciada en los formatos de Certificado de existencia y/o habitabilidad y recibo de obra a satisfacción del beneficiario sea coherente, oportuna y de calidad. Esto como resultado del plan de mejora a la auditoría interna realizada al CI 221014."/>
    <n v="2"/>
    <d v="2023-06-08T00:00:00"/>
    <n v="1"/>
    <n v="12.5"/>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597"/>
    <s v="F-DO-06 ACTA DE REUNIÓN"/>
    <n v="1"/>
    <n v="12.5"/>
    <d v="2023-06-06T00:00:00"/>
    <d v="2023-07-30T00:00:00"/>
    <n v="7"/>
    <x v="37"/>
    <m/>
    <m/>
    <m/>
    <m/>
    <m/>
    <s v="Se envía acta F-DO-06 correspondiente a la reunión interna con los coordinadores y supervisores recordandoles el correcto diligencimiento de los formatos de certificado de existencia y/o habitabilidad y recibo de obra y en el acta de recibo a satisfacción del beneficiario SFVR"/>
    <n v="1"/>
    <d v="2023-07-31T20:10:00"/>
    <n v="1"/>
    <n v="12.5"/>
  </r>
  <r>
    <n v="680"/>
    <s v="Auditorias Internas"/>
    <x v="59"/>
    <s v="Observación 3: Inconsistencia en la trazabilidad documental de la información para 13 soluciones de vivienda Se identificaron las siguientes inconsistencias en la documentación integral de los subsidios de vivienda rural: 1. Para 12 viviendas del municipio de Montelíbano -Córdoba, para un mismo ítem registra información diferente en dos formatos: el ítem de INSTALACIONES ELÉCTRICAS E HIDROSANITARIAS, literal b. Acceso al agua apta para consumo humano en el Certificado de existencia yo habitabilidad y recibo de obras en el campo ejecutado reporta NA, mientras que, en el Acta de recibo a satisfacción beneficiario SFVR registra 100% 2. La vivienda con Acta recibo a satisfacción beneficiario SFVR No. ENT-2022-684 registra fecha de entrega el 23dic2022 y el Certificado de existencia yo habitabilidad se suscribió con fecha posterior (4ene2023) que no es consistente con el flujo cronológico."/>
    <d v="2023-05-31T16:27:00"/>
    <x v="15"/>
    <m/>
    <s v="Acción detectiva"/>
    <s v="cgonzal1"/>
    <x v="45"/>
    <s v="1. Falencias por parte de la supervisión en la revisión de los formatos entregados por la interventoría 2. Falta de claridad en el flujo de la recolección de firmas en los formatos de certificación y entrega de las viviendas"/>
    <x v="598"/>
    <s v="F-GG-41 ACTA DE REUNIÓN (Acta de comité operativo y/o seguimiento a contrato)."/>
    <n v="2"/>
    <n v="12.5"/>
    <d v="2023-06-06T00:00:00"/>
    <d v="2023-07-30T00:00:00"/>
    <n v="7"/>
    <x v="37"/>
    <m/>
    <m/>
    <m/>
    <m/>
    <m/>
    <s v="Se envío adjunto acta de reunión realizada con las 2 empresas que manejan la interventoría derivada en el marco del CI 221014. Esto en cumplimiento de la actividad establecida en el Plan de mejoramiento. En el plan se estipuló 2 actas teniendo en cuenta que son 2 empresas, sin embargo, en una sola reunión participaron ambas interventorías. Quedo atenta a sus comentarios"/>
    <n v="2"/>
    <d v="2023-08-01T17:16:00"/>
    <n v="1"/>
    <n v="12.5"/>
  </r>
  <r>
    <n v="677"/>
    <s v="Auditorias Internas ACI"/>
    <x v="60"/>
    <s v="Observación No. 1. Ejecución de actividad no prevista sin modificación contractual_x000a__x000a_Para los proyectos de Buenaventura en los barrios de Unión de Vivienda y Nueva Granada (interventoría 2182449 y contratista de obra 1.320-12.13-0106) se dio inicio a la ejecución de la actividad de mantenimiento de filtros con aprobación de la interventoría desde el 05 de marzo de 2023 justificado en que el inicio de la actividad era necesaria para continuar con la  adecuación de las canchas; no obstante, solo hasta el 18 de abril de 2023 mediante otrosí número 2 se generó la respectiva adición de recursos para la mencionada actividad no prevista. _x000a_"/>
    <d v="2023-05-23T00:00:00"/>
    <x v="0"/>
    <s v="Observación"/>
    <s v="PREVENTIVA"/>
    <s v="valvarez"/>
    <x v="69"/>
    <s v="1._x0009_Desconocimiento de la prohibición por parte de la interventoría establecida en el manual de interventoría y supervisión de ENTerritorio_x000a__x000a_2. Falta de seguimiento y verificación de los informes semanales por parte de la supervisión_x000a__x000a_3. Deficiencias en la revisión y ajustes de diseños"/>
    <x v="599"/>
    <s v="Comunicación remitida a la interventoria"/>
    <n v="1"/>
    <n v="25"/>
    <d v="2023-05-29T00:00:00"/>
    <d v="2023-07-31T00:00:00"/>
    <n v="15.75"/>
    <x v="20"/>
    <m/>
    <m/>
    <m/>
    <m/>
    <m/>
    <s v="Mediante radicado No.20232700106581 del 8 de julio de 2023, se realiza Llamado de atención a la interventoría por Incumplimiento en las obligaciones contractuales observación auditoria de control interno ENTerritorio"/>
    <n v="1"/>
    <d v="2023-07-08T00:00:00"/>
    <n v="1"/>
    <n v="25"/>
  </r>
  <r>
    <n v="677"/>
    <s v="Auditorias Internas ACI"/>
    <x v="60"/>
    <s v="Observación No. 1. Ejecución de actividad no prevista sin modificación contractual_x000a__x000a_Para los proyectos de Buenaventura en los barrios de Unión de Vivienda y Nueva Granada (interventoría 2182449 y contratista de obra 1.320-12.13-0106) se dio inicio a la ejecución de la actividad de mantenimiento de filtros con aprobación de la interventoría desde el 05 de marzo de 2023 justificado en que el inicio de la actividad era necesaria para continuar con la  adecuación de las canchas; no obstante, solo hasta el 18 de abril de 2023 mediante otrosí número 2 se generó la respectiva adición de recursos para la mencionada actividad no prevista. _x000a_"/>
    <d v="2023-05-23T00:00:00"/>
    <x v="0"/>
    <s v="Observación"/>
    <s v="PREVENTIVA"/>
    <s v="mmancipe"/>
    <x v="69"/>
    <s v="1._x0009_Desconocimiento de la prohibición por parte de la interventoría establecida en el manual de interventoría y supervisión de ENTerritorio_x000a__x000a_2. Falta de seguimiento y verificación de los informes semanales por parte de la supervisión_x000a__x000a_3. Deficiencias en la revisión y ajustes de diseños"/>
    <x v="600"/>
    <s v=" Actas de reunión"/>
    <n v="4"/>
    <n v="25"/>
    <d v="2023-05-29T00:00:00"/>
    <d v="2023-07-31T00:00:00"/>
    <n v="15.75"/>
    <x v="20"/>
    <m/>
    <m/>
    <m/>
    <m/>
    <m/>
    <s v="Se remite el control de asistencia de las reuniones realizadas los siguientes dias: - 06 de junio de 2023 - 21 de junio de 2023 - 14 de julio de 2023 - 25 de julio de 2023"/>
    <n v="4"/>
    <d v="2023-07-31T00:00:00"/>
    <n v="1"/>
    <n v="25"/>
  </r>
  <r>
    <n v="676"/>
    <s v="Auditorias Internas ACI"/>
    <x v="60"/>
    <s v="Observación No. 2. Plan de manejo de tránsito PMT implementado y no autorizado_x000a__x000a_En visita de obra el auditor solicitó el documento de aprobación que emite la entidad de Tránsito y Transporte del  Distrito de Riohacha al plan de manejo de tránsito propuesto e implementado por el contratista de obra por lo cual la circulación vial se encuentra restringida y obstruida para vehículos y peatones respectivamente. Este permiso debía estar disponible antes del inicio de la etapa de obra para su oportuna implementación, no siendo este documento aportado por la interventoría (220463) ni por el contratista de obra (LP-008-2021). Esta información se trasladó al supervisor quien manifestó que el permiso avalado por el Distrito de Riohacha se encontraba en trámite de aprobación y no ha sido autorizado al 9 de mayo de 2023."/>
    <d v="2023-05-23T00:00:00"/>
    <x v="0"/>
    <s v="Observación"/>
    <s v="CORRECTIVA"/>
    <s v="ariano"/>
    <x v="69"/>
    <s v="1. Falta de validación del interventor y supervisor de los permisos requeridos previo inicio de la fase de ejecución"/>
    <x v="601"/>
    <s v="Ayuda de memoria reunion"/>
    <n v="2"/>
    <n v="25"/>
    <d v="2023-05-29T00:00:00"/>
    <d v="2023-06-30T00:00:00"/>
    <n v="8"/>
    <x v="20"/>
    <m/>
    <m/>
    <m/>
    <m/>
    <m/>
    <s v="Se adjuntan dos actas de reunion en las que participaron: Contratista de obra, interventoría, ENTerritorio y Distrito de Riohacha. en una de estas reunions se abordó el tema relacionado con planes de mejoramiento."/>
    <n v="2"/>
    <d v="2023-06-30T00:00:00"/>
    <n v="1"/>
    <n v="25"/>
  </r>
  <r>
    <n v="676"/>
    <s v="Auditorias Internas ACI"/>
    <x v="60"/>
    <s v="Observación No. 2. Plan de manejo de tránsito PMT implementado y no autorizado_x000a__x000a_En visita de obra el auditor solicitó el documento de aprobación que emite la entidad de Tránsito y Transporte del  Distrito de Riohacha al plan de manejo de tránsito propuesto e implementado por el contratista de obra por lo cual la circulación vial se encuentra restringida y obstruida para vehículos y peatones respectivamente. Este permiso debía estar disponible antes del inicio de la etapa de obra para su oportuna implementación, no siendo este documento aportado por la interventoría (220463) ni por el contratista de obra (LP-008-2021). Esta información se trasladó al supervisor quien manifestó que el permiso avalado por el Distrito de Riohacha se encontraba en trámite de aprobación y no ha sido autorizado al 9 de mayo de 2023."/>
    <d v="2023-05-23T00:00:00"/>
    <x v="0"/>
    <s v="Observación"/>
    <s v="CORRECTIVA"/>
    <s v="dtorres2"/>
    <x v="69"/>
    <s v="1. Falta de validación del interventor y supervisor de los permisos requeridos previo inicio de la fase de ejecución"/>
    <x v="602"/>
    <s v="Plan de manejo de tránsito PMT autorizado"/>
    <n v="1"/>
    <n v="25"/>
    <d v="2023-05-29T00:00:00"/>
    <d v="2023-07-30T00:00:00"/>
    <n v="15.5"/>
    <x v="20"/>
    <m/>
    <m/>
    <m/>
    <m/>
    <m/>
    <s v="Se allegó el 30 de junio de 2023 la resolución 0821 del 23 de junio de 2023 emitida por el Instituto de Transito y Trasnporte de Riohacha INSTRAMD, por medio de la cual se aprueba el Plan de Manejo de Transito propuesto para el proyecto de CONSTRUCCIÓN DE UN PUESNTE SOBRE LA DESEMBOCADURA DEL RIO RANCHERIA, AVENIDA PRIMERA EN EL DISTRITO DE RIOHACHA"/>
    <n v="1"/>
    <d v="2023-06-30T00:00:00"/>
    <n v="1"/>
    <n v="25"/>
  </r>
  <r>
    <n v="728"/>
    <s v="Auditorias Internas ACI"/>
    <x v="61"/>
    <s v="Observación No. 1 Cumplimiento parcial de la obligación específica No. 30 del contrato 217017 _x000a_Con corte a 24-08-2023 se llevan 324 días sin la contratación por parte de Enterritorio de la persona jurídica especializada en la gestión para el reintegro de los recursos y recuperación de cartera de los planes de negocio no condonados, debido a que el contrato 2210618 con la empresa SINERJOY BPO culminó el 04-10-2022, actividad ejecutada directamente por la Gerencia del convenio cumpliendo parcialmente la Obligación específica N.30 del contrato 217017."/>
    <d v="2023-08-31T00:00:00"/>
    <x v="0"/>
    <s v="Observación"/>
    <s v="CORRECTIVA"/>
    <s v="csanchez2"/>
    <x v="70"/>
    <s v="• Demora en la autorización del SENA para el lanzamiento del nuevo proceso de  contratación de la persona jurídica especializada en la recuperación de cartera._x000a_• Rotación de las personas que toman las decisiones por parte del SENA"/>
    <x v="603"/>
    <s v="Comunicación radicada al SENA_x000a_"/>
    <n v="1"/>
    <n v="10"/>
    <d v="2023-09-14T00:00:00"/>
    <d v="2023-09-30T00:00:00"/>
    <n v="4"/>
    <x v="48"/>
    <m/>
    <m/>
    <m/>
    <m/>
    <m/>
    <s v="Se remitió la comunicación respectiva el pasado 07 de septiembre de 2023, mediante comunicación 20232300139821"/>
    <n v="1"/>
    <d v="2023-09-29T00:00:00"/>
    <n v="1"/>
    <n v="10"/>
  </r>
  <r>
    <n v="728"/>
    <s v="Auditorias Internas ACI"/>
    <x v="61"/>
    <s v="Observación No. 1 Cumplimiento parcial de la obligación específica No. 30 del contrato 217017 _x000a_Con corte a 24-08-2023 se llevan 324 días sin la contratación por parte de Enterritorio de la persona jurídica especializada en la gestión para el reintegro de los recursos y recuperación de cartera de los planes de negocio no condonados, debido a que el contrato 2210618 con la empresa SINERJOY BPO culminó el 04-10-2022, actividad ejecutada directamente por la Gerencia del convenio cumpliendo parcialmente la Obligación específica N.30 del contrato 217017."/>
    <d v="2023-08-31T00:00:00"/>
    <x v="0"/>
    <s v="Observación"/>
    <s v="CORRECTIVA"/>
    <s v="csanchez2"/>
    <x v="70"/>
    <s v="• Demora en la autorización del SENA para el lanzamiento del nuevo proceso de  contratación de la persona jurídica especializada en la recuperación de cartera._x000a_• Rotación de las personas que toman las decisiones por parte del SENA"/>
    <x v="604"/>
    <s v="Acta de Reunión con compromisos _x000a_"/>
    <n v="1"/>
    <n v="10"/>
    <d v="2023-09-14T00:00:00"/>
    <d v="2023-12-20T00:00:00"/>
    <n v="24.25"/>
    <x v="48"/>
    <m/>
    <m/>
    <m/>
    <m/>
    <m/>
    <s v="Teniendo en cuenta las gestiones adelantadas, y las reuniones efectuadas, con el Servicio Nacional de Aprendizaje - SENA se tuvo como producto final el protocolo de cartera, versión del 01 de septiembre de 2023, mediante el cual se establecieron, los procedimientos necesarios para la gestión de cartera del proyecto. Por lo anterior, se consideró por la gerencia del convenio, como documento oportuno para el cierre de la actividad."/>
    <n v="1"/>
    <d v="2023-11-02T00:00:00"/>
    <n v="1"/>
    <n v="10"/>
  </r>
  <r>
    <n v="729"/>
    <s v="Auditorias Internas ACI"/>
    <x v="61"/>
    <s v="Observación No. 2 Reintegros realizados con extemporaneidad para la liberación de saldos de cooperación._x000a_De 34 reintegros revisados de la muestra de los contratos de cooperación liquidados realizados por Enterritorio al contrato 217017 Fondo Emprender 6, 17 (50%) por valor de $451 millones  se realizaron con una extemporaneidad promedio de 126 días calculados al mes siguiente (30 días) desde la fecha de liquidación hasta la fecha de reintegro."/>
    <d v="2023-08-31T00:00:00"/>
    <x v="0"/>
    <s v="Observación"/>
    <s v="CORRECTIVA"/>
    <s v="csanchez2"/>
    <x v="70"/>
    <s v="• Falta de seguimiento y gestión por parte de la Gerencia del convenio a los reintegros establecidos en las Actas de cierre y/o liquidación._x000a_• Falta de trazabilidad del estado de los contratos por rotación del personal del convenio y de Operaciones de Enterritorio_x000a_• Dificultad para la ubicación física del emprendedor_x000a_• Forma de liquidación de los contratos FE no se encuentran establecidas en el manual contratación Enterritorio vigente."/>
    <x v="605"/>
    <s v="Acta de Reunión"/>
    <n v="4"/>
    <n v="10"/>
    <d v="2023-09-14T00:00:00"/>
    <d v="2023-12-20T00:00:00"/>
    <n v="24.25"/>
    <x v="48"/>
    <m/>
    <m/>
    <m/>
    <m/>
    <m/>
    <s v="Se remiten los transcritos descargados desde teams de las reuniones realizadas entre los grupos de Gestión Post Contractual, Contabilidad, Presupuesto, Pagaduría y Gerencia General."/>
    <n v="4"/>
    <d v="2023-12-20T00:00:00"/>
    <n v="1"/>
    <n v="10"/>
  </r>
  <r>
    <n v="729"/>
    <s v="Auditorias Internas ACI"/>
    <x v="61"/>
    <s v="Observación No. 2 Reintegros realizados con extemporaneidad para la liberación de saldos de cooperación._x000a_De 34 reintegros revisados de la muestra de los contratos de cooperación liquidados realizados por Enterritorio al contrato 217017 Fondo Emprender 6, 17 (50%) por valor de $451 millones  se realizaron con una extemporaneidad promedio de 126 días calculados al mes siguiente (30 días) desde la fecha de liquidación hasta la fecha de reintegro."/>
    <d v="2023-08-31T00:00:00"/>
    <x v="0"/>
    <s v="Observación"/>
    <s v="CORRECTIVA"/>
    <s v="csanchez2"/>
    <x v="70"/>
    <s v="• Falta de seguimiento y gestión por parte de la Gerencia del convenio a los reintegros establecidos en las Actas de cierre y/o liquidación._x000a_• Falta de trazabilidad del estado de los contratos por rotación del personal del convenio y de Operaciones de Enterritorio_x000a_• Dificultad para la ubicación física del emprendedor_x000a_• Forma de liquidación de los contratos FE no se encuentran establecidas en el manual contratación Enterritorio vigente."/>
    <x v="606"/>
    <s v="Memorando mensual radicado"/>
    <n v="4"/>
    <n v="10"/>
    <d v="2023-09-14T00:00:00"/>
    <d v="2023-12-20T00:00:00"/>
    <n v="24.25"/>
    <x v="48"/>
    <m/>
    <m/>
    <m/>
    <m/>
    <m/>
    <s v="Se remitió memorandos de solicitud de liberación de saldos No.20232300111563 del 21 de septiembre de 2023, 20232300125813 DEL 31-10-2023, 20232300122423 Y 202333010000183 Solicitud de liberación de saldos 21-12-2023  "/>
    <n v="4"/>
    <d v="2023-12-20T00:00:00"/>
    <n v="1"/>
    <n v="10"/>
  </r>
  <r>
    <n v="730"/>
    <s v="Auditorias Internas ACI"/>
    <x v="61"/>
    <s v="Observación No. 3 Demora en la suscripción de los contratos de cooperación empresarial_x000a_Para los 75 contratos de la muestra se evidenció que el 100% fueron suscritos por las partes (Representante del SENA, de ENTerritorio y el emprendedor) con demoras entre 8 y 128 días, contados a partir de la emisión de la Resolución de aprobación SENA de los planes de negocio convocatorias Fondo Emprender y la fecha de suscripción del contrato, que superan el plazo establecido de 40 días para este trámite"/>
    <d v="2023-08-31T00:00:00"/>
    <x v="0"/>
    <s v="Observación"/>
    <s v="CORRECTIVA"/>
    <s v="enieves"/>
    <x v="70"/>
    <s v="• Demoras en el cargue en el aplicativo de los documentos por parte de los Beneficiarios._x000a_• Demoras en la entrega de actas de aceptación de condiciones para el desembolso por parte del emprendedor._x000a_• Demoras por parte del SENA en la remisión de la autorización para iniciar el proceso de contratación"/>
    <x v="607"/>
    <s v="Acta de Reunión con el Grupo Contractual, donde se establezca la metodología y compromisos"/>
    <n v="1"/>
    <n v="10"/>
    <d v="2023-09-14T00:00:00"/>
    <d v="2023-12-20T00:00:00"/>
    <n v="24.25"/>
    <x v="48"/>
    <m/>
    <m/>
    <m/>
    <m/>
    <m/>
    <s v="Se adnto las acta de Reunión con el Grupo Contractual, donde se establecio la metodología estándar para reducir los tiempos establecidos por la entidad a la suscripción de los Contratos de Cooperación Empresarial  "/>
    <m/>
    <d v="2023-12-20T00:00:00"/>
    <n v="1"/>
    <n v="10"/>
  </r>
  <r>
    <n v="731"/>
    <s v="Auditorias Internas ACI"/>
    <x v="61"/>
    <s v="Observación No. 4 Demoras en la  liquidación de los contratos de cooperación empresarial_x000a_De los 69 contratos de cooperación liquidados el 100% excedieron el tiempo establecido contractualmente para la liquidación (seis meses) entre tres y 37 meses. Para el cálculo de estos seis meses se contaron para los contratos no condonados (44) a partir de la fecha de Resolución de notificación de incumplimiento del contrato y para los contratos condonados (25) a partir de la fecha de firma del informe final de interventoría."/>
    <d v="2023-08-31T00:00:00"/>
    <x v="0"/>
    <s v="Observación"/>
    <s v="CORRECTIVA"/>
    <s v="enieves"/>
    <x v="70"/>
    <s v="• Falta de priorización de la actividad por las diferentes áreas intervinientes en la liquidación._x000a_• Falta de oportunidad en la entrega de los insumos para la liquidación por parte de los responsables._x000a_• Dificultad para la ubicación física del emprendedor_x000a_• Forma de liquidación de los contratos FE no se encuentran establecidas en el manual contratación Enterritorio vigente"/>
    <x v="608"/>
    <s v="Matriz generada desde el aplicativo liquidaciones "/>
    <n v="3"/>
    <n v="10"/>
    <d v="2023-09-14T00:00:00"/>
    <d v="2023-12-20T00:00:00"/>
    <n v="24.25"/>
    <x v="48"/>
    <m/>
    <m/>
    <m/>
    <m/>
    <m/>
    <s v="Se adjuntan las matrices de avance de los meses de septiembre y octubre, no obstante se deja claridad de que el porcentaje de la presente aplicación unicamente deja registrar 1 producto."/>
    <n v="3"/>
    <d v="2023-12-20T00:00:00"/>
    <n v="1"/>
    <n v="10"/>
  </r>
  <r>
    <n v="731"/>
    <s v="Auditorias Internas ACI"/>
    <x v="61"/>
    <s v="Observación No. 4 Demoras en la  liquidación de los contratos de cooperación empresarial_x000a_De los 69 contratos de cooperación liquidados el 100% excedieron el tiempo establecido contractualmente para la liquidación (seis meses) entre tres y 37 meses. Para el cálculo de estos seis meses se contaron para los contratos no condonados (44) a partir de la fecha de Resolución de notificación de incumplimiento del contrato y para los contratos condonados (25) a partir de la fecha de firma del informe final de interventoría."/>
    <d v="2023-08-31T00:00:00"/>
    <x v="2"/>
    <s v="Observación"/>
    <s v="CORRECTIVA"/>
    <s v="enieves"/>
    <x v="71"/>
    <s v="• Falta de priorización de la actividad por las diferentes áreas intervinientes en la liquidación._x000a_• Falta de oportunidad en la entrega de los insumos para la liquidación por parte de los responsables._x000a_• Dificultad para la ubicación física del emprendedor_x000a_• Forma de liquidación de los contratos FE no se encuentran establecidas en el manual contratación Enterritorio vigente"/>
    <x v="609"/>
    <s v="Acta de Reunión de seguimiento quincenal"/>
    <n v="4"/>
    <n v="10"/>
    <d v="2023-09-14T00:00:00"/>
    <d v="2023-12-20T00:00:00"/>
    <n v="24.25"/>
    <x v="53"/>
    <m/>
    <m/>
    <m/>
    <m/>
    <m/>
    <s v="Se adjuntan los transcritos de las reuniones quincenales realizadas con el grupo de gestión post contractual para efectos de las liquidaciones de los contratos de cooperación derivados del contrato interadministrativo No. 217017"/>
    <n v="4"/>
    <d v="2023-12-20T00:00:00"/>
    <n v="1"/>
    <n v="10"/>
  </r>
  <r>
    <n v="732"/>
    <s v="Auditorias Internas ACI"/>
    <x v="61"/>
    <s v="Observación No. 5.  Inoportunidad en la radicación de 4 informes bimestrales del Contrato 2180684_x000a_La interventoría  Universidad Distrital Francisco José de Caldas, contrato 2180684, radicó en Enterritorio cuatro (4) informes bimestrales de gestión de la interventoría con una desviación entre 15 y 42 días por encima de los 20 días establecidos en los Estudios previos."/>
    <d v="2023-08-31T00:00:00"/>
    <x v="0"/>
    <s v="Observación"/>
    <s v="CORRECTIVA"/>
    <s v="dossa"/>
    <x v="70"/>
    <s v="• Demoras por parte del emprendedor en el cargue de la información en la plataforma._x000a_• Rotación del personal encargado de la Supervisión del contrato de interventoría_x000a_• Devolución del informe por deficiencias en el contenido de los informes entregados por la Interventoría"/>
    <x v="610"/>
    <s v="Comunicados radicados a la Interventoría"/>
    <n v="3"/>
    <n v="10"/>
    <d v="2023-09-14T00:00:00"/>
    <d v="2023-10-31T00:00:00"/>
    <n v="11.75"/>
    <x v="48"/>
    <m/>
    <m/>
    <m/>
    <m/>
    <m/>
    <s v="El Grupo Desarrollo de Proyectos 3 adjuntó las comunicaciones allegadas a la interventoría para efectos de la mejora en la oportunidad de la entrega de los informes, 20232300167321 Entrega y radicación de informes bimestrales.pdf_2023-11-30 y 20232300177651 Incumplimiento en la entrega del informe bimestrales, contrato No. 2180684.pdf_2023-11-30."/>
    <n v="3"/>
    <d v="2023-11-27T00:00:00"/>
    <n v="1"/>
    <n v="10"/>
  </r>
  <r>
    <n v="732"/>
    <s v="Auditorias Internas ACI"/>
    <x v="61"/>
    <s v="Observación No. 5.  Inoportunidad en la radicación de 4 informes bimestrales del Contrato 2180684_x000a_La interventoría  Universidad Distrital Francisco José de Caldas, contrato 2180684, radicó en Enterritorio cuatro (4) informes bimestrales de gestión de la interventoría con una desviación entre 15 y 42 días por encima de los 20 días establecidos en los Estudios previos."/>
    <d v="2023-08-31T00:00:00"/>
    <x v="0"/>
    <s v="Observación"/>
    <s v="CORRECTIVA"/>
    <s v="dossa"/>
    <x v="70"/>
    <s v="• Demoras por parte del emprendedor en el cargue de la información en la plataforma._x000a_• Rotación del personal encargado de la Supervisión del contrato de interventoría_x000a_• Devolución del informe por deficiencias en el contenido de los informes entregados por la Interventoría"/>
    <x v="611"/>
    <s v="Correo electrónico y radicados"/>
    <n v="3"/>
    <n v="10"/>
    <d v="2023-09-14T00:00:00"/>
    <d v="2024-03-31T00:00:00"/>
    <n v="49.75"/>
    <x v="48"/>
    <m/>
    <m/>
    <m/>
    <m/>
    <m/>
    <s v="El Grupo Desarrollo de Proyectos 3 adjuntó las comunicaciones allegadas a la interventoría para efectos de la mejora en la oportunidad de la entrega de los informes, 20232300167321 Entrega y radicación de informes bimestrales.pdf_2023-11-30 y 20232300177651 Incumplimiento en la entrega del informe bimestrales, contrato No. 2180684.pdf_2023-11-30. Se devuelve por que el radicado 20232300167321 del 03-11-2023 ya había sido radicado. En conclusión son 3 productos, dos radicados  el 2023-11-30, radicado 20232300167321 (03-11-2023)  y radicado 20232300177651 (27-11-2023). _x000a_El Grupo Desarrollo de Proyectos 3 adjuntó archivo en PDF con pantallazo de los correos para los bimestres jul-ago, sep-oct y nov.dic, este último radicado el 11 de enero de 2024, donde reiteran la obligación de cumplir oportunamente con la entrega de los informes de interventoría. Con lo cual se da por cumplida la actividad"/>
    <n v="3"/>
    <d v="2024-01-11T00:00:00"/>
    <n v="1"/>
    <n v="10"/>
  </r>
  <r>
    <n v="733"/>
    <s v="Auditorias Internas ACI"/>
    <x v="61"/>
    <s v="Observación No. 6: Trámite inoportuno de la tercera novedad contractual del contrato 217017_x000a_La prórroga No.3 del contrato Interadministrativo 217017 fue solicitada por la Supervisión del mismo a la Subgerencia de Operaciones el 30 de junio de 2023, tres (3) días antes del vencimiento de contrato (06-07-2023) incumpliendo con los (5) cinco días hábiles de antelación a la expiración del plazo del contrato."/>
    <d v="2023-08-31T00:00:00"/>
    <x v="0"/>
    <s v="Observación"/>
    <s v="PREVENTIVA"/>
    <s v="dossa"/>
    <x v="70"/>
    <s v="• Demoras en presentación de la propuesta técnica y económica, y la aprobación de la novedad por parte del Comité de Negocios de ENTerritorio._x000a_• Demoras del cliente SENA en las aprobaciones._x000a_• Rotación de las personas que toman las decisiones por parte del SENA"/>
    <x v="612"/>
    <s v="Acta de Reunión con el Grupo e la Subgerencia de Operaciones"/>
    <n v="3"/>
    <n v="10"/>
    <d v="2023-09-14T00:00:00"/>
    <d v="2023-12-20T00:00:00"/>
    <n v="24.25"/>
    <x v="48"/>
    <m/>
    <m/>
    <m/>
    <m/>
    <m/>
    <s v="El Grupo Desarrollo de Proyectos 3 adjuntó tres soportes de reuniones de SEGUIMIENTO META 2023 -SDP: 2023-11-09, 2023-11-29 y 2023-10-12 con los que se cumple con el producto establecido y el total del avance."/>
    <n v="3"/>
    <d v="2023-12-12T00:00:00"/>
    <n v="1"/>
    <n v="10"/>
  </r>
  <r>
    <n v="719"/>
    <s v="Auditorias Internas ACI"/>
    <x v="62"/>
    <s v="obs 6:En la visita de auditoría realizada el 11 y 12 de julio 2023 al frente de obra biblioteca-Inírida se evidenció que no se encontraba instalada la valla informativa institucional, ni la señalización de los senderos peatonales para circulación de terceros, y los materiales dispuestos en obra, los residuos de construcción y demolición-RCD generados no estaban señalizados, cubiertos y delimitados"/>
    <d v="2023-09-11T00:00:00"/>
    <x v="0"/>
    <s v="Observación"/>
    <s v="CORRECTIVA"/>
    <s v="cgonzal1"/>
    <x v="72"/>
    <s v="1.Deficiencias en la labor de interventoria y supervisión"/>
    <x v="613"/>
    <s v="OFICIO REQUERIMIENTO DE LA OBLIGACIÓN DE LA COLOCACIÓN DE LA VALLA"/>
    <n v="1"/>
    <n v="10"/>
    <d v="2023-09-11T00:00:00"/>
    <d v="2023-10-02T00:00:00"/>
    <n v="5.25"/>
    <x v="41"/>
    <m/>
    <m/>
    <m/>
    <m/>
    <m/>
    <s v="SE ADJUNTO OFICIO DE REQUERIMIENTO Y RESPUESTA DE INSTALACIÓN DE LA VALLA INSTITUCIONAL"/>
    <n v="1"/>
    <d v="2023-10-24T00:00:00"/>
    <n v="1"/>
    <n v="10"/>
  </r>
  <r>
    <n v="719"/>
    <s v="Auditorias Internas ACI"/>
    <x v="62"/>
    <s v="obs 6:En la visita de auditoría realizada el 11 y 12 de julio 2023 al frente de obra biblioteca-Inírida se evidenció que no se encontraba instalada la valla informativa institucional, ni la señalización de los senderos peatonales para circulación de terceros, y los materiales dispuestos en obra, los residuos de construcción y demolición-RCD generados no estaban señalizados, cubiertos y delimitados"/>
    <d v="2023-09-11T00:00:00"/>
    <x v="0"/>
    <s v="Observación"/>
    <s v="CORRECTIVA"/>
    <s v="cgonzal1"/>
    <x v="72"/>
    <s v="1.Deficiencias en la labor de interventoria y supervisión"/>
    <x v="614"/>
    <s v="OFICIO DE RESPUESTA QUE INCLUYA REGISTRO FOTOGRAFICO"/>
    <n v="1"/>
    <n v="10"/>
    <d v="2023-09-11T00:00:00"/>
    <d v="2023-10-02T00:00:00"/>
    <n v="5.25"/>
    <x v="41"/>
    <m/>
    <m/>
    <m/>
    <m/>
    <m/>
    <s v="SE ADJUNTO OFICIO DE REQUERIMIENTO Y RESPUESTA DE INSTALACIÓN DE LA VALLA INSTITUCIONAL"/>
    <n v="1"/>
    <d v="2023-10-24T00:00:00"/>
    <n v="1"/>
    <n v="10"/>
  </r>
  <r>
    <n v="720"/>
    <s v="Auditorias Internas ACI"/>
    <x v="62"/>
    <s v="obs 4: Los proyectos de obras en Medellín, Bogotá, Sogamoso, Montería y los dos de Inírida que se ejecutan en el marco del contrato de obra 2221096 y en Puerto Leguizamo en el marco del contrato 2220666 presentan un atraso irrecuperable en la programación de obra entre el 11,19 % y el 53,72% a menos de 30 días calendario de su fecha de terminación (según última novedad suscrita). (Ver hoja Obs4 programaciones con atraso) Frente a lo anterior la interventoría No.2221119 entre noviembre 2022 y julio de 2023 radicó copia al supervisor de Enterritorio de 11 oficios emitidos al contratista de obra N.2221096 y el Contrato 2220697 entre abril y mayo 2023 radicó copia al supervisor de Enterritorio de 4 oficios emitidos al contratista de obra N.2220666, sobre presuntos incumplimientos asociados a estos atrasos y otros aspectos (ver hoja Obs4-1 oficios interv). Con corte a 16082023 se validó con la subgerencia de operaciones que la supervisión no ha radicado la solicitud de inicio de trámite por presunto incumplimiento de los temas informados previamente por las interventorías"/>
    <d v="2023-09-11T00:00:00"/>
    <x v="0"/>
    <s v="Observación"/>
    <s v="PREVENTIVA"/>
    <s v="ariano"/>
    <x v="72"/>
    <s v="1. Carencia de Planes de contingencia o planes no efectivos 2. Deficiencias en la capacidad operativa del contratista de obra para atender múltiples proyectos . 3. Demoras por parte del cliente en la aprobación de recursos y ajustes en el alcance de las actividades de los proyectos (ruta critica) 4. Deficiencias en los estudios y diseños entregados por las consultorías. 5. Demora en la expedición de licencias y/o permisos por las entidades competentes."/>
    <x v="615"/>
    <s v="ACTAS DE COMITÉ CONTRATISTAS 2221096, 2220666. Y SUS INTERVENTORIAS."/>
    <n v="2"/>
    <n v="10"/>
    <d v="2023-09-11T00:00:00"/>
    <d v="2023-10-02T00:00:00"/>
    <n v="5.25"/>
    <x v="41"/>
    <m/>
    <m/>
    <m/>
    <m/>
    <m/>
    <s v="Se carga acta de comité para contratista 2221096, 2220666. Y SUS INTERVENTORIAS."/>
    <n v="2"/>
    <d v="2023-10-24T00:00:00"/>
    <n v="1"/>
    <n v="10"/>
  </r>
  <r>
    <n v="720"/>
    <s v="Auditorias Internas ACI"/>
    <x v="62"/>
    <s v="obs 4: Los proyectos de obras en Medellín, Bogotá, Sogamoso, Montería y los dos de Inírida que se ejecutan en el marco del contrato de obra 2221096 y en Puerto Leguizamo en el marco del contrato 2220666 presentan un atraso irrecuperable en la programación de obra entre el 11,19 % y el 53,72% a menos de 30 días calendario de su fecha de terminación (según última novedad suscrita). (Ver hoja Obs4 programaciones con atraso) Frente a lo anterior la interventoría No.2221119 entre noviembre 2022 y julio de 2023 radicó copia al supervisor de Enterritorio de 11 oficios emitidos al contratista de obra N.2221096 y el Contrato 2220697 entre abril y mayo 2023 radicó copia al supervisor de Enterritorio de 4 oficios emitidos al contratista de obra N.2220666, sobre presuntos incumplimientos asociados a estos atrasos y otros aspectos (ver hoja Obs4-1 oficios interv). Con corte a 16082023 se validó con la subgerencia de operaciones que la supervisión no ha radicado la solicitud de inicio de trámite por presunto incumplimiento de los temas informados previamente por las interventorías"/>
    <d v="2023-09-11T00:00:00"/>
    <x v="0"/>
    <s v="Observación"/>
    <s v="CORRECTIVA"/>
    <s v="ariano"/>
    <x v="72"/>
    <s v="1. Carencia de Planes de contingencia o planes no efectivos 2. Deficiencias en la capacidad operativa del contratista de obra para atender múltiples proyectos . 3. Demoras por parte del cliente en la aprobación de recursos y ajustes en el alcance de las actividades de los proyectos (ruta critica) 4. Deficiencias en los estudios y diseños entregados por las consultorías. 5. Demora en la expedición de licencias y/o permisos por las entidades competentes."/>
    <x v="616"/>
    <s v="NOVEDAD CONTRACTUAL Y CRONOGRAMA DE OBRA ACTUALIZADO CONTRATOS 2221096, 2220666"/>
    <n v="2"/>
    <n v="10"/>
    <d v="2023-09-11T00:00:00"/>
    <d v="2023-10-02T00:00:00"/>
    <n v="5.25"/>
    <x v="41"/>
    <m/>
    <m/>
    <m/>
    <m/>
    <m/>
    <s v="Se adjuntan las dos novedades contractuales con radicados 20232200013029 y 20232200012469"/>
    <n v="2"/>
    <d v="2023-10-24T00:00:00"/>
    <n v="1"/>
    <n v="10"/>
  </r>
  <r>
    <n v="721"/>
    <s v="Auditorias Internas ACI"/>
    <x v="62"/>
    <s v="obs 5: Las últimas solicitudes de novedades contractuales requeridas para 4 contratos de obra y sus 4 interventorías fueron radicadas por la supervisión mediante comunicaciones electrónicas ante la Subgerencia de Operaciones faltando 2 días hábiles para la fecha de terminación o vencimiento de los contratos. Lo anterior contraviene el plazo previsto para ello, el cuál debe ser mínimo de 5 días hábiles de anticipación"/>
    <d v="2023-09-11T00:00:00"/>
    <x v="0"/>
    <s v="Observación"/>
    <s v="PREVENTIVA"/>
    <s v="valvarez"/>
    <x v="72"/>
    <s v="1. Demoras en la radicación de las novedades contractuales a Enterritorio por parte del interventor 2. Demoras en los lineamientos y novedades del contrato marco 3. Demoras en el análisis y decisión de la novedad aplicable 4. Demoras en la concertación de actividades previas a la radicación novedad (acuerdos y negociaciones con el contratista de obra, aprobación de recursos por parte del cliente, mesas de trabajo al interior de la entidad, registros ERP) 5. Exigencia e incorporación de nuevos requisitos al trámite de novedades. 6. Falta de descripción integral en el procedimiento P-PR-17 de actividades y tiempos para la ejecución de actividades previas a la radicación. 7. Demora en la aprobación de INP. 8. Inconvenientes en la plataforma ORFEO para radicar."/>
    <x v="617"/>
    <s v="ACTA DE REUNIÓN CONTRATISTAS (2221119, 2221096, 2220666, 2220707)"/>
    <n v="4"/>
    <n v="10"/>
    <d v="2023-09-11T00:00:00"/>
    <d v="2023-10-02T00:00:00"/>
    <n v="5.25"/>
    <x v="41"/>
    <m/>
    <m/>
    <m/>
    <m/>
    <m/>
    <s v="Se adjuntan las actas de reuniòn con los 4 contratos"/>
    <n v="4"/>
    <d v="2023-10-24T00:00:00"/>
    <n v="1"/>
    <n v="10"/>
  </r>
  <r>
    <n v="722"/>
    <s v="Auditorias Internas ACI"/>
    <x v="62"/>
    <s v="Obs 2 :Para los proyectos del Sena Gaira (Santa Marta) contrato de interventoría 2221175 y casino Montería contrato de interventoría 2221119 el contratista de obra ejecutó actividades no previstas sin contar previamente con la aprobación de la Interventoría y Enterritorio mediante la suscripción de las modificaciones contractuales requeridas, así: Sena Gaira (Santa Marta) ítems: 1. Suministro e instalación de cinta PVC en tanque subterráneo (actividad contemplada en el diseño pero no en el presupuesto) 2. Suministro e instalación de 11 Niples pasa muros (actividad contemplada en el diseño pero no en el presupuesto) Estas dos actividades comprometen la funcionalidad del sistema de RCI - Red Contra Incendio y del tanque de agua potable. 3. Retiro de postes de energía y alumbrados 4. Tala de arboles Sena Casino (Montería): 1. Suministro e instalación de Win Plástico (56,5 ml) 2. Suministro e instalaciónWin de aluminio (20,68) 3. Construcción de dintel descolgado en concreto armado (ventana con luz de seis metros)"/>
    <d v="2023-09-11T00:00:00"/>
    <x v="0"/>
    <s v="Observación"/>
    <s v="PREVENTIVA"/>
    <s v="ariano"/>
    <x v="72"/>
    <s v="1. Deficiencias en los diseños entregados por las consultorías y en la planeación presupuestal de los proyectos 2. Deficiente revisión y seguimiento de la interventoría a la ingeniería de detalle, a los análisis de precios unitarios y a las especificaciones técnicas. 3. Actividades no previstas identificadas solamente en la etapa de implantación 4. Falta de revisión detallada de los diseños recibidos por parte de los contratistas de obra e interventoría"/>
    <x v="618"/>
    <s v="MEMORANDO RADICADO ANTE LA OAJ. RESPUESTA AL MEMORANDO DE LA OAJ"/>
    <n v="2"/>
    <n v="10"/>
    <d v="2023-09-11T00:00:00"/>
    <d v="2023-11-15T00:00:00"/>
    <n v="16.25"/>
    <x v="41"/>
    <m/>
    <m/>
    <m/>
    <m/>
    <m/>
    <s v="En esta actividad se realiza cambio entregable por: Socializar con la interventoria y contratista el capitulo de los items no previstos. (Como se gestiona, requisitos, plazos) se cargan actas de reunion como soporte y el correo de gerente de convenio dirigido a control interno donde se aclara q no se avala ni se pagan ni se autorizan items no previstos sin ser aprobados."/>
    <n v="2"/>
    <d v="2023-12-15T00:00:00"/>
    <n v="1"/>
    <n v="10"/>
  </r>
  <r>
    <n v="722"/>
    <s v="Auditorias Internas ACI"/>
    <x v="62"/>
    <s v="Obs 2 :Para los proyectos del Sena Gaira (Santa Marta) contrato de interventoría 2221175 y casino Montería contrato de interventoría 2221119 el contratista de obra ejecutó actividades no previstas sin contar previamente con la aprobación de la Interventoría y Enterritorio mediante la suscripción de las modificaciones contractuales requeridas, así: Sena Gaira (Santa Marta) ítems: 1. Suministro e instalación de cinta PVC en tanque subterráneo (actividad contemplada en el diseño pero no en el presupuesto) 2. Suministro e instalación de 11 Niples pasa muros (actividad contemplada en el diseño pero no en el presupuesto) Estas dos actividades comprometen la funcionalidad del sistema de RCI - Red Contra Incendio y del tanque de agua potable. 3. Retiro de postes de energía y alumbrados 4. Tala de arboles Sena Casino (Montería): 1. Suministro e instalación de Win Plástico (56,5 ml) 2. Suministro e instalaciónWin de aluminio (20,68) 3. Construcción de dintel descolgado en concreto armado (ventana con luz de seis metros)"/>
    <d v="2023-09-11T00:00:00"/>
    <x v="0"/>
    <s v="Observación"/>
    <s v="PREVENTIVA"/>
    <s v="ariano"/>
    <x v="72"/>
    <s v="1. Deficiencias en los diseños entregados por las consultorías y en la planeación presupuestal de los proyectos 2. Deficiente revisión y seguimiento de la interventoría a la ingeniería de detalle, a los análisis de precios unitarios y a las especificaciones técnicas. 3. Actividades no previstas identificadas solamente en la etapa de implantación 4. Falta de revisión detallada de los diseños recibidos por parte de los contratistas de obra e interventoría"/>
    <x v="619"/>
    <s v="RESPUESTA DE LA OAJ U OFICIO DEL TRÁMITE APLICABLE"/>
    <n v="1"/>
    <n v="10"/>
    <d v="2023-09-11T00:00:00"/>
    <d v="2023-11-15T00:00:00"/>
    <n v="16.25"/>
    <x v="41"/>
    <m/>
    <m/>
    <m/>
    <m/>
    <m/>
    <s v="En esta actividad se realiza cambio entregable por: Socializar con la interventoria y contratista el capitulo de los items no previstos. (Como se gestiona, requisitos, plazos) se cargan actas de reunion como soporte y el correo de gerente de convenio dirigido a control interno donde se aclara q no se avala ni se pagan ni se autorizan items no previstos sin ser aprobados."/>
    <n v="1"/>
    <d v="2023-12-15T00:00:00"/>
    <n v="1"/>
    <n v="10"/>
  </r>
  <r>
    <n v="723"/>
    <s v="Auditorias Internas ACI"/>
    <x v="62"/>
    <s v="Obs 1: Para 7 proyectos que se encuentran en ejecución mediante 3 contratos de obra (2221174, 2221096 y 2220666), se identificaron deficiencias en los estudios y diseños entregados por las consultorías (2210005, 2210006, 2210007 y 2210008) y recibidos por Enterritorio (de acuerdo con las alternativas de solución aprobadas) para 11 ítems relacionados con localización y replanteo, redes eléctricas e hidráulicas, estructuras y acabados, los cuales comprometen el presupuesto, el plazo de ejecución, el correcto funcionamiento y la operación de los proyectos"/>
    <d v="2023-09-11T00:00:00"/>
    <x v="0"/>
    <s v="Observación"/>
    <s v="CORRECTIVA"/>
    <s v="valvarez"/>
    <x v="72"/>
    <s v="1. Demoras o incumplimiento por parte del consultor en la entrega de los ajustes solicitados 2. Falta de competencias en la elaboración de los diagnósticos, estudios y/o diseños de los Profesionales de la interventoría y/o consultoría y/o cliente 3. Deficiencias en la revisión de la interventoría a la consultoría de diseños. 4. Tiempo transcurrido entre la recepción de estudios y diseños e inicio de las obras"/>
    <x v="620"/>
    <s v="MEMORANDO DE RADICACIÓN Y DOCUMENTO FPR-34 ANTE OPERACIONES."/>
    <n v="8"/>
    <n v="10"/>
    <d v="2023-09-11T00:00:00"/>
    <d v="2024-01-30T00:00:00"/>
    <n v="35.25"/>
    <x v="41"/>
    <m/>
    <m/>
    <m/>
    <m/>
    <m/>
    <s v="Se reprograma cumplimiento para el 30/01/2024_x000a__x000a_Se adjunta el memorando de radicaciòn 20232200011029 para el contrato 2210005, por tanto, pendiente realizar la misma actividad para los 7 contratos restantes_x000a_Se observaron memorandos donde se radica la solicitud de presunto incumplimiento. (Total ocho memorandos)"/>
    <n v="8"/>
    <d v="2023-10-24T00:00:00"/>
    <n v="1"/>
    <n v="10"/>
  </r>
  <r>
    <n v="723"/>
    <s v="Auditorias Internas ACI"/>
    <x v="62"/>
    <s v="Obs 1: Para 7 proyectos que se encuentran en ejecución mediante 3 contratos de obra (2221174, 2221096 y 2220666), se identificaron deficiencias en los estudios y diseños entregados por las consultorías (2210005, 2210006, 2210007 y 2210008) y recibidos por Enterritorio (de acuerdo con las alternativas de solución aprobadas) para 11 ítems relacionados con localización y replanteo, redes eléctricas e hidráulicas, estructuras y acabados, los cuales comprometen el presupuesto, el plazo de ejecución, el correcto funcionamiento y la operación de los proyectos"/>
    <d v="2023-09-11T00:00:00"/>
    <x v="0"/>
    <s v="Observación"/>
    <s v="CORRECTIVA"/>
    <s v="valvarez"/>
    <x v="72"/>
    <s v="1. Demoras o incumplimiento por parte del consultor en la entrega de los ajustes solicitados 2. Falta de competencias en la elaboración de los diagnósticos, estudios y/o diseños de los Profesionales de la interventoría y/o consultoría y/o cliente 3. Deficiencias en la revisión de la interventoría a la consultoría de diseños. 4. Tiempo transcurrido entre la recepción de estudios y diseños e inicio de las obras"/>
    <x v="621"/>
    <s v="REALIZAR SOLICITUD MEDIANTE CORREO ELECTRONICO O MEMORANDO SOBRE EL ESTADO DE LOS RADICADOS EN TRAMITE."/>
    <n v="1"/>
    <n v="10"/>
    <d v="2023-09-11T00:00:00"/>
    <d v="2024-02-15T00:00:00"/>
    <n v="39.25"/>
    <x v="41"/>
    <m/>
    <m/>
    <m/>
    <m/>
    <m/>
    <s v="Se reprograma cumplimiento para el 15/02/2024_x000a_Se evidencia correo eletrónio del GDP1 donde se realiza seguimiento a los trámites por presuntos incumplimientos redicados en Gestión Contractual."/>
    <n v="1"/>
    <d v="2024-03-30T00:00:00"/>
    <n v="1"/>
    <n v="10"/>
  </r>
  <r>
    <n v="724"/>
    <s v="Auditorias Internas ACI"/>
    <x v="62"/>
    <s v="obs 3:Los contratos de Interventoría 2221119, 2221175, 2220797, 2220697 y 2210719 presentan atraso en la entrega a ENTerritorio de informes mensuales de interventoría y sus anexos entre 2 y 110 días hábiles, así: El contrato 2221119: 8 informes presentan desviación entre 16 y 46 días El contrato 2221175: 3 informes presentan desviación entre 7 y 33 días El contrato 2220797: 4 informes presentan desviación entre 2 y 21 días El contrato 2220697: 7 informes presentan desviación entre 15 y 110 días El contrato 2210719: 2 informes presentan desviación entre 10 y12 días"/>
    <d v="2023-09-11T00:00:00"/>
    <x v="0"/>
    <s v="Observación"/>
    <s v="CORRECTIVA"/>
    <s v="cgonzal1"/>
    <x v="72"/>
    <s v="1. Falta de seguimiento detallado por parte del supervisor de las obligaciones administrativas del interventor 2. Falta de diligencia de la interventoría ante los requerimientos de la supervisón."/>
    <x v="622"/>
    <s v="OFICIOS DE REQUERIMIENTOS"/>
    <n v="5"/>
    <n v="10"/>
    <d v="2023-09-11T00:00:00"/>
    <d v="2023-10-31T00:00:00"/>
    <n v="12.5"/>
    <x v="41"/>
    <m/>
    <m/>
    <m/>
    <m/>
    <m/>
    <s v="Se enviaron los siguientes comunicados : 20232200171151 2221175_GAIRA; 202322001711912221119_EDIFICACIONES;20232200169611 2220697_PUTUMAYO;  20232200167701 2210720_PROVIDENCIA; : 20232200167751 2220797_SANEAMIENTO BASICO"/>
    <n v="5"/>
    <d v="2023-11-15T00:00:00"/>
    <n v="1"/>
    <n v="10"/>
  </r>
  <r>
    <n v="718"/>
    <s v="Auditorias Internas ACI"/>
    <x v="63"/>
    <s v="Observación No. 1.  Deterioro y degaste de la señalización horizontal de los puntos instalados en el municipio de Rioacha._x000a_ En la visita realizada a los puntos instalados 005, 007, 015, 020, 022, 016 en la ciudad de Riohacha se evidenció que la señalización horizontal (pintura) presenta desgaste a solo 6 meses de entrega como se observa en el registro fotográfico, ademas de desgaste y deterioro de los estoperoles metálicos (puntos 005, 007) y resaltos plásticos (puntos 007, 015, 016), evidenciando falta de seguimiento a la durabilidad de los materiales y sus garantias por parte de la interventoría."/>
    <d v="2023-09-12T00:00:00"/>
    <x v="0"/>
    <s v="Observación"/>
    <s v="CORRECTIVA"/>
    <s v="dtorres2"/>
    <x v="73"/>
    <s v="1. Baja calidad de los elementos utilizados en la señalización horizontal_x000a_2. Deficiencia en los estudios y diseños realizados para las superficies  de aplicación. _x000a_3. Deficiente técnica de implementación por parte del contratista. _x000a_4. Deficiencias en la aplicación de los controles pos entrega de los puntos instalados por parte de la interventoría._x000a_4. Exposicion a condiciones climaticas, temperaturas altas,arena y estado del pavimento._x000a_5. Vandalismo, robo de los estoperoles."/>
    <x v="623"/>
    <s v="Oficio remisorio a interventoria y respuesta"/>
    <n v="18"/>
    <n v="15"/>
    <d v="2023-09-12T00:00:00"/>
    <d v="2023-10-31T00:00:00"/>
    <n v="12.25"/>
    <x v="20"/>
    <m/>
    <m/>
    <m/>
    <m/>
    <m/>
    <s v="Se remiten los oficios con los cuales se requirió a cada una de las zonas así: *20232700124581 zona 1 *20232700124571 zona 2 *20232700124561 zona 3 *20232700123761 zona 4 *20232700123781 zona 5 *20232700124731 zona 6 *20232700123791 zona 7 *20232700124741 zona 8 *20232700124781 zona 9 A pesar de los requerimientos realizados por parte de la supervisión, solo se recibieron las siguientes respuestas: MAB-1-2220708-0144-23 zona 1 DON-2220664-ENTE-255-2023 zona 4 701-160-ENT zona 5 20234300366112 zona 6."/>
    <n v="18"/>
    <d v="2023-10-30T00:00:00"/>
    <n v="1"/>
    <n v="15"/>
  </r>
  <r>
    <n v="718"/>
    <s v="Auditorias Internas ACI"/>
    <x v="63"/>
    <s v="Observación No. 1.  Deterioro y degaste de la señalización horizontal de los puntos instalados en el municipio de Rioacha._x000a_ En la visita realizada a los puntos instalados 005, 007, 015, 020, 022, 016 en la ciudad de Riohacha se evidenció que la señalización horizontal (pintura) presenta desgaste a solo 6 meses de entrega como se observa en el registro fotográfico, ademas de desgaste y deterioro de los estoperoles metálicos (puntos 005, 007) y resaltos plásticos (puntos 007, 015, 016), evidenciando falta de seguimiento a la durabilidad de los materiales y sus garantias por parte de la interventoría."/>
    <d v="2023-09-12T00:00:00"/>
    <x v="0"/>
    <s v="Observación"/>
    <s v="PREVENTIVA"/>
    <s v="dtorres2"/>
    <x v="73"/>
    <s v="1. Baja calidad de los elementos utilizados en la señalización horizontal_x000a_2. Deficiencia en los estudios y diseños realizados para las superficies  de aplicación. _x000a_3. Deficiente técnica de implementación por parte del contratista. _x000a_4. Deficiencias en la aplicación de los controles pos entrega de los puntos instalados por parte de la interventoría._x000a_4. Exposicion a condiciones climaticas, temperaturas altas,arena y estado del pavimento._x000a_5. Vandalismo, robo de los estoperoles."/>
    <x v="624"/>
    <s v="Anexo técnico y/o términos de contratación"/>
    <n v="1"/>
    <n v="10"/>
    <d v="2023-09-12T00:00:00"/>
    <d v="2024-03-29T00:00:00"/>
    <n v="49.75"/>
    <x v="20"/>
    <m/>
    <m/>
    <m/>
    <m/>
    <m/>
    <s v="Seguimiento diciembre 2024_x000a_Se solicita a través del GRC reformulación en plazo hasta el 29 de marzo de 2024 ya que en el periodo no se generaron nuevos procesos contractuales._x000a_Seguimiento marzo 2024_x000a_Se incluye formato F-PR-26 FORMATO DE DOCUMENTO DE PLANEACIÓN CONTRACTUAL COMPONENTE 1. DOCUMENTO DE CARACTERIZACIÓN DE LA NECESIDAD para la ejecución de obra del proyecto construcción de la sede de la estación de seguridad y salvamento minero de Amagá en el departamento de Antioquia. Dicha obligación se encuentra relacionada en el Numeral 7 de la pagina 27"/>
    <n v="1"/>
    <d v="2024-03-29T00:00:00"/>
    <n v="1"/>
    <n v="10"/>
  </r>
  <r>
    <n v="717"/>
    <s v="Auditorias Internas ACI"/>
    <x v="63"/>
    <s v="Observación No.2 Baja efectividad de Enterritorio en la gestión de informes mensuales de interventoría._x000a__x000a_Se presentó inoportunidad del 88,46% en la  entrega  de los informes mensuales de la ejecución de los contratos de interventoria así:_x000a_Para PGO II se evaluaron 9 periodos del contrato 2210032 de marzo a diciembre de 2021, en donde se presentaron demoras en la radicación de los 9 informes mensuales entre 42 y 160 días hábiles. _x000a_Para PGO III, se evaluaron 43 periodos de agosto 2022 a enero de 2023, en donde se presentaron demoras en la radicación de 37 (92,5%) informes mensuales, entre 1 y 146 días hábiles. _x000a_Las interventorías contratos 2220710 y 2220703 no realizaron entrega de 3 informes cada una (11,54%)._x000a__x000a_Como se detalle a continuación por contrato:_x000a__x000a_Fase     Contrato   Periodos revisados     Radicacion inoportuna        Informes sin entregar _x000a_PGO II       2210032                     9                      9 (100%)                        _x000a_PGO III      2220710                     5                      2 ( 40%)                                       3  (60%) _x000a_PGO III      2220700                     4                      4 (100%)                             _x000a_PGO III      2220662                     6                      6 (100%)                                 _x000a_PGO III      2220708                     3                      3 (100%)                           _x000a_PGO III      2220664                     5                      5 (100%)                               _x000a_PGO III      2220663                     6                      6 (100%)                              _x000a_PGO III      2220659                     5                      5 (100%)                              _x000a_PGO III      2220703                     5                      2 ( 40%)                                       3  (60%) _x000a_PGO III      2220711                     4                      4 (100%)                                                             _x000a_Total                                         52                  46 ( 88,46%)                                    6 (11,54%)"/>
    <d v="2023-09-12T00:00:00"/>
    <x v="0"/>
    <s v="Observación"/>
    <s v="CORRECTIVA"/>
    <s v="lgonzal2"/>
    <x v="73"/>
    <s v="1. Dificultad en la consolidación de la información por parte de la interventoría._x000a_2. Baja dedicación del personal de interventoría._x000a_3. Deficiencia en el seguimiento por parte del supervisor en el cumplimiento de las obligaciones administrativas por parte de la interventoría. _x000a_4. Falta de métodos más efectivos de seguimiento  para el cumplimiento de las obligaciones contractuales._x000a_5. Retraso en la entrega de los documentos por parte del contratista"/>
    <x v="625"/>
    <s v="Memorando solicitud inicio presunto incumplimiento"/>
    <n v="2"/>
    <n v="15"/>
    <d v="2023-09-12T00:00:00"/>
    <d v="2023-09-30T00:00:00"/>
    <n v="4.5"/>
    <x v="20"/>
    <m/>
    <m/>
    <m/>
    <m/>
    <m/>
    <s v="Se adjuntan los memorandos donde se solicito el inicio de presunto incumplimiento al grupo de Gestión Contractual así: Contrato 2220703 zona nueve - memorando con radicado No.20232700102733 Contrato 2220700 zona ocho - memorando con radicado No.20232700103453"/>
    <n v="2"/>
    <d v="2023-08-31T00:00:00"/>
    <n v="1"/>
    <n v="15"/>
  </r>
  <r>
    <n v="714"/>
    <s v="Auditorias Internas ACI"/>
    <x v="63"/>
    <s v="Observación No.3 Aprobación de 4 perfiles de personal de interventoría sin el cumplimiento de experiencia requerida _x000a__x000a_En los documentos soportes de las hojas de vida del personal aprobado por el supervisor para los contratos de interventoría se identificó que:_x000a_Para el contrato  2210032, 1 perfil (secretaria) no cumple con los requisitos de experiencia  general ( 2 años), le faltan 3,3 meses._x000a_Para el contrato  2220659,  2 perfiles (Conductor) no cumplen con los requisitos de experiencia general (2 años), les faltan 10,9 y 10,86 meses respectivamente._x000a_Para el contraro 2220663, 1 perfil (Residente de interventoría) no cumple con los requisitos de experiencia específica (2 años), le faltan 4,93 meses."/>
    <d v="2023-09-12T00:00:00"/>
    <x v="0"/>
    <s v="Observación"/>
    <s v="PREVENTIVA"/>
    <s v="lgonzal2"/>
    <x v="73"/>
    <s v="1. Falta de rigurosidad en el ejercicio de la supervisión para las obligaciones que no son de carácter técnico."/>
    <x v="626"/>
    <s v="Aprobacion de personal con anexo de modelo tasación"/>
    <n v="1"/>
    <n v="15"/>
    <d v="2023-09-12T00:00:00"/>
    <d v="2024-07-31T00:00:00"/>
    <n v="80.75"/>
    <x v="20"/>
    <m/>
    <m/>
    <m/>
    <m/>
    <m/>
    <s v="Seguimiento diciembre 2024_x000a_Se solicita a través del GRC reformulación en plazo hasta el 29 de marzo de 2024 ya que en el periodo no se generaron nuevos procesos contractuales_x000a_Seguimiento marzo 2024_x000a_Se solicita la reformulación de la acción en plazo hasta el 30 de junio de 2024 teniendo en cuenta la siguiente justificación:_x000a_Se consideró como muestra los nuevos procesos que se deberían generar derivados del convenio 221018 suscrito con el Agencia Nacional de Mineria, se solicita reformular el plazo de la actividad teniendo en cuenta que se esta adelantando proceso para la interventoria del proyecto Estación de Salvamento minero el municipio de Amagá - Antioquia, actualmente se encuentra en revision el documento de caracterización de la necesidad para la contratación de la interventoria._x000a_La acción se encuentra en aprobación del responsable del proceso._x000a_Seguimiento junio 2024_x000a_Mediante correo electrónico de 10/07/2024 se comunicó la modificación de la acción en plazo hasta el 31 de julio de 2024, solicitud modificada en el aplicativo GRC."/>
    <m/>
    <m/>
    <n v="0"/>
    <n v="0"/>
  </r>
  <r>
    <n v="715"/>
    <s v="Auditorias Internas ACI"/>
    <x v="63"/>
    <s v="Observacion No. 4.Incumplimiento en la obligación del plazo de suscripción del acta de inicio._x000a_ _x000a_Se presentaron demoras entre el perfeccionamiento del contrato y la firma del acta de inicio de los contratos de interventoria PGO III, así: 2220700 (22 días), 2220662 (22 días), 2220710 (19 días), 2220708 (30 días), 2220664 (36 días), 2220663 (22 días) , 2220711 (21 días), 2220659 (37 días) y 2220703 (27 días) , es decir,  entre 19 y 37 dias hábiles"/>
    <d v="2023-09-12T00:00:00"/>
    <x v="0"/>
    <s v="Observación"/>
    <s v="PREVENTIVA"/>
    <s v="aocampo"/>
    <x v="73"/>
    <s v="1. Falta de rigurosidad en el ejercicio de la supervisión para las obligaciones que no son de carácter técnico._x000a_2. Demoras en la aprobacion de las polizas"/>
    <x v="627"/>
    <s v="Correo electrónico"/>
    <n v="2"/>
    <n v="15"/>
    <d v="2023-09-12T00:00:00"/>
    <d v="2024-03-29T00:00:00"/>
    <n v="49.75"/>
    <x v="20"/>
    <m/>
    <m/>
    <m/>
    <m/>
    <m/>
    <s v="Seguimiento diciembre 2023_x000a_Se solicita a través del GRC reformulación en plazo hasta el 29 de marzo de 2024 ya que en el periodo no se generaron nuevos procesos contractuales._x000a_Seguimiento marzo 2024_x000a_Se remite evidencia de 8 correos de las reiteraciones que se realizan para la actualización de pólizas de contratos derivados por parte de la supervisión."/>
    <n v="2"/>
    <d v="2024-03-01T00:00:00"/>
    <n v="1"/>
    <n v="15"/>
  </r>
  <r>
    <n v="716"/>
    <s v="Auditorias Internas ACI"/>
    <x v="63"/>
    <s v="Observación No 5 Retraso en la liquidación de 2 contratos de obra_x000a__x000a_Con corte a 18/08/2023 se presentaron 2 contratos de PGO II (9%) con demoras en la solicitud de liquidación por parte de la supervisión de Enterritorio, presentando una desviación en el plazo para el contrato 2210023 de 418 días y para el contrato 2210020 de 357 días calendario. "/>
    <d v="2023-09-12T00:00:00"/>
    <x v="0"/>
    <s v="Observación"/>
    <s v="CORRECTIVA"/>
    <s v="aocampo"/>
    <x v="73"/>
    <s v=" 1. Retraso en la entrega de los documentos por parte del contratista o ente territorial. _x000a__x000a_2. Falta de prioridad en los trámites administrativos por parte de la supervisión."/>
    <x v="628"/>
    <s v="Correo electrónico"/>
    <n v="2"/>
    <n v="15"/>
    <d v="2023-09-12T00:00:00"/>
    <d v="2023-10-30T00:00:00"/>
    <n v="12"/>
    <x v="20"/>
    <m/>
    <m/>
    <m/>
    <m/>
    <m/>
    <s v="Seguimiento diciembre 2023_x000a_Se remiten los siguientes memorandos de subsanación: Memorando 20232700115473 Solicitud de Liquidación Contrato Derivado Nº 2210020 de 2021 respuesta al memorando con radicado No. 20235400104953 - Devolución y cierre de trámite del proceso de liquidación del contrato de obra 2210020 ¿ Consorcio Señalización Vial HIC. Memorando 20232700115533 Solicitud de Liquidación Contrato Derivado Nº 2210023 de 2021 respuesta al memorando con radicado No. 20235400107103 - Devolución y cierre de trámite del proceso de liquidación del contrato de obra 2210023 ¿ SEÑALCON S.A.S._x000a_"/>
    <n v="2"/>
    <d v="2023-10-10T00:00:00"/>
    <n v="1"/>
    <n v="15"/>
  </r>
  <r>
    <n v="716"/>
    <s v="Auditorias Internas ACI"/>
    <x v="63"/>
    <s v="Observación No 5 Retraso en la liquidación de 2 contratos de obra_x000a__x000a_Con corte a 18/08/2023 se presentaron 2 contratos de PGO II (9%) con demoras en la solicitud de liquidación por parte de la supervisión de Enterritorio, presentando una desviación en el plazo para el contrato 2210023 de 418 días y para el contrato 2210020 de 357 días calendario. "/>
    <d v="2023-09-12T00:00:00"/>
    <x v="0"/>
    <s v="Observación"/>
    <s v="PREVENTIVA"/>
    <s v="aocampo"/>
    <x v="73"/>
    <s v="1. Retraso en la entrega de los documentos por parte del contratista o ente territorial. _x000a__x000a_2. Falta de prioridad en los trámites administrativos por parte de la supervisión."/>
    <x v="629"/>
    <s v="Anexo técnico o documento de planeación"/>
    <n v="1"/>
    <n v="15"/>
    <d v="2023-09-12T00:00:00"/>
    <d v="2024-03-29T00:00:00"/>
    <n v="49.75"/>
    <x v="20"/>
    <m/>
    <m/>
    <m/>
    <m/>
    <m/>
    <s v="Se solicita a través del GRC reformulación en plazo hasta el 29 de marzo 2024 ya que en el periodo no se generaron nuevos procesos contractuales._x000a_Seguimiento marzo 2024_x000a_Se remite el formato F-PR-26 FORMATO DE DOCUMENTO DE PLANEACIÓN CONTRACTUAL COMPONENTE 1. DOCUMENTO DE CARACTERIZACIÓN DE LA NECESIDAD del proyecto EJECUCION DE OBRA PARA EL PROYECTO CONSTRUCCIÓN DE LA SEDE DE LA ESTACIÓN DE SEGURIDAD Y SALVAMENTE MINERO DE AMAGÁ EN EL DEPARTAMENTO DE ANTIOQUIA forma de pago.&quot;El último pago del contrato de obra correspondería al saldo del DIEZ POR CIENTO (10%) del presupuesto de la ETAPA 2, se pagará una vez se haya liquidado el contrato de obra, previa suscripción del acta de liquidación del contrato de obra por parte del contratista de obra y ENTerritorio,&quot;"/>
    <n v="1"/>
    <d v="2024-03-29T00:00:00"/>
    <n v="1"/>
    <n v="15"/>
  </r>
  <r>
    <n v="743"/>
    <s v="Auditorias Internas ACI"/>
    <x v="64"/>
    <s v="Observación No. 1. Incumplimiento de la especificación técnica en el ítem 2.03.01 y su respectivo APU en el marco de lo ejecutado por el contrato de obra 220565_x000a_Las actividades ejecutadas por el contratista de obra y recibidas por la interventoría y la supervisión, del ítem 2.03.01 difieren de lo relacionado y descrito en la especificación técnica, sin soporte de aprobación de la modificación, así:_x000a_1. La especificación dice que la estructura está formada por perfiles de aluminio en &quot;T&quot; y en &quot;L&quot; y en obra se observó fabricada en tubular de aluminio de 2&quot;x1&quot;_x000a_2. La especificación determina el acabado en vidrio crudo de 6+6mm. En obra se observó un vidrio de 6 mm que no cumple con el espesor._x000a_3. La especificación establece el uso de empaques.  No se observa en la inspección física el uso de los empaques descritos. _x000a_Criterios:_x000a_*Especificación técnica del ítem 2.03.01, APU del ítem 2.03.01_x000a_*Manual de Supervisión e Interventoría, Numeral 12. OBLIGACIONES ADMINISTRATIVAS DEL INTERVENTOR / . Asegurar que el Contratista en la ejecución del contrato se ciña a los plazos, términos, especificaciones técnicas y demás condiciones pactadas. / 13. OBLIGACIONES TÉCNICAS DEL INTERVENTOR / . Verificar que el Contratista cumpla las normas y especificaciones técnicas establecidas para el desarrollo del contrato. En caso de identificar cambios en las especificaciones, deberá informar a ENTERRITORIO para su evaluación y aprobación. Así las cosas, deberá tener disponible para consulta inmediata un compendio impreso de las normas y especificaciones aplicables según el tipo de proyecto."/>
    <d v="2023-12-05T00:00:00"/>
    <x v="0"/>
    <s v="Observación"/>
    <m/>
    <s v="valvarez"/>
    <x v="60"/>
    <s v="1. Incoherencia técnica en la descripción de las especificaciones y los procesos constructivos._x000a__x000a_2. Imprecisión en la descripción detallada de los insumos y materiales a utilizar en el ítem._x000a__x000a_3. Deficiente análisis técnico de precios unitarios._x000a__x000a_"/>
    <x v="630"/>
    <s v="Oficio de la supervision a la interventoria, requiriendo al contratista."/>
    <n v="1"/>
    <n v="10"/>
    <d v="2023-12-05T00:00:00"/>
    <d v="2023-12-06T00:00:00"/>
    <n v="0.25"/>
    <x v="41"/>
    <m/>
    <m/>
    <m/>
    <m/>
    <m/>
    <s v="Oficio de la supervision a la interventoria, requiriendo al contratista. Radicado 20232200188311 del 11/12/2023"/>
    <n v="1"/>
    <d v="2023-12-11T00:00:00"/>
    <n v="1"/>
    <n v="10"/>
  </r>
  <r>
    <n v="743"/>
    <s v="Auditorias Internas ACI"/>
    <x v="64"/>
    <s v="Observación No. 1. Incumplimiento de la especificación técnica en el ítem 2.03.01 y su respectivo APU en el marco de lo ejecutado por el contrato de obra 220565_x000a_Las actividades ejecutadas por el contratista de obra y recibidas por la interventoría y la supervisión, del ítem 2.03.01 difieren de lo relacionado y descrito en la especificación técnica, sin soporte de aprobación de la modificación, así:_x000a_1. La especificación dice que la estructura está formada por perfiles de aluminio en &quot;T&quot; y en &quot;L&quot; y en obra se observó fabricada en tubular de aluminio de 2&quot;x1&quot;_x000a_2. La especificación determina el acabado en vidrio crudo de 6+6mm. En obra se observó un vidrio de 6 mm que no cumple con el espesor._x000a_3. La especificación establece el uso de empaques.  No se observa en la inspección física el uso de los empaques descritos. _x000a_Criterios:_x000a_*Especificación técnica del ítem 2.03.01, APU del ítem 2.03.01_x000a_*Manual de Supervisión e Interventoría, Numeral 12. OBLIGACIONES ADMINISTRATIVAS DEL INTERVENTOR / . Asegurar que el Contratista en la ejecución del contrato se ciña a los plazos, términos, especificaciones técnicas y demás condiciones pactadas. / 13. OBLIGACIONES TÉCNICAS DEL INTERVENTOR / . Verificar que el Contratista cumpla las normas y especificaciones técnicas establecidas para el desarrollo del contrato. En caso de identificar cambios en las especificaciones, deberá informar a ENTERRITORIO para su evaluación y aprobación. Así las cosas, deberá tener disponible para consulta inmediata un compendio impreso de las normas y especificaciones aplicables según el tipo de proyecto."/>
    <d v="2023-12-05T00:00:00"/>
    <x v="0"/>
    <s v="Observación"/>
    <m/>
    <s v="valvarez"/>
    <x v="60"/>
    <s v="1. Incoherencia técnica en la descripción de las especificaciones y los procesos constructivos._x000a__x000a_2. Imprecisión en la descripción detallada de los insumos y materiales a utilizar en el ítem._x000a__x000a_3. Deficiente análisis técnico de precios unitarios._x000a__x000a_"/>
    <x v="631"/>
    <s v="Respuesta de el requerimiento por parte de contratista de interventoría donde emiten su pronunciamiento, ajuste y/o subsanación sobre la observación del incumplimiento de la especificación técnica en el ítem 2.03.01 del contrato de obra 2220565. Dicha observación requiere una respuesta detallada y sustentada, incluyendo la justificación de las discrepancias identificadas entre la especificación técnica y lo ejecutado en obra, así como requerir al contratista de obra del contrato No. 2220565, con el fin de conminarlo a la superación de las observaciones señaladas del ítem 2.03.01."/>
    <n v="1"/>
    <n v="10"/>
    <d v="2023-12-05T00:00:00"/>
    <d v="2023-12-29T00:00:00"/>
    <n v="6"/>
    <x v="41"/>
    <m/>
    <m/>
    <m/>
    <m/>
    <m/>
    <s v="Mediante memorando radicado 202361010006862 del 21 diciembre de 2023 la interventorìa y el contratista manifiestan acuerdo frente al incumplimiento de la especificaciòn del ìtem 2.03.01 razòn por la cual aceptan el descuento en la liquidadiciòn del contrato de $502.339"/>
    <n v="1"/>
    <d v="2023-12-21T00:00:00"/>
    <n v="1"/>
    <n v="10"/>
  </r>
  <r>
    <n v="744"/>
    <s v="Auditorias Internas ACI"/>
    <x v="64"/>
    <s v="Observación No. 2. Deficiencias puntuales en acabados de las adecuaciones en la Sede Central de la ESAP /CAN_x000a__x000a_Durante la visita realizada el 26 de octubre de 2023 a la Sede Central de la ESAP en Bogotá. D.C. CAN, el equipo auditor observó mediante inspección física deficiencias en cuanto a calidad de obra, referidas a los siguientes aspectos: _x000a__x000a_1. En los acabados de la marquesina y levantamiento del piso en algunas zonas del salón del Consejo de las Juventudes (contrato de obra 2220565 e interventoría 2220544 - Grupo 0) _x000a_2. En los acabados de la unión entre el enchape y el win de aluminio, dado que los elementos no se encuentran alineados y presentan resaltos (área de cocina ubicada en el tercer piso del edificio principal - Contrato de obra  2220668 e interventoría 2220670 - Grupo 1)_x000a__x000a_Criterios:_x000a_*Manual de Supervisión e Interventoría, Numeral 12. OBLIGACIONES ADMINISTRATIVAS DEL INTERVENTOR / . Asegurar que el Contratista en la ejecución del contrato se ciña a los plazos, términos, especificaciones técnicas y demás condiciones pactadas. / 13. OBLIGACIONES TÉCNICAS DEL INTERVENTOR / . Verificar que el Contratista cumpla las normas y especificaciones técnicas establecidas para el desarrollo del contrato. En caso de identificar cambios en las especificaciones, deberá informar a ENTERRITORIO para su evaluación y aprobación. Así las cosas, deberá tener disponible para consulta inmediata un compendio impreso de las normas y especificaciones aplicables según el tipo de proyecto._x000a_* F-PR-26. Formato de documento de planeación contractual del proceso precontractual CEG-001-2022 que dio origen al contrato de obra 2220565, Capítulo 7.1 Obligaciones generales del contratista, numeral 20) Ejecutar la obra poniendo en práctica procedimientos adecuados de construcción y protección de la misma, contra cualquier daño o deterioro que pueda afectar su calidad, estabilidad o acabados, así como también las estructuras e instalaciones y redes de servicio superficiales y subterráneas existentes dentro del área de trabajo o adyacentes a ella, por lo que, cualquier daño será imputable al contratista._x000a_* Anexo 6. Condiciones contractuales del proceso precontractual INA-016-2022 que dio origen al contrato de obra 2220668_x000a_Cláusula 8. OBLIGACIONES GENERALES DEL CONTRATISTA, literal u) Ejecutar la obra poniendo en práctica procedimientos adecuados de construcción y protección de la misma, contra cualquier daño o deterioro que pueda afectar su calidad, estabilidad o acabados, así como también las estructuras e instalaciones y redes de servicio superficiales y subterráneas existentes dentro del área de trabajo o adyacentes a ella, por lo que, cualquier daño será imputable al contratista."/>
    <d v="2023-12-05T00:00:00"/>
    <x v="0"/>
    <s v="Observación"/>
    <m/>
    <s v="dtorres2"/>
    <x v="60"/>
    <s v="1.  Patologías de humedad de las instalaciones del Consejo de las Juventudes no previstas_x000a__x000a_2. Desconocimiento de materiales y procesos constructivos_x000a__x000a_3. Mano de obra no idónea para ejecutar acabados._x000a__x000a_4. Falta de seguimiento técnico a los proyectos entregados._x000a__x000a_"/>
    <x v="632"/>
    <s v="Oficio de la supervisión a la interventoria, requiriendo al contratista."/>
    <n v="1"/>
    <n v="10"/>
    <d v="2023-12-05T00:00:00"/>
    <d v="2023-12-06T00:00:00"/>
    <n v="0.25"/>
    <x v="41"/>
    <m/>
    <m/>
    <m/>
    <m/>
    <m/>
    <s v="Oficio de la supervision a la interventoria, requiriendo al contratista. Radicado 20232200188311 del 11/12/2023"/>
    <n v="1"/>
    <d v="2023-12-11T00:00:00"/>
    <n v="1"/>
    <n v="10"/>
  </r>
  <r>
    <n v="744"/>
    <s v="Auditorias Internas ACI"/>
    <x v="64"/>
    <s v="Observación No. 2. Deficiencias puntuales en acabados de las adecuaciones en la Sede Central de la ESAP /CAN_x000a__x000a_Durante la visita realizada el 26 de octubre de 2023 a la Sede Central de la ESAP en Bogotá. D.C. CAN, el equipo auditor observó mediante inspección física deficiencias en cuanto a calidad de obra, referidas a los siguientes aspectos: _x000a__x000a_1. En los acabados de la marquesina y levantamiento del piso en algunas zonas del salón del Consejo de las Juventudes (contrato de obra 2220565 e interventoría 2220544 - Grupo 0) _x000a_2. En los acabados de la unión entre el enchape y el win de aluminio, dado que los elementos no se encuentran alineados y presentan resaltos (área de cocina ubicada en el tercer piso del edificio principal - Contrato de obra  2220668 e interventoría 2220670 - Grupo 1)_x000a__x000a_Criterios:_x000a_*Manual de Supervisión e Interventoría, Numeral 12. OBLIGACIONES ADMINISTRATIVAS DEL INTERVENTOR / . Asegurar que el Contratista en la ejecución del contrato se ciña a los plazos, términos, especificaciones técnicas y demás condiciones pactadas. / 13. OBLIGACIONES TÉCNICAS DEL INTERVENTOR / . Verificar que el Contratista cumpla las normas y especificaciones técnicas establecidas para el desarrollo del contrato. En caso de identificar cambios en las especificaciones, deberá informar a ENTERRITORIO para su evaluación y aprobación. Así las cosas, deberá tener disponible para consulta inmediata un compendio impreso de las normas y especificaciones aplicables según el tipo de proyecto._x000a_* F-PR-26. Formato de documento de planeación contractual del proceso precontractual CEG-001-2022 que dio origen al contrato de obra 2220565, Capítulo 7.1 Obligaciones generales del contratista, numeral 20) Ejecutar la obra poniendo en práctica procedimientos adecuados de construcción y protección de la misma, contra cualquier daño o deterioro que pueda afectar su calidad, estabilidad o acabados, así como también las estructuras e instalaciones y redes de servicio superficiales y subterráneas existentes dentro del área de trabajo o adyacentes a ella, por lo que, cualquier daño será imputable al contratista._x000a_* Anexo 6. Condiciones contractuales del proceso precontractual INA-016-2022 que dio origen al contrato de obra 2220668_x000a_Cláusula 8. OBLIGACIONES GENERALES DEL CONTRATISTA, literal u) Ejecutar la obra poniendo en práctica procedimientos adecuados de construcción y protección de la misma, contra cualquier daño o deterioro que pueda afectar su calidad, estabilidad o acabados, así como también las estructuras e instalaciones y redes de servicio superficiales y subterráneas existentes dentro del área de trabajo o adyacentes a ella, por lo que, cualquier daño será imputable al contratista."/>
    <d v="2023-12-05T00:00:00"/>
    <x v="0"/>
    <s v="Observación"/>
    <m/>
    <s v="dtorres2"/>
    <x v="60"/>
    <s v="1.  Patologías de humedad de las instalaciones del Consejo de las Juventudes no previstas_x000a__x000a_2. Desconocimiento de materiales y procesos constructivos_x000a__x000a_3. Mano de obra no idónea para ejecutar acabados._x000a__x000a_4. Falta de seguimiento técnico a los proyectos entregados._x000a__x000a_"/>
    <x v="633"/>
    <s v="Radicación de presunto incumplimiento."/>
    <n v="1"/>
    <n v="10"/>
    <d v="2023-12-05T00:00:00"/>
    <d v="2024-01-31T00:00:00"/>
    <n v="14.25"/>
    <x v="41"/>
    <m/>
    <m/>
    <m/>
    <m/>
    <m/>
    <s v="La accion fue reformulada en actividad y plazo (nuevo plazo 31/01/2024). Se inicia la siguiente gestión: ELABORAR ANTE LA SUBGERENCIA DE OPERACIONES, FORMATO FPR-34 &quot;INICIO DE TRAMITE POR PRESUNTO INCUMPLIMIENTO&quot; quedando como producto entregable o unidad de medida la radicación de presunto incumplimiento._x000a_El GDP1 remite el memorando interno No. 202431010002703 del 6 de marzo de 2024, con asunto &quot;Solicitud de inicio de trámite administrativo por incumplimiento del contrato de obra No. 2220668 (SAFRID Ingeniería S.A.S.)&quot;.Se anexo Formato F-PR-34 Solicitud Inicio de Trámite por Presunto Incumplimiento Contractual No. 120242200008139 del 6 de marzo de 2024 con sus respectivos soportes documentales."/>
    <n v="1"/>
    <d v="2024-03-30T00:00:00"/>
    <n v="1"/>
    <n v="10"/>
  </r>
  <r>
    <n v="745"/>
    <s v="Auditorias Internas ACI"/>
    <x v="64"/>
    <s v="Observación No. 3.  Inoportunidad en la entrega del informe final de 3 interventorías_x000a__x000a_El contrato de interventoría 2220544  y de obra 2220565  finalizaron su etapa contractual el 9 de mayo de 2022 y presentaron atraso en la entrega del informe final y aprobado a Enterritorio de 5 meses y 20 días, siendo la trazabilidad de esta obligación la siguiente: La primera entrega del informe final fue el 2 diciembre de 2022 y dos entregas posteriores que generaron devolución por correcciones, luego de lo anterior, la interventoría radicó este informe en Enterritorio el 13 de julio de 2023 (Rad 20234300231732) , el cual fue aprobado por la supervisión el 9 de agosto de 2023 mediante Radicado 20232200122681._x000a__x000a_Para el caso del contrato de interventoría 2220671 y de obra 220669 terminaron su etapa contractual el 22 de diciembre de 2022, sin que a 18 de octubre de 2023  haya radicado el informe final  la interventoría._x000a__x000a_Para el caso del contrato de interventoría 2220670 y de obra 220668 terminaron su etapa contractual el 27 de febrero de 2023, sin que a 03 de noviembre de 2023 haya radicado el informe final la interventoría. _x000a__x000a_Criterios:_x000a_*Formato de documento de planeación contractual F-PR-26 del proceso CEE-002-2022 / Numeral 5 Alcance del objeto y especificaciones técnicas del bien, obra o servicio a contratar / Etapa 2 Ejecución de obra para el proyecto / Entrega de documentación final. Numeral 3 Informe Final ...&quot;_x000a_*Formato de documento de planeación contractual F-PR-26 del proceso CEG-018-2022 / 7.2. Obligaciones Específicas de Interventoría de Cada Grupo / 7.2.2. Obligaciones administrativas. 30. Elaborar y entregar a Enterritorio oportunamente el Informe Final de la Interventoría, dentro de los 30 días siguientes a la finalización del contrato. (pg. 41)_x000a_*Guía para el manual de supervisión e interventoría de ENTerritorio / Actividad 5:/ Actividad 5: Realizar y revisar informe final de Interventoría / Es responsabilidad del Interventor que: ...una vez terminado el contrato, el Interventor tiene la responsabilidad de verificar el cumplimiento de todas las obligaciones establecidas en el mismo, el recibo de todos los entregables verificados y aceptados y el logro del alcance del proyecto a través de los registros de su ejecución. Como evidencia objetiva de lo anterior, el informe se debe entregar a más tardar dentro de los treinta (30) días siguientes a la terminación del plazo de ejecución contractual."/>
    <d v="2023-12-05T00:00:00"/>
    <x v="0"/>
    <s v="Observación"/>
    <m/>
    <s v="dtorres2"/>
    <x v="60"/>
    <s v="1. Falta de seguimiento detallado por parte del supervisor de las obligaciones administrativas del interventor_x000a__x000a_2. Falta de términos perentorios para que el interventor conmine al contratista a entregar oportunamente los informes que le corresponden_x000a__x000a_3. Dificultades en la aprobación definitiva de los informes mensuales de interventoría debido a las reiteradas observaciones_x000a__x000a_4. Inobservancia de la interventoría de los requerimientos por parte de la supervisión para la entrega de los informes finales."/>
    <x v="634"/>
    <s v="Requerimiento y mesa de trabajo donde consten los compromisos con el contratista de interventoría No. 2220670 y No. 2220671."/>
    <n v="2"/>
    <n v="20"/>
    <d v="2023-12-05T00:00:00"/>
    <d v="2023-12-29T00:00:00"/>
    <n v="6"/>
    <x v="41"/>
    <m/>
    <m/>
    <m/>
    <m/>
    <m/>
    <s v="Se adjunta soporte de requerimiento con los compromisos con el contratista de interventoría No. 2220670 y No. 2220671. Radicado 20232200186801 del 05-12-2023"/>
    <n v="2"/>
    <d v="2023-12-05T00:00:00"/>
    <n v="1"/>
    <n v="20"/>
  </r>
  <r>
    <n v="746"/>
    <s v="Auditorias Internas ACI"/>
    <x v="64"/>
    <s v="Observación No. 4. Demora  en radicación del concepto de viabilidad técnica del supervisor para novedades contractuales_x000a__x000a_Para el contrato de obra 2220668 y su  interventoría contrato 2220670, con fecha inicial de terminación 27/01/2023, se radicó el concepto de viabilidad técnica por parte del gerente de convenio para  la solicitud de la prórroga del plazo mas compensación de costos por mayor permanencia de la interventoría el 25/01/2023, es decir faltando 3 días hábiles para el vencimiento del plazo contractual._x000a__x000a_Para el contrato de interventoría 2220671, con fecha inicial de terminación 7/11/2023, se radicó el concepto de viabilidad técnica por parte la supervisión del convenio para  la solicitud de adición y prórroga de la interventoría el 1/11/2023, es decir faltando 4 días hábiles para el vencimiento del plazo contractual._x000a__x000a_Criterios:_x000a_MGG-02 MANUAL DE SUPERVISIÓN E INTERVENTORÍA DE ENTERRITORIO. 18. FUNCIONES GENERALES DEL SUPERVISOR, &quot;(...) 11. Conceptuar con diez (10) días hábiles de antelación a la expiración del plazo del contrato, sobre la viabilidad o no de las solicitudes de modificación, adición, suspensión o prórroga del mismo, y dar trámite oportuno a estas._x000a_19. FUNCIONES ADMINISTRATIVAS DEL SUPERVISOR,  Numerales 12 y 13. "/>
    <d v="2023-12-05T00:00:00"/>
    <x v="0"/>
    <s v="Observación"/>
    <m/>
    <s v="ariano"/>
    <x v="60"/>
    <s v="1. Falta de alertas para el inicio de trámites de novedades._x000a__x000a_2. Gestiones no documentadas dentro del procedimiento de novedades contractuales que incrementan los tiempos para el trámite._x000a__x000a_3. inoportunidad en la radicación formal por parte de la interventoría del aval requerido para el tramite de las novedades._x000a__x000a_4. inoportunidad del contratista de obra para documentar la necesidad que sustenta la novedad."/>
    <x v="635"/>
    <s v="Oficio dirigido a la supervisión y personal de apoyo enfatizando las obigaciones de manual de supervisión  realcionadas con la radicacion de novedades contractuales."/>
    <n v="1"/>
    <n v="20"/>
    <d v="2023-12-05T00:00:00"/>
    <d v="2023-12-11T00:00:00"/>
    <n v="1.5"/>
    <x v="41"/>
    <m/>
    <m/>
    <m/>
    <m/>
    <m/>
    <s v="Oficio dirigido a la supervisión y personal de apoyo enfatizando las obligaciones de manual de supervisión  relacionadas con la radicacion de novedades contractuales. Radicado 20232200183441 del 04 de diciembre de 2023"/>
    <n v="1"/>
    <d v="2023-12-04T00:00:00"/>
    <n v="1"/>
    <n v="20"/>
  </r>
  <r>
    <n v="747"/>
    <s v="Auditorias Internas ACI"/>
    <x v="64"/>
    <s v="Observación No. 5. Demora en la radicación de novedades contractuales para 2 contratos de obra y 3  interventorías_x000a__x000a_Las solicitudes de novedad contractual para 2 contratos de obra y 3 contratos de interventoría fueron radicadas ante la Subgerencia de Operaciones de manera inoportuna por la Gerencia del grupo, así:_x000a__x000a_*Para el contrato de interventoría 2220671 el grupo de DP1 radicó la solicitud de modificación al grupo de gestión contractual  faltando 4 días hábiles para la fecha de terminación del contrato._x000a_*Para el contrato de interventoría 2220670 y de obra 2220668 el grupo de DP1 radicó la solicitud de modificación al grupo de gestión contractual faltando 2 días hábiles para la fecha de terminación del contrato._x000a_*Para el contrato de interventoría 2220544 y de obra 2220565  el grupo de DP1 radicó la solicitud de modificación al grupo de gestión contractual, el mismo día de terminación del contrato._x000a_Lo anterior contraviene el plazo previsto para ello, el cuál debe ser mínimo de 5 días hábiles de anticipación._x000a__x000a_Criterios:_x000a_* Procedimiento P-PR-17 Novedades en la ejecución de la contratación derivada y de funcionamiento (...) La radicación de las solicitudes de novedades contractuales ante el Grupo de Gestión Contractual de la Subgerencia de Operaciones, debe realizarse por lo menos con cinco (5) días hábiles de antelación a la fecha en que se requiere la suscripción de esta, en aras de garantizar el cumplimiento de los requisitos de oportunidad y calidad que demanda dicho trámite, de acuerdo con lo establecido en la Circular 172 de 2023, o aquella que esté vigente."/>
    <d v="2023-12-05T00:00:00"/>
    <x v="0"/>
    <s v="Observación"/>
    <m/>
    <s v="ariano"/>
    <x v="60"/>
    <s v="1. Gestiones no documentadas dentro del procedimiento de novedades contractuales que incrementan los tiempos para el trámite._x000a__x000a_2. inoportunidad en la radicación formal por parte de la interventoría del aval requerido para el tramite de las novedades _x000a__x000a_3. inoportunidad del contratista de obra para documentar la necesidad que sustenta la novedad."/>
    <x v="636"/>
    <s v="Oficio desde la supervisíon requerimiento al interventor o acta de reunion con el interventor donde se socilalicen las obligaciones respecto a novedades contractuales"/>
    <n v="1"/>
    <n v="20"/>
    <d v="2023-12-05T00:00:00"/>
    <d v="2023-12-11T00:00:00"/>
    <n v="1.5"/>
    <x v="41"/>
    <m/>
    <m/>
    <m/>
    <m/>
    <m/>
    <s v="Oficio desde la supervisíon requerimiento al interventor o acta de reunion con el interventor donde se socilalicen las obligaciones respecto a novedades contractuales"/>
    <n v="1"/>
    <d v="2023-12-11T00:00:00"/>
    <n v="1"/>
    <n v="20"/>
  </r>
  <r>
    <n v="749"/>
    <s v="Auditorias Internas"/>
    <x v="65"/>
    <s v="De los 18 Informes mensuales de administración de los recursos y operación del Fondo remitidos por Enterritorio al supervisor designado por el DNP, se presentó demora en la radicación del Informe de gestión del 16 de diciembre de 2022 al 15 de enero de 2023, de 10 días, correspondiente a la presentación hasta el último día hábil del mes siguiente. Criterios: Minuta del contrato-obligación 22: Debe ser presentados hasta el último día hábil del mes siguiente: Rendir mensualmente el informar de administración de recursos y operación del Fondo al supervisor designado por el DNP, discriminando por contrato PlanPacto territorial, proyecto y fuentes de financiación , así como la relación de los rendimiento financiero generados mensualmente en las cuantas de las entidades ejecutorias con su respectivo soporte y conforme a los lineamientos que para el efecto imparta a esta entidad, En dicho informe se deberá reportar la administración de los recursos del Fondo pendientes de giro que fueron administra en virtud de los contratos de mandatos anteriores. Dichos informes deben ser presentados lasta el ultimo día hábil del mes siguiente Minuta del contrato-obligación 23: Presentar al supervisor designado por el DNP los informes mensuales contables consolidados de los recursos transferidos a las entidades territoriales que contengan, de acuerdo con el nuevo marco normativo contable :Estado de situación financiera , libros auxiliares detallados por terceros, conciliación bancaria y notas trimestrales a los estados financieros de acuerdo con lo establecido por el Régimen de Contabilidad Pública, contados a partir de la firma del presente acuerdo, que den cuenta de la ejecución de las transferencias. Dichos informes deben ser presentados hasta el último día hábil del mes siguiente al cierre financiero que realice el mandatario."/>
    <d v="2023-12-01T14:11:00"/>
    <x v="0"/>
    <s v="Observación"/>
    <s v="Acción detectiva"/>
    <s v="mmancipe"/>
    <x v="74"/>
    <s v="Demoras en obtención de insumos para la consolidación de informes. Demoras generadas por cambios y/o migración de datos al interior de la entidad. Alta carga de obligaciones para los contratistas que realizan el seguimientos generadas por incremento de la contratación derivada del mandato."/>
    <x v="637"/>
    <s v="Informe cargado en el Drive/ Correos Electrónicos/Acta de reunión con compromisos"/>
    <n v="3"/>
    <n v="10"/>
    <d v="2023-12-11T00:00:00"/>
    <d v="2024-06-30T00:00:00"/>
    <n v="28"/>
    <x v="54"/>
    <m/>
    <m/>
    <m/>
    <m/>
    <m/>
    <s v="se remite evidencia de la metologia de trabajo implementada con el fin de cumplir con los tiempos de los informes, cronograma con resposables para cada actividad"/>
    <n v="3"/>
    <d v="2024-06-30T00:00:00"/>
    <n v="1"/>
    <n v="10"/>
  </r>
  <r>
    <n v="749"/>
    <s v="Auditorias Internas"/>
    <x v="65"/>
    <s v="De los 18 Informes mensuales de administración de los recursos y operación del Fondo remitidos por Enterritorio al supervisor designado por el DNP, se presentó demora en la radicación del Informe de gestión del 16 de diciembre de 2022 al 15 de enero de 2023, de 10 días, correspondiente a la presentación hasta el último día hábil del mes siguiente. Criterios: Minuta del contrato-obligación 22: Debe ser presentados hasta el último día hábil del mes siguiente: Rendir mensualmente el informar de administración de recursos y operación del Fondo al supervisor designado por el DNP, discriminando por contrato PlanPacto territorial, proyecto y fuentes de financiación , así como la relación de los rendimiento financiero generados mensualmente en las cuantas de las entidades ejecutorias con su respectivo soporte y conforme a los lineamientos que para el efecto imparta a esta entidad, En dicho informe se deberá reportar la administración de los recursos del Fondo pendientes de giro que fueron administra en virtud de los contratos de mandatos anteriores. Dichos informes deben ser presentados lasta el ultimo día hábil del mes siguiente Minuta del contrato-obligación 23: Presentar al supervisor designado por el DNP los informes mensuales contables consolidados de los recursos transferidos a las entidades territoriales que contengan, de acuerdo con el nuevo marco normativo contable :Estado de situación financiera , libros auxiliares detallados por terceros, conciliación bancaria y notas trimestrales a los estados financieros de acuerdo con lo establecido por el Régimen de Contabilidad Pública, contados a partir de la firma del presente acuerdo, que den cuenta de la ejecución de las transferencias. Dichos informes deben ser presentados hasta el último día hábil del mes siguiente al cierre financiero que realice el mandatario."/>
    <d v="2023-12-01T14:11:00"/>
    <x v="0"/>
    <s v="Observación"/>
    <s v="Acción detectiva"/>
    <s v="mmancipe"/>
    <x v="74"/>
    <s v="Demoras en obtención de insumos para la consolidación de informes. Demoras generadas por cambios y/o migración de datos al interior de la entidad. Alta carga de obligaciones para los contratistas que realizan el seguimientos generadas por incremento de la contratación derivada del mandato."/>
    <x v="638"/>
    <s v="Correo electrónico/comunicación"/>
    <n v="1"/>
    <n v="10"/>
    <d v="2023-12-11T00:00:00"/>
    <d v="2024-08-30T00:00:00"/>
    <n v="28"/>
    <x v="54"/>
    <m/>
    <m/>
    <m/>
    <m/>
    <m/>
    <s v="Como producto derivado de la implementacion de la nueva metodologia se evidencia el personal para cada actividad y la necesidad de tener alternativas que permitan atender los requerimientos con tiempo, no obstante no se evidencia comunicación que evidencia la gestion para garantizar la capacidad operativa. _x000a_Pendiente: adelantar mesa de trabajo para si es el caso reprogramar actividad o se allegue el respectivo soporte "/>
    <n v="0.5"/>
    <d v="2024-06-30T00:00:00"/>
    <n v="0.5"/>
    <n v="5"/>
  </r>
  <r>
    <n v="750"/>
    <s v="Auditorias Internas"/>
    <x v="65"/>
    <s v="Para el convenio 221009 se presentó de manera inoportuna el seguimiento por parte de Enterritorio al reintegro de los rendimientos generados al tesoro nacional frente al plazo establecido del décimo (10) día hábil del mes siguiente al período objeto, por parte de las entidades ejecutoras, evidenciando que 100 reintegros fueron generados de manera extemporánea de los 430 periodos evaluados (23%)."/>
    <d v="2023-12-01T14:12:00"/>
    <x v="0"/>
    <s v="Observación"/>
    <s v="Acción detectiva"/>
    <s v="mmancipe"/>
    <x v="74"/>
    <s v="Demoras de las entidades bancarias en la entrega de los soportes bancarios a las entidades ejecutoras. No reporte por parte de las entidades ejecutoras de la información de los rendimientos financieros realizados en los periodos informados."/>
    <x v="639"/>
    <s v="Comunicaciones/ Correos electrónicos"/>
    <n v="2"/>
    <n v="10"/>
    <d v="2023-12-11T00:00:00"/>
    <d v="2024-06-30T00:00:00"/>
    <n v="28"/>
    <x v="54"/>
    <m/>
    <m/>
    <m/>
    <m/>
    <m/>
    <s v="Con corte 30 de junio de 2024 mediante correo del 19/07/2024 el responsable indica &quot;Se incluyo la nota 3 en la cláusula decima tercera para las minutas 2230387 y 2230388.El DNP oficio a Enterritorio con rad 20244330781681, indicando Aplazamiento de apropiaciones Presupuesto General de la Nación vigencia  fiscal 2024 Dec 0766 de 2024. Por tal motivo no se suscribiran mas contratos especificos por  el año 2024,  por lo cual para dar cumplimiento al 100% solo se contaria con  estas 2 minutas, por lo cual se solicita cambio de la unidad de medida a 2&quot;. "/>
    <n v="2"/>
    <d v="2024-06-30T00:00:00"/>
    <n v="1"/>
    <n v="10"/>
  </r>
  <r>
    <n v="754"/>
    <s v="Auditorias Internas"/>
    <x v="65"/>
    <s v="En los 40 contratos específicos de la muestra las entidades ejecutoras presentaron demoras en la radicación de 410 informes mensuales de supervisión de 535 revisados (76%), con una desviación del plazo entre 1 y 216 días del periodo comprendido entre diciembre de 2021 a septiembre de 2023, lo que evidencia deficiencia en el monitoreo y seguimiento por parte del Grupo de pactos territoriales."/>
    <d v="2023-12-01T14:13:00"/>
    <x v="0"/>
    <s v="Observación"/>
    <s v="Acción detectiva"/>
    <s v="mmancipe"/>
    <x v="74"/>
    <s v="Alta carga de obligaciones para los contratistas que realizan los seguimientos. Demora en la consecución de los insumos integrales para la elaboración del informe."/>
    <x v="640"/>
    <s v="Minutas contratos suscritos"/>
    <n v="4"/>
    <n v="10"/>
    <d v="2023-12-11T00:00:00"/>
    <d v="2024-08-30T00:00:00"/>
    <n v="28"/>
    <x v="54"/>
    <m/>
    <m/>
    <m/>
    <m/>
    <m/>
    <s v="Con corte a 30 de junio mediante correo del 19/07/2024 el área responsable reporta productos incompletos y manifiesta ampliación de plazo hasta el 30/08/2024 para recopilar los soportes completos planteados de manera mensual"/>
    <m/>
    <m/>
    <n v="0"/>
    <n v="0"/>
  </r>
  <r>
    <n v="754"/>
    <s v="Auditorias Internas"/>
    <x v="65"/>
    <s v="En los 40 contratos específicos de la muestra las entidades ejecutoras presentaron demoras en la radicación de 410 informes mensuales de supervisión de 535 revisados (76%), con una desviación del plazo entre 1 y 216 días del periodo comprendido entre diciembre de 2021 a septiembre de 2023, lo que evidencia deficiencia en el monitoreo y seguimiento por parte del Grupo de pactos territoriales."/>
    <d v="2023-12-01T14:13:00"/>
    <x v="0"/>
    <s v="Observación"/>
    <s v="Acción detectiva"/>
    <s v="mmancipe"/>
    <x v="74"/>
    <s v="Alta carga de obligaciones para los contratistas que realizan los seguimientos. Demora en la consecución de los insumos integrales para la elaboración del informe."/>
    <x v="641"/>
    <s v="Acta de reunión con compromisos"/>
    <n v="4"/>
    <n v="10"/>
    <d v="2023-12-11T00:00:00"/>
    <d v="2024-06-30T00:00:00"/>
    <n v="28"/>
    <x v="54"/>
    <m/>
    <m/>
    <m/>
    <m/>
    <m/>
    <s v="Se observáron las 6 actas de comité operativo donde se solicta la entrega la entrega oportuna de los Informes de Supervisión_x000a__x000a_- 20240112_ Comité Operativo CE 2220890_x000a_- 20240112_ Comité Operativo CE 2220890_x000a_- 20240315 comité operativo CE 2221133_x000a_- 20240315 comité operativo CE 2221133_x000a_- 20240315 comité operativo CE 2221133_x000a_- 20240315 comité operativo CE 2221133"/>
    <n v="0.7"/>
    <d v="2024-06-30T00:00:00"/>
    <n v="1"/>
    <n v="10"/>
  </r>
  <r>
    <n v="754"/>
    <s v="Auditorias Internas"/>
    <x v="65"/>
    <s v="En los 40 contratos específicos de la muestra las entidades ejecutoras presentaron demoras en la radicación de 410 informes mensuales de supervisión de 535 revisados (76%), con una desviación del plazo entre 1 y 216 días del periodo comprendido entre diciembre de 2021 a septiembre de 2023, lo que evidencia deficiencia en el monitoreo y seguimiento por parte del Grupo de pactos territoriales."/>
    <d v="2023-12-01T14:13:00"/>
    <x v="0"/>
    <s v="Observación"/>
    <s v="Acción detectiva"/>
    <s v="mmancipe"/>
    <x v="74"/>
    <s v="Alta carga de obligaciones para los contratistas que realizan los seguimientos. Demora en la consecución de los insumos integrales para la elaboración del informe."/>
    <x v="642"/>
    <s v="Radicados de Comunicaciones/ Correos electrónicos"/>
    <n v="4"/>
    <n v="10"/>
    <d v="2023-12-11T00:00:00"/>
    <d v="2024-06-30T00:00:00"/>
    <n v="28"/>
    <x v="54"/>
    <m/>
    <m/>
    <m/>
    <m/>
    <m/>
    <s v="Se observaron SOLICITUD INICIO DE TRÁMITE POR PRESUNTO INCUMPLIMIENTO CONTRACTUAL F-PR-35, donde se radicaron las solicitud de acciones conminatorias para las entidades ejecutoras (tomadas desde la muestra) que presentan demoras reiterativas (más de 3 meses consecutivos) en la presentación de los informes de Supervisión._x000a_Soportes: _x000a_- F-PR-34 -2210736 incumplimiento_x000a_- F-PR-34 OK 2210735 Incump_x000a_- F-PR-34 V05  2230150 incumpli_x000a_- F-PR-34 V05  incumpli 2220940"/>
    <n v="10"/>
    <d v="2024-06-30T00:00:00"/>
    <n v="1"/>
    <n v="10"/>
  </r>
  <r>
    <n v="769"/>
    <s v="Auditorias Internas ACI"/>
    <x v="65"/>
    <s v="Observación No. 1: Incumplimiento en el requisito de dedicación del personal mínimo requerido para dos cargos Para el contrato 2021956 para los cargos especialista institucional y especialista en tarifas con un porcentaje de dedicación 60% y 50% respectivamente, se contrató al mismo profesional, lo que excede la capacidad del 100%."/>
    <d v="2023-12-11T10:13:00"/>
    <x v="11"/>
    <s v="Observación"/>
    <s v="Acción preventiva"/>
    <s v="mmancipe"/>
    <x v="46"/>
    <s v="Ambigüedad en los términos de referencia."/>
    <x v="643"/>
    <s v="Memorando interno- Rta Operaciones"/>
    <n v="1"/>
    <n v="10"/>
    <d v="2023-11-20T00:00:00"/>
    <d v="2024-08-30T00:00:00"/>
    <n v="14"/>
    <x v="38"/>
    <m/>
    <m/>
    <m/>
    <m/>
    <m/>
    <s v="El area de estrucuturación ha remitido los memorando y reiteración de la solicitud de respuesta a la subgerencia de operaciones con el fin que se dé respuesta, pero teniendo en cuenta la vacantes en los cargos que se han presentado en las areas responsables "/>
    <m/>
    <d v="2024-08-30T00:00:00"/>
    <n v="0.7"/>
    <n v="7"/>
  </r>
  <r>
    <n v="770"/>
    <s v="Auditorias Internas ACI"/>
    <x v="65"/>
    <s v="Observación No. 2: Imposibilidad de consulta pública en Secop de cinco desembolsos del contrato de consultoría 2021956. Para el contrato de consultoría 2021956 se registran seis pagos realizados al contratista en Orfeo, mientras que en SECOP dichos desembolsos no cuentan con visualización para todo público en el campo ¿Facturas del contrato¿, únicamente se visualizan tres trámites de pagos, uno con estado pagado y dos con estado rechazado observando que no son visibles los radicados 20226000155992, 20226000319742, 20226000442762, 20236000059362 y 20236000104132 de desembolsos efectivos."/>
    <d v="2023-12-11T10:15:00"/>
    <x v="11"/>
    <s v="Observación"/>
    <s v="Acción correctiva"/>
    <s v="mmancipe"/>
    <x v="46"/>
    <s v="Anomalías en el funcionamiento de la plataforma"/>
    <x v="644"/>
    <s v="Lista de Asistencia - Acta de reunión y seguimiento de compromisos hasta su cumplimiento"/>
    <n v="1"/>
    <n v="10"/>
    <d v="2023-11-20T00:00:00"/>
    <d v="2024-05-20T00:00:00"/>
    <n v="18"/>
    <x v="38"/>
    <s v="NO"/>
    <m/>
    <m/>
    <m/>
    <m/>
    <s v="Se resolvió la situacion que dio origen a la obervación y se allegaron los soportes en debida forma evidenciando las gestiones, la actividad se compelto posterior a la fecha propuesta no obstante la causa no es imputable al area si no a terceros."/>
    <n v="1"/>
    <d v="2024-06-11T00:00:00"/>
    <n v="1"/>
    <n v="10"/>
  </r>
  <r>
    <n v="771"/>
    <s v="Auditorias Internas ACI"/>
    <x v="65"/>
    <s v="Observación No. 3: Inconsistencias en los documentos soporte del desembolso 20226000406952 del 24-10-2022 del contrato de interventoría 2021971. Inconsistencia en el desembolso radicado 20226000406952 del 24-10-2022 por un error en la descripción de la factura de venta CMYG-13 emitida por el interventor por valor de $43.459.243,95 y acta de recibo parcial F-GG-32 (resumen) aprobada por el supervisor por el mismo valor por concepto de costo fijo, documentos soporte del pago que no discriminaron el costo variable del pago por valor de $3.293.087."/>
    <d v="2023-12-11T10:16:00"/>
    <x v="11"/>
    <s v="Observación"/>
    <s v="Acción correctiva"/>
    <s v="mmancipe"/>
    <x v="46"/>
    <s v="Deficiencia en los controles de revisión de los documentos soportes en la aprobación de los desembolsos."/>
    <x v="645"/>
    <s v="Comunicación del Consorcio INCOLTA MYG Siguiente desembolso ajuste de nota en el formato F-GG-32"/>
    <n v="2"/>
    <n v="10"/>
    <d v="2023-11-20T00:00:00"/>
    <d v="2024-06-30T00:00:00"/>
    <n v="31"/>
    <x v="38"/>
    <s v="NO"/>
    <m/>
    <m/>
    <m/>
    <m/>
    <s v="Se allega la comunicación por parte del contratista donde aclara los valores y los discrimina entre variables y fijos, asi mismo se allega el formato F-GG-32 con relacion de cada uno de los desembolsos. "/>
    <n v="2"/>
    <d v="2024-06-30T00:00:00"/>
    <n v="1"/>
    <n v="10"/>
  </r>
  <r>
    <n v="772"/>
    <s v="Auditorias Internas ACI"/>
    <x v="65"/>
    <s v="Observación No. 4: Indisponibilidad del equipo mínimo de trabajo permanente del contrato interadministrativo 201010 Durante la ejecución del contrato 201010 se presentaron intermitencias agregadas del 6% en 9 cargos del equipo mínimo de trabajo permanente desagregado por cargo, contrato y días de no disponibilidad de los profesionales así: Cargos No. contratos Días de intermitencia Coordinador 5 26 Especialista Acueducto 6 34 Especialista Alcantarillado 6 36 Especialista Ambiental 3 15 Profesional jurídicopredial 3 18 Profesional jurídico 5 41 Profesional financiero 4 43 Profesional social 3 23 Apoyo administrativo 4 21"/>
    <d v="2023-12-11T10:17:00"/>
    <x v="11"/>
    <s v="Observación"/>
    <s v="Acción preventiva"/>
    <s v="mmancipe"/>
    <x v="46"/>
    <s v="Falta de claridad en los términos de referencia en relación con la conformación del equipo mínimo."/>
    <x v="646"/>
    <s v="Propuesta de nuevos negocios"/>
    <n v="1"/>
    <n v="10"/>
    <d v="2023-11-20T00:00:00"/>
    <d v="2024-03-30T00:00:00"/>
    <n v="18"/>
    <x v="38"/>
    <m/>
    <m/>
    <m/>
    <m/>
    <m/>
    <s v="Se remite las propuestas de nuevos negocios, donde se relaciona la mencion del personal eliminando la palabra permanente, asi mismo se deja a discreción de enterritorio el estudio de los eprfiles y la disponibilidad conforme el proyecto _x000a_propuestas remitidas a : fondo mujer emprende / fiduprevisora/ Fondo colombia en paz /AGENCIA DE RENOVACIÓN DEL TERRITORIO – ART y el PATRIMONIO AUTÓNOMO FONDO COLOMBIA EN PAZ – PA-FC_x000a_La actividad se reportó con cumplimiento a la fecha de 30/03/24, no obstante el grupo auditor solicito ajustes en los soportes, documentos que fueron cargados el 22/04/24"/>
    <n v="1"/>
    <d v="2024-04-22T00:00:00"/>
    <n v="1"/>
    <n v="10"/>
  </r>
  <r>
    <n v="762"/>
    <s v="Auditorias Internas ACI"/>
    <x v="66"/>
    <s v="Observación No 1: Inadecuada aplicación de 5 controles asociados a las políticas de Seguridad de la Información Para la vigencia 2023 cinco controles del Anexo A no demuestran adecuada aplicación con respecto a las políticas de Seguridad de la Información de la Entidad: * A 8.1.1 Inventario de activos: no fue incluida la actualización del documento en la planeación de SI 2023, última actualización de Inventario de activos realizada en 2022 (publicado en febrero 2023). * A 9.2.1 Registro y cancelación del registro de usuarios: en reunión de verificación en tiempo real con el Operador Tecnológico (31102023) se validó en el directorio activo - DA la fecha de bloqueo era 15122023 para los usuarios aocampo, cgonzal1 y dossa, aun cuando los contratos iniciaron el 19052023 y vencen el 03012024, situación ajustada en soporte del 14112023; lo evidenciado denota que, el DA no está sincronizado con la fecha de terminación de los contratos mediante un mecanismo o control automático permanente para todos los usuarios. * A 11.1.2 Controles de acceso físicos: Servicios Administrativos no generó de manera inmediata la solicitud (mediante correo electrónico) a la Administración del Edificio para la desactivación oportuna de las tarjetas de proximidad para 7 funcionarios retirados de mayo a septiembre de 2023. * A 13.2.2 Políticas y procedimientos de transferencia de información: a la fecha (8112023) no se evidenció soporte que demuestre la suscripción entre Enterritorio y la DIARI de los documentos para la vigencia 2023: Documento técnico de entendimiento CGR - ENTERRITORIO, y el Acuerdo de confidencialidad sobre la información transferida. * A18.1.4 Privacidad y protección de información de datos personales: según el procedimiento P-RI-22 Procedimiento Gestión de Datos Personales (6.4-actividad 1), los grupos de trabajo y el oficial de seguridad de la información no han realizado el análisis para identificar si en la necesidad de contratación yo firma de convenios se requiere transmitir o transferir bases de datos con información personal a terceros, y emitir el concepto requerido para los contratos suscritos desde la adopción del procedimiento(2021-06-22)"/>
    <d v="2023-12-06T00:00:00"/>
    <x v="1"/>
    <s v="Observación"/>
    <s v="Acción correctiva"/>
    <s v="dossa"/>
    <x v="75"/>
    <s v="1. Fuente primaria de la información no confiable 2. Deficiente revisión y seguimiento de aplicación del controles. 3. Concentración de responsabilidades en la aplicación de controles. 4. Falta de controles automáticos y fuentes directas de información."/>
    <x v="647"/>
    <s v="Actividad en el plan de seguridad y privacidad de la información Acta de aprobación del plan por parte del CIGD Reporte trimestral del plan"/>
    <n v="3"/>
    <n v="12.5"/>
    <d v="2024-01-02T00:00:00"/>
    <d v="2024-03-30T00:00:00"/>
    <n v="12"/>
    <x v="55"/>
    <m/>
    <m/>
    <m/>
    <m/>
    <m/>
    <s v="1. El plan de seguridad y privacidad de la información fue aprobado por el comité institucional de gestión y desempeño- acta No.72 -punto 6 y está publicado en página web https://www.enterritorio.gov.co/web/sites/default/files/2024-01/documentos/Plan%20de%20Privacidad%20y%20Seguridad%20de%20la%20Informaci%C3%B3n%202024%20V.1.xlsx _x000a_2. Acta de aprobación del comité institucional de gestión y desempeño N.72 donde se aprueba el plan de seguridad y privacidad de la información: 25 enero 2024- punto 6_x000a_3. Las actividades del plan de seguridad y privacidad de la información se han ido ejecutando adelantando las siguientes actividades: - Asignación de recursos para la contratación de la ingeniería social - Optimización del módulo de SGSI en el GRC para los activos de información, vulnerabilidades y declaración de aplicabilidad._x000a_Nota: Ninguna actividad de este plan se encuentra vencida"/>
    <n v="3"/>
    <d v="2023-03-30T00:00:00"/>
    <n v="1"/>
    <n v="12.5"/>
  </r>
  <r>
    <n v="763"/>
    <s v="Auditorias Internas ACI"/>
    <x v="66"/>
    <s v="Observación No 2: Inconsistencias y errores en la Declaración de aplicabilidad adoptada por Enterritorio La Declaración de aplicabilidad F-RI-17 (V.04, 26012023) vigente y publicada en el catálogo documental Enterritorio registra inconsistencias y errores con respecto a controles de seguridad establecidos para el Anexo A de la norma ISO 27001, así: ¿ 49% (56 de 114 controles) de los ítems se encuentran desactualizados en los códigos del control (columna E) en concordancia con la matriz de riesgos SIAR ¿ 37,7% (43 de 114 controles) de los ítems no describen específicamente el control o mecanismo de aplicación concordante con las políticas establecida en el Manual de políticas de seguridad de la información M-RI-06 vigente (V.04, 2023-05-26) ¿ 4% (4 de 114 controles) registran error en el código del procedimiento relacionado ¿ 0,8% (1 de 114 controles) asigna erróneamente al Dominio - Control A7.2.3 Proceso disciplinario, los 5 controles del proceso de Auditoría Interna que no aplican para el proceso disciplinario."/>
    <d v="2023-12-06T18:31:00"/>
    <x v="1"/>
    <s v="Observación"/>
    <s v="Acción correctiva"/>
    <s v="dossa"/>
    <x v="75"/>
    <s v="1.Falta de seguimiento por parte del Oficial de Seguridad de la información en la aplicación de los controles y responsabilidades. 2. Falta de validación en la aplicación de controles de las áreas correspondientes"/>
    <x v="648"/>
    <s v="Declaración de aplicabilidad actualizada"/>
    <n v="1"/>
    <n v="12.5"/>
    <d v="2024-01-02T00:00:00"/>
    <d v="2024-08-30T00:00:00"/>
    <n v="12"/>
    <x v="55"/>
    <m/>
    <m/>
    <m/>
    <m/>
    <m/>
    <s v="Mediante correo del martes 16/07/2024 10:56 a. m, se recibió la matriz con el avance de la homologación de la declaración de aplicabilidad, los nuevos controles no están documentados ni implementados y se encuentran en fase de definición. Por tanto, se solicita fecha de cumplimiento para el 30 de agosto de 2024._x000a__x000a_Se reprograma debido a que la  Declaración de Aplicabilidad tendrá un cambio significativo por la transición a la nueva versión de la norma ISO 27001. se reprograma   para el día 30 de junio de 2024. Fecha anterior 30/03/2024 . Nueva reprogramación del 30/06/2024 a 30/08/2024"/>
    <n v="0.7"/>
    <d v="2024-06-30T00:00:00"/>
    <n v="0.7"/>
    <n v="8.75"/>
  </r>
  <r>
    <n v="764"/>
    <s v="Auditorias Internas ACI"/>
    <x v="66"/>
    <s v="Observación No. 3 Incumplimiento en el procedimiento de monitoreo de seguridad de la información Para la vigencia 2023 el procedimiento P-RI-23 Monitoreo a la gestión y al gobierno de la seguridad de la información institucional no se aplica según lo establecido en la versión vigente numeral 6.1 REVISIÓN YO AJUSTES AL MODELO DE MEDICIÓN: actividades 1 y 2, porque no existen soportes del Modelo de medición de la seguridad de la información y F-DO-03 Plantilla memorando o correo electrónico de solicitud a los Grupo de trabajo; los numerales 6.2 APLICACIÓN DEL MODELO DE MEDICIÓN (actividades 4, 5 y 6) y 6.3 PRESENTACIÓN DE RESULTADOS (actividades 9 y 10) tampoco cuentan con soporte de su aplicación."/>
    <d v="2023-12-06T18:33:00"/>
    <x v="1"/>
    <s v="Observación"/>
    <s v="Acción correctiva"/>
    <s v="aocampo"/>
    <x v="75"/>
    <s v="1. Cambio de la metodología de la medición del sistema de SI. 2. Priorización de medición de los planes y no de las políticas de SI."/>
    <x v="649"/>
    <s v="P-RI-23 Actualizado en el catálogo documental Soporte de la socialización"/>
    <n v="2"/>
    <n v="12.5"/>
    <d v="2024-01-02T00:00:00"/>
    <d v="2024-08-30T00:00:00"/>
    <n v="17"/>
    <x v="55"/>
    <m/>
    <m/>
    <m/>
    <m/>
    <m/>
    <s v="Mediante correo del martes 16/07/2024 10:56 a. m., el oficial de seguridad confirma la reformulación del plazo para cumplir la actividad, fecha anterior 30/04/2024, nueva fecha 30/08/2024"/>
    <m/>
    <m/>
    <n v="0"/>
    <n v="0"/>
  </r>
  <r>
    <n v="765"/>
    <s v="Auditorias Internas ACI"/>
    <x v="66"/>
    <s v="Observación No.4 Desactualización del documento de árbol de llamadas El documento de árbol de llamadas aportado por el Grupo de Gestión de Riesgos con fecha de actualización 26042023 que hace parte de la estrategia de continuidad del negocio para la comunicación entre los equipos y personal vital ante un evento contingente, definida en el Manual de continuidad del negocio M-RI-05V.04; contiene 5 (de 67) colaboradores del personal vital que ya no laboraron o prestaron sus servicios en la Entidad (retirados entre julio de 2022 y marzo de 2023). Del mismo modo, 7 (de 57) integrantes de los equipos: Coordinación y Manejo de Crisis, Respuesta a Emergencias, Continuidad de los Procesos Críticos, Tecnología, organismos de apoyo externo y operador tecnológico no laboraron en la entidad (retirados entre abril 2022 a marzo de 2023)."/>
    <d v="2023-12-06T18:34:00"/>
    <x v="1"/>
    <s v="Observación"/>
    <s v="Acción correctiva"/>
    <s v="aocampo"/>
    <x v="75"/>
    <s v="1. Falta de rigurosidad en el cumplimiento de las responsabilidades por parte de los equipos que componen la estrategia. 2. Falta de definición de los términos y frecuencia para la actualización de este documento (en consideración que debería actualizarse cada vez que cambie un miembro del equipo por ser contactos de emergencia)"/>
    <x v="650"/>
    <s v="Cronograma de Actividades del PCN 2024 Acta de aprobación del CIGD. Árbol de llamadas actualizado primer trimestre 2024"/>
    <n v="3"/>
    <n v="12.5"/>
    <d v="2024-01-02T00:00:00"/>
    <d v="2024-03-30T00:00:00"/>
    <n v="12"/>
    <x v="56"/>
    <m/>
    <m/>
    <m/>
    <m/>
    <m/>
    <s v="1. El cronograma del plan de continuidad del negocio 2024 fue aprobado en el Comité institucional de Gestión y Desempeño N.71 del 20 diciembre de 2023._x000a__x000a_2. Se aporta el acta de aprobación del plan de continuidad del negocio 2024._x000a__x000a_3. Se aporta acta de mesa de trabajo de actualización del árbol de llamadas y el árbol actualizado."/>
    <n v="3"/>
    <d v="2024-03-30T00:00:00"/>
    <n v="1"/>
    <n v="12.5"/>
  </r>
  <r>
    <n v="765"/>
    <s v="Auditorias Internas ACI"/>
    <x v="66"/>
    <s v="Observación No.4 Desactualización del documento de árbol de llamadas El documento de árbol de llamadas aportado por el Grupo de Gestión de Riesgos con fecha de actualización 26042023 que hace parte de la estrategia de continuidad del negocio para la comunicación entre los equipos y personal vital ante un evento contingente, definida en el Manual de continuidad del negocio M-RI-05V.04; contiene 5 (de 67) colaboradores del personal vital que ya no laboraron o prestaron sus servicios en la Entidad (retirados entre julio de 2022 y marzo de 2023). Del mismo modo, 7 (de 57) integrantes de los equipos: Coordinación y Manejo de Crisis, Respuesta a Emergencias, Continuidad de los Procesos Críticos, Tecnología, organismos de apoyo externo y operador tecnológico no laboraron en la entidad (retirados entre abril 2022 a marzo de 2023)."/>
    <d v="2023-12-06T18:34:00"/>
    <x v="1"/>
    <s v="Observación"/>
    <s v="Acción correctiva"/>
    <s v="aocampo"/>
    <x v="75"/>
    <s v="1. Falta de rigurosidad en el cumplimiento de las responsabilidades por parte de los equipos que componen la estrategia. 2. Falta de definición de los términos y frecuencia para la actualización de este documento (en consideración que debería actualizarse cada vez que cambie un miembro del equipo por ser contactos de emergencia)"/>
    <x v="651"/>
    <s v="Acta de mesa de trabajo con compromisos y conclusiones ¿Árbol de Llamadas¿."/>
    <n v="1"/>
    <n v="12.5"/>
    <d v="2024-01-02T00:00:00"/>
    <d v="2024-02-15T00:00:00"/>
    <n v="6"/>
    <x v="56"/>
    <m/>
    <m/>
    <m/>
    <m/>
    <m/>
    <s v="_x000a_Se aporta acta de mesa de trabajo de actualización del árbol de llamadas y el árbol actualizado, realizada el 12-03-2024, con TI,SA y TH"/>
    <n v="1"/>
    <d v="2024-03-12T00:00:00"/>
    <n v="1"/>
    <n v="12.5"/>
  </r>
  <r>
    <n v="766"/>
    <s v="Auditorias Internas ACI"/>
    <x v="66"/>
    <s v="Observación No 5 Actividades incompletas e inconsistencias en la ejecución de pruebas del plan PCN 2023 Para tres pruebas (E.2.1, E.2.2, E.2.3) no se diligenció el formato F-RI-13 preparación, ejecución y cierre de pruebas al plan de continuidad, para los ítems E1.2 Pruebas CCA sin retorno y E1.6 el formato F-RI-13 Prueba de Ciberseguridad registran fechas erradas de agosto y septiembre de 2022 siendo 2023; para los ítems A.2.1 y E.3.1 se usó formato obsoleto (F-TI-03) desde junio a octubre 2023 (actual F-RI-26 31052023). No se tiene establecido el formato de evaluación de pruebas para medir la eficacia y eficiencia de las 9 pruebas ejecutadas. Así mismo, no se incluyeron en el cronograma del plan de continuidad 2023 items como: pruebas de recorrido y pruebas sorpresa, pruebas o actividades de divulgación de responsabilidades y articulación del componente Financiamiento ante contingencia de liquidez (integrado al manual de continuidad M-RI-05 en mayo del 2023), actualización del plan de recuperación de desastres informáticos - DRPI, integración del ERP, y visita de verificación de condición del servicio al Centro de Cómputo Principal del Operador Tecnológico (escalamiento superior)."/>
    <d v="2023-12-06T18:36:00"/>
    <x v="1"/>
    <s v="Observación"/>
    <m/>
    <s v="cgonzal1"/>
    <x v="75"/>
    <s v="1. Falta de estandarización de la metodología de preparación, ejecución y cierre de las pruebas 2. Falta de cobertura de todos los componentes en la planeación y mantenimiento del PCN. 3. Falta de validación de los campos en los formatos diligenciados y en la impresión digital del documento"/>
    <x v="652"/>
    <s v="Formatos F-RI-13 diligenciados de las pruebas tipo Simulacro del primer semestre de 2024"/>
    <n v="1"/>
    <n v="12.5"/>
    <d v="2024-01-02T00:00:00"/>
    <d v="2024-06-30T00:00:00"/>
    <n v="25"/>
    <x v="56"/>
    <m/>
    <m/>
    <m/>
    <m/>
    <m/>
    <s v="se adopoto el formato del formato F-RI-13 para pruebas simulacros que se realizan dentro del Cronograma de Actividades PCN 2024, Se anexa formato diligenciados del primer semestre de 2024_x000a_Se verificó el F-RI-13 PREPARACIÓN, EJECUCIÓN Y _x000a_CIERRE DE PRUEBAS AL PLAN DE  CONTINUIDAD, para el codigo E.2.1 Simulacro de Contingencia de Liquidez (Prueba de _x000a_escritorio) del 2024/05/22, con indicador Asistencia: 100%, Efectividad de la prueba: 100%, Efectividad total: 100%_x000a_También se aportaron los formatos para: E.01 Prueba de Accesos Remotos - CCP (Operación Normal), E.1.2 Prueba de Recorrido (simulación), E.1.3 Prueba no anunciada al CCA (Un aplicativo del BIA) y a  personal vital (Sorpresa sin retorno)(simulación)_x000a_Asi mismo, se evidenció que el plan del PCN 2024 fue aprobado en reunión N.71 del CIGD en el punto 1. Plan de Continuidad del Negocio- Cronograma de Actividades y Plan de Mantenimiento 2024 "/>
    <n v="1"/>
    <d v="2024-06-30T00:00:00"/>
    <n v="1"/>
    <n v="12.5"/>
  </r>
  <r>
    <n v="766"/>
    <s v="Auditorias Internas ACI"/>
    <x v="66"/>
    <s v="Observación No 5 Actividades incompletas e inconsistencias en la ejecución de pruebas del plan PCN 2023 Para tres pruebas (E.2.1, E.2.2, E.2.3) no se diligenció el formato F-RI-13 preparación, ejecución y cierre de pruebas al plan de continuidad, para los ítems E1.2 Pruebas CCA sin retorno y E1.6 el formato F-RI-13 Prueba de Ciberseguridad registran fechas erradas de agosto y septiembre de 2022 siendo 2023; para los ítems A.2.1 y E.3.1 se usó formato obsoleto (F-TI-03) desde junio a octubre 2023 (actual F-RI-26 31052023). No se tiene establecido el formato de evaluación de pruebas para medir la eficacia y eficiencia de las 9 pruebas ejecutadas. Así mismo, no se incluyeron en el cronograma del plan de continuidad 2023 items como: pruebas de recorrido y pruebas sorpresa, pruebas o actividades de divulgación de responsabilidades y articulación del componente Financiamiento ante contingencia de liquidez (integrado al manual de continuidad M-RI-05 en mayo del 2023), actualización del plan de recuperación de desastres informáticos - DRPI, integración del ERP, y visita de verificación de condición del servicio al Centro de Cómputo Principal del Operador Tecnológico (escalamiento superior)."/>
    <d v="2023-12-06T18:36:00"/>
    <x v="1"/>
    <s v="Observación"/>
    <s v="Acción correctiva"/>
    <s v="cgonzal1"/>
    <x v="75"/>
    <s v="1. Falta de estandarización de la metodología de preparación, ejecución y cierre de las pruebas 2. Falta de cobertura de todos los componentes en la planeación y mantenimiento del PCN. 3. Falta de validación de los campos en los formatos diligenciados y en la impresión digital del documento"/>
    <x v="653"/>
    <s v="Cronograma de Actividades del PCN 2024. Acta de Aprobación."/>
    <n v="2"/>
    <n v="12.5"/>
    <d v="2023-12-18T00:00:00"/>
    <d v="2024-01-31T00:00:00"/>
    <n v="6"/>
    <x v="56"/>
    <m/>
    <m/>
    <m/>
    <m/>
    <m/>
    <s v="1. El cronograma del plan de continuidad del negocio 2024 fue aprobado en el Comité institucional de Gestión y Desempeño N.71 del 20 diciembre de 2023._x000a_2. Cronograma PCN  2024 (d.2.3, e.1.2,e.1.3 e.2.1)"/>
    <n v="2"/>
    <d v="2024-01-31T00:00:00"/>
    <n v="1"/>
    <n v="12.5"/>
  </r>
  <r>
    <n v="767"/>
    <s v="Auditorias Internas ACI"/>
    <x v="66"/>
    <s v="Observación No. 6 Extralimitación en la asignación de responsabilidades en un procedimiento El procedimiento P-RI-23 Monitoreo a la gestión y al gobierno de la seguridad de la información institucional (V.03 20230922) designa como responsable de la ejecución de actividades a la Asesoría de Control Interno así: ¿ 5. CONDICIONES GENERALES : ¿Los planes de tratamiento deben ser documentados y formalizados en el formato de F-RI-05 Plan de manejo de Riesgos, y ser integrados al Sistema de Gestión de Riesgos en Seguridad de la Información y Continuidad del Negocio (SARSICN) y al Sistema de Gestión de Riesgo Operativo de la Entidad (SARO), por lo cual es responsabilidad de la Asesoría de Control Interno realizar el seguimiento a dichos planes.¿ ¿ 6. DESARROLLO DE ACTIVIDADES Actividad 13: ¿Seguimiento a planes de tratamiento¿. Extralimitando la asignación de responsabilidades de la actividad independiente de auditoría interna vía un procedimiento interno."/>
    <d v="2023-12-06T18:37:00"/>
    <x v="1"/>
    <s v="Observación"/>
    <s v="Acción correctiva"/>
    <s v="cgonzal1"/>
    <x v="75"/>
    <s v="1. Falta de socialización de los documentos con todas las partes interesadas antes de su publicación. 2.Falta de seguimiento a la aplicación de los procedimientos."/>
    <x v="649"/>
    <s v="P-RI-23 Actualizado en el catálogo documental Soporte de la socialización"/>
    <n v="2"/>
    <n v="12.5"/>
    <d v="2024-01-02T00:00:00"/>
    <d v="2024-08-30T00:00:00"/>
    <n v="17"/>
    <x v="55"/>
    <s v="Se reformula en plazos, fecha inicial 30/04/2024"/>
    <m/>
    <m/>
    <n v="0"/>
    <n v="0"/>
    <s v="Mediante correo del martes 16/07/2024 10:56 a. m., el oficial de seguridad confirma la reformulación del plazo para cumplir la actividad, fecha anterior 30/04/2024, nueva fecha 30/08/2024"/>
    <m/>
    <m/>
    <n v="0"/>
    <m/>
  </r>
  <r>
    <n v="815"/>
    <s v="Auditorias Internas ACI"/>
    <x v="67"/>
    <s v="Observación No. 1.  Error en el número y fecha de la resolución en dos  certificados expedidos_x000a__x000a_Dos certificados de existencia para vivienda nueva del proyecto &quot;desplazados El charco&quot; suscritos el 21/12/2020 tienen error en el campo d.RES DE ASIGNACION DEL SVF, al registrar la resolución 750 del 8/06/2010, siendo el dato correcto la No.600 del 16/12/2008, los cuales se encuentran en estado de “supervisión terminada” según informe de supervisión del 29/12/2023."/>
    <d v="2024-04-01T00:00:00"/>
    <x v="11"/>
    <s v="Observación"/>
    <s v="CORRECTIVA"/>
    <s v="aocampo"/>
    <x v="76"/>
    <s v="Falta de verificación de la información registrada en los certificados expedidos frente a la base de individualización//Cambio de profesionales de supervisión y/o Gerente de convenio"/>
    <x v="654"/>
    <s v="Correo electrónico confirmando la revisión y validación de la  información revisada de cada uno de  los certificados de la muestra mensuales."/>
    <n v="10"/>
    <n v="100"/>
    <d v="2024-04-01T00:00:00"/>
    <d v="2024-06-30T00:00:00"/>
    <n v="22.5"/>
    <x v="37"/>
    <m/>
    <m/>
    <m/>
    <m/>
    <m/>
    <s v="Seguimiento junio 2024_x000a_Se verificó la información reportada en los documentos: -  EVIDENCIAS PLAN DE MEJORA 2024-FONVIVIENDA, contiene el acta de reunión del 13-06-2024 donde se definió la metodología de  muestreo aleatorio para la verificación de la información contenida en los certificados. En el mes de junio se ha recibido la solicitud de 43 SFV susceptible de certificación, de los cuales 25 están siendo revisados por el supervisor y se tomó 5 para la revisión, las cuales cuentan con evidencias. - Revisión 5 Cert muestra 26.06.2024 contine la evidencia de los certificados revisados: 1. 40773064, 8. 17659663, 12. 16186138, 17. 4667532, 18. 16191769. Por lo tanto se cumple con la muestra de 10 certificados."/>
    <n v="10"/>
    <d v="2024-06-26T00:00:00"/>
    <n v="1"/>
    <n v="100"/>
  </r>
  <r>
    <n v="785"/>
    <s v="Auditorias Internas ACI"/>
    <x v="68"/>
    <s v="Observación No 1: Demora en concepto de viabilidad técnica del supervisor para novedades contractuales Para los contratos 2230309, 2230304, 2230303 y 2230362 con fecha inicial de terminación 31122023, se radicó el concepto de viabilidad técnica por parte la supervisión del contrato para la solicitud de la prorroga 2 de estos el 29122023, es decir faltando 2 dias para el vencimiento del plazo contractual. _x000a_"/>
    <d v="2024-05-06T15:03:00"/>
    <x v="0"/>
    <s v="Observación"/>
    <s v="Acción de mejora"/>
    <s v="dtorres2"/>
    <x v="5"/>
    <s v="1. Falta de alertas tempranas para el inicio de trámites de novedades._x000a_2. Gestiones no documentadas dentro del procedimiento de novedades contractuales que incrementan los tiempos para el tramite._x000a_3. Falta de aciones de seguimiento al desarrollo de los contratos derivados."/>
    <x v="655"/>
    <s v="Oficio"/>
    <n v="1"/>
    <n v="25"/>
    <d v="2024-05-01T00:00:00"/>
    <d v="2024-06-30T00:00:00"/>
    <n v="8"/>
    <x v="20"/>
    <m/>
    <m/>
    <m/>
    <m/>
    <m/>
    <s v="Se evidencian dos oficios por parte de enterritorio de fechas 15/04/24 y 25/04/24 donde se evidencian la intencion de las partes de prorrogar el contrato interadministrativo, pero no se llegó acuerdos de temas presupuestales. Se cumple con la actividad toda vez que los tramites (independientemente de los resultados ) se adelantaron con tiempo."/>
    <n v="1"/>
    <d v="2024-06-30T00:00:00"/>
    <n v="1"/>
    <n v="25"/>
  </r>
  <r>
    <n v="786"/>
    <s v="Auditorias Internas ACI"/>
    <x v="68"/>
    <s v="Observacion 2. Uso de empaques de icopor para trasporte y suministro de alimentos En el informe de avance de la ejecucion de enero 2024, en el anexo fotografico se evidencia el uso de envases de icopor para el traslado de alimentos suministrados a los deportistas, el uso de este material contraviene las politicas ambientales del cliente. _x000a_"/>
    <d v="2024-05-06T15:05:00"/>
    <x v="0"/>
    <s v="Observación"/>
    <s v="Acción de mejora"/>
    <s v="ariano"/>
    <x v="5"/>
    <s v="1. Falta de verificación por parte de la supervisión hacia el contratista para el cumplimiento de las condiciones técnicas._x000a_2. Planes de contigencia y/o alternativas en los casos que no se podia cumplir con las especificaciones de la entrega de los servicios._x000a_3. Falta de gestion con el cliente para el uso de mataeriales no autorizados.  "/>
    <x v="656"/>
    <s v="Informe de desplazamientos y anexos"/>
    <n v="8"/>
    <n v="25"/>
    <d v="2024-05-01T00:00:00"/>
    <d v="2024-06-28T00:00:00"/>
    <n v="8"/>
    <x v="20"/>
    <m/>
    <m/>
    <m/>
    <m/>
    <m/>
    <s v="Se remiten los 8 informes del apoyo a la supervision,Desplazamiento Yopal - Casanare Crisanto Vargas Desplazamiento  Rivera - Huila Andres Madroñero- Desplazamiento Riohacha - La Guajira Carlos Carreño Desplazamiento Cucuta - Norte de Santander Cristian Reyes Desplazmaiento Valledupar - Cesar Marcela Pardo - Desplazamiento Pereira - Riaralda Juan Florez-Desplazamiento Pasto - Nariño Pablo Forero-Desplazamiento Cartagena - Bolivar Sergio Malaver en los cuales se hace mencion a la verificación  de las instalaciones de los sitios donde se realizaran los eventos y el cumplimiento de las condiciones del anexo tecnico."/>
    <n v="8"/>
    <d v="2024-06-30T00:00:00"/>
    <n v="1"/>
    <n v="25"/>
  </r>
  <r>
    <n v="787"/>
    <s v="Auditorias Internas ACI"/>
    <x v="68"/>
    <s v="Observacion 3. No disponibilidad de los soportes de cumplimiento por parte del convenio En el archivo documental del contrato interadministrativo 203003, no se evidencia el registro INVIMA para los alimentos suministrados en el desarrollo de las actividades, lo anterior para las ordenes de servicios 077 y 083 (contrato 2230300), 17, 106, 64, 12, 13, 23 (contrato 2230309), 076 (contrato 2230303)"/>
    <d v="2024-05-06T15:07:00"/>
    <x v="0"/>
    <s v="Observación"/>
    <s v="Acción de mejora"/>
    <s v="mmancipe"/>
    <x v="5"/>
    <s v="1. Desatención de los requisitos previos por parte del convenio, debido el apoyo de terceros que particpan en la operación_x000a_2. Falta de organización en el repositorio de la informacion del convenio."/>
    <x v="657"/>
    <s v="Informe de desplazamientos y anexos"/>
    <n v="8"/>
    <n v="25"/>
    <d v="2024-05-01T00:00:00"/>
    <d v="2024-06-28T00:00:00"/>
    <n v="8"/>
    <x v="20"/>
    <m/>
    <m/>
    <m/>
    <m/>
    <m/>
    <s v="Se remiten los 8 informes del apoyo a la supervision,Desplazamiento Yopal - Casanare Crisanto Vargas Desplazamiento  Rivera - Huila Andres Madroñero- Desplazamiento Riohacha - La Guajira Carlos Carreño Desplazamiento Cucuta - Norte de Santander Cristian Reyes Desplazmaiento Valledupar - Cesar Marcela Pardo - Desplazamiento Pereira - Riaralda Juan Florez-Desplazamiento Pasto - Nariño Pablo Forero-Desplazamiento Cartagena - Bolivar Sergio Malaver en los cuales se hace mencion a la verificación  de las instalaciones de los sitios donde se realizaran los eventos y el cumplimiento de las condiciones del anexo tecnico."/>
    <n v="8"/>
    <d v="2024-06-30T00:00:00"/>
    <n v="1"/>
    <n v="25"/>
  </r>
  <r>
    <n v="788"/>
    <s v="Auditorias Internas ACI"/>
    <x v="68"/>
    <s v="observacion 4. No validación de los criterios técnicos para la linea de juzgamiento- Bogotá No se evidencia la validacion yo soportes de la experiencia solicitada para el servicio de juzgamiento y coordinacion tecnica de competencias que corresponde a tres años certificados. "/>
    <d v="2024-05-06T15:08:00"/>
    <x v="0"/>
    <s v="Observación"/>
    <s v="Acción de mejora"/>
    <s v="mmancipe"/>
    <x v="5"/>
    <s v="1. falta de verificacion por parte de la supervisión hacia el contratista para el cumplimiento de las condiciones técnicas._x000a_2. planes de contigencia y/o alternativas en los casos que no se podia cumplir con las especificaciones de la entrega de los servicios."/>
    <x v="658"/>
    <s v="soporte de experiencia Legalización Fase Regional"/>
    <n v="8"/>
    <n v="25"/>
    <d v="2024-05-01T00:00:00"/>
    <d v="2024-06-28T00:00:00"/>
    <n v="8"/>
    <x v="20"/>
    <m/>
    <m/>
    <m/>
    <m/>
    <m/>
    <s v="Se allegan documentos donde se evidencian listados y resoluciones de reconocimiento de los jueces y arbitros para las diferentes disciplinas de los eventos realizados en la fase final. "/>
    <n v="8"/>
    <d v="2024-06-30T00:00:00"/>
    <n v="1"/>
    <n v="25"/>
  </r>
  <r>
    <n v="811"/>
    <s v="Auditorias Internas ACI"/>
    <x v="69"/>
    <s v="_x0009__x0009__x000a_Observación No.1 Actividades vencidas sin reformulación de plazos para su cumplimiento _x000a_Nueve (9) actividades para ocho (8) hallazgos no fueron ejecutadas al 100% a corte 31 de marzo 2024, y no se evidenció la suscripción del F-AU-06 Compromiso para reformulación de plazos previo a su vencimiento o durante el reporte de seguimiento a este corte, en relación con su fecha de terminación descrita en el instrumento de seguimiento plan de mejoramiento CGR el cual fue socializado por la ACI a los directivos de la Entidad mediante correo viernes 26042024 10:19 a. m, así: ACFRPT-H2 fila_22 50% ACFRPT-H3 fila_27 50% ACFRPT-H4 fila_30 50% ACFRPT-H5 fila_32 0% ACFRPT-H8 fila_36 0% ACOBRAS11 fila 43 0% ACOBRAS2 fila_54 50% ACOBRAS3 fila_55 50% ACOBRAS3 fila_56 0% No obstante, posterior a la socialización del seguimiento por al ACI, el grupo de trabajo DPE reportó avances para fila_22 (100%), fila_27 (100%) y fila_32 (100%)"/>
    <d v="2024-05-30T00:00:00"/>
    <x v="0"/>
    <s v="Observación"/>
    <s v="Acción preventiva"/>
    <s v="cgonzal1"/>
    <x v="50"/>
    <s v="_x000a_1. Demoras para recopilar los soportes  que dependen de las Entidades ejecutoras u otros terceros_x000a__x000a_2. Ausencia de un mecanismo de alertas tempranas para vencimiento de actividades _x000a__x000a_3. Altar rotación de personal y falta de profesionales idoneos para ello"/>
    <x v="659"/>
    <s v="memorando de solicitud/Listado de Asistencia "/>
    <n v="1"/>
    <n v="10"/>
    <d v="2024-06-20T00:00:00"/>
    <d v="2024-08-30T00:00:00"/>
    <n v="12"/>
    <x v="25"/>
    <m/>
    <m/>
    <m/>
    <m/>
    <m/>
    <m/>
    <m/>
    <m/>
    <n v="0"/>
    <n v="0"/>
  </r>
  <r>
    <n v="811"/>
    <s v="Auditorias Internas ACI"/>
    <x v="69"/>
    <s v="_x0009__x0009__x000a_Observación No.1 Actividades vencidas sin reformulación de plazos para su cumplimiento _x000a_Nueve (9) actividades para ocho (8) hallazgos no fueron ejecutadas al 100% a corte 31 de marzo 2024, y no se evidenció la suscripción del F-AU-06 Compromiso para reformulación de plazos previo a su vencimiento o durante el reporte de seguimiento a este corte, en relación con su fecha de terminación descrita en el instrumento de seguimiento plan de mejoramiento CGR el cual fue socializado por la ACI a los directivos de la Entidad mediante correo viernes 26042024 10:19 a. m, así: ACFRPT-H2 fila_22 50% ACFRPT-H3 fila_27 50% ACFRPT-H4 fila_30 50% ACFRPT-H5 fila_32 0% ACFRPT-H8 fila_36 0% ACOBRAS11 fila 43 0% ACOBRAS2 fila_54 50% ACOBRAS3 fila_55 50% ACOBRAS3 fila_56 0% No obstante, posterior a la socialización del seguimiento por al ACI, el grupo de trabajo DPE reportó avances para fila_22 (100%), fila_27 (100%) y fila_32 (100%)"/>
    <d v="2024-05-30T00:00:00"/>
    <x v="0"/>
    <s v="Observación"/>
    <s v="Acción preventiva"/>
    <s v="lgonzal2"/>
    <x v="50"/>
    <s v="_x000a_1. Demoras para recopilar los soportes  que dependen de las Entidades ejecutoras u otros terceros_x000a__x000a_2. Ausencia de un mecanismo de alertas tempranas para vencimiento de actividades _x000a__x000a_3. Altar rotación de personal y falta de profesionales idoneos para ello"/>
    <x v="660"/>
    <s v="MEMORANDO Y/O F-AU-06 CON LA REFORMULACIÓN DE ACCIÓN O SOLICITUD DE AMPLIACIÓN DE PLAZO PARA LAS ACCIONES"/>
    <n v="1"/>
    <n v="40"/>
    <d v="2024-06-20T00:00:00"/>
    <d v="2024-08-30T00:00:00"/>
    <n v="12"/>
    <x v="25"/>
    <m/>
    <m/>
    <m/>
    <m/>
    <m/>
    <m/>
    <m/>
    <m/>
    <n v="0"/>
    <n v="0"/>
  </r>
  <r>
    <n v="812"/>
    <s v="Auditorias Internas ACI"/>
    <x v="69"/>
    <s v="Observación No.2 . Acciones no efectivas para el hallazgo F-OBRAS15 _x000a_Acción implementada no efectivas para resolver las causas identificadas por la CGR o para corregir el hecho descrito en el hallazgo F-OBRAS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
    <d v="2024-05-30T00:00:00"/>
    <x v="0"/>
    <s v="Observación"/>
    <s v="Acción preventiva"/>
    <s v="cgonzal1"/>
    <x v="50"/>
    <s v="_x000a_1.Definición de acciones genéricas sin impacto específico sobre el hallazgo o sin productos funcionales_x000a__x000a_2. Falta de adopción de una metodología de análisis de causas "/>
    <x v="659"/>
    <s v="memorando de solicitud/Listado de Asistencia "/>
    <n v="1"/>
    <n v="10"/>
    <d v="2024-06-20T00:00:00"/>
    <d v="2024-08-30T00:00:00"/>
    <n v="12"/>
    <x v="25"/>
    <m/>
    <m/>
    <m/>
    <m/>
    <m/>
    <m/>
    <m/>
    <m/>
    <n v="0"/>
    <n v="0"/>
  </r>
  <r>
    <n v="812"/>
    <s v="Auditorias Internas ACI"/>
    <x v="69"/>
    <s v="Observación No.2 . Acciones no efectivas para el hallazgo F-OBRAS15 _x000a_Acción implementada no efectivas para resolver las causas identificadas por la CGR o para corregir el hecho descrito en el hallazgo F-OBRAS15 Contrato N° 2162786. Optimización acueducto de Puerto Tejada. Algunos concretos utilizados no cumplen con las resistencias especificadas en el contrato, ítem 11 TANQUE ENTERRADO N°2, al presentar la losa falencias en su construcción, los muros y las columnas no tendrían la resistencia de diseño en el concreto, por lo que la estructura puede colapsar y afectar el tanque"/>
    <d v="2024-05-30T00:00:00"/>
    <x v="0"/>
    <s v="Observación"/>
    <s v="Acción preventiva"/>
    <s v="mmancipe"/>
    <x v="50"/>
    <s v="_x000a_1.Definición de acciones genéricas sin impacto específico sobre el hallazgo o sin productos funcionales_x000a__x000a_2. Falta de adopción de una metodología de análisis de causas "/>
    <x v="661"/>
    <s v="MEMORANDO Y/O F-AU-06 CON LA REFORMULACIÓN DE ACCIÓN O SOLICITUD DE AMPLIACIÓN DE PLAZO PARA LAS ACCIONES"/>
    <n v="1"/>
    <n v="40"/>
    <d v="2024-06-20T00:00:00"/>
    <d v="2024-08-30T00:00:00"/>
    <n v="12"/>
    <x v="25"/>
    <m/>
    <m/>
    <m/>
    <m/>
    <m/>
    <m/>
    <m/>
    <m/>
    <n v="0"/>
    <n v="0"/>
  </r>
  <r>
    <n v="789"/>
    <s v="Auditorias Internas ACI"/>
    <x v="70"/>
    <s v="Observación No. 1. Incumplimiento obligación especifica Contrato 2023398 UT NOVA 2023 A corte de 26-03-2024 se evidencia que para la vigencia 2023 el contratista no entregó el estudio de seguridad de cada puesto contratado y un análisis del panorama de riesgos de cada una de las sedes de Enterritorio donde se ejecutara el contrato al Supervisor, incumpliendo lo establecido de 30 días calendario siguientes a la suscripción del acta de inicio del contrato 2023398 UT NOVA 2023 la cual fue realizada desde el 19-04-2023."/>
    <d v="2024-05-16T16:34:00"/>
    <x v="4"/>
    <s v="Observación"/>
    <s v="Acción correctiva"/>
    <s v="enieves"/>
    <x v="52"/>
    <s v="* Desconocimiento de la obligación por parte del contratista durante la prestación del servicio. * Falta de seguimiento al cumplimiento de las obligaciones del contratista por parte del Grupo de Administrativo."/>
    <x v="662"/>
    <s v="Estudio de seguridad y análisis del panorama para las sedes de ENTerritorio"/>
    <n v="30"/>
    <n v="7"/>
    <d v="2024-05-01T00:00:00"/>
    <d v="2024-06-15T00:00:00"/>
    <n v="6"/>
    <x v="9"/>
    <m/>
    <m/>
    <m/>
    <m/>
    <m/>
    <s v="Se observó los estudio de seguridad (30) realizados por el contratista de cada puesto contratado y análisis del panorama de riesgos para las sedes de ENTerritorio donde se ejecuta el contrato. En ellos se identifica que previo compromiso adquirido en acta de reunión con UT nova en el mes de marzo, el proveedor UT NOVA allegó mediante radicado No. 202461010097212 los estudios de seguridad."/>
    <n v="30"/>
    <d v="2024-06-15T00:00:00"/>
    <n v="1"/>
    <n v="7"/>
  </r>
  <r>
    <n v="790"/>
    <s v="Auditorias Internas ACI"/>
    <x v="70"/>
    <s v="Observación No. 2. Incumplimiento de dos obligaciones especificas (20 y 21) contrato 2020853 Subastas y Comercio SAS Resultado de la subasta realizada el 14122023 el equipo auditor identifico: El contratista no retiro los bienes en el plazo establecido de 3 días hábiles, contados a partir de la fecha de consignación del valor de los bienes (16122023); realizado según Acta de recibo de materiales yo equipos de fecha 28122023, superando en 5 días hábiles el termino para retirar los bienes por parte del comprador, incumpliendo la obligación No. 20. La consignación del 16122023 fue realizada directamente por el comprador a la cuenta de Enterritorio correspondiente a la subasta por el 100% del precio de venta, sin el descuento del valor total de la comisión descontada para el intermediario. Por lo cual no se cumplió con la obligación No. 21 a cargo expresamente del contratista."/>
    <d v="2024-05-16T16:36:00"/>
    <x v="4"/>
    <s v="Observación"/>
    <s v="Acción preventiva"/>
    <s v="dossa"/>
    <x v="52"/>
    <s v="* Omisión y/o error en el proceso establecido para el pago por parte del contratista. * Falta de conocimiento del proceso de pago por parte del comprador. * Inconveniente logístico para el retiro de materiales (más de 4000 artículos) por parte del comprador."/>
    <x v="663"/>
    <s v="Correo electrónico remitido al contratista."/>
    <n v="1"/>
    <n v="7"/>
    <d v="2024-05-01T00:00:00"/>
    <d v="2024-11-30T00:00:00"/>
    <n v="30"/>
    <x v="9"/>
    <m/>
    <m/>
    <m/>
    <m/>
    <m/>
    <m/>
    <m/>
    <m/>
    <n v="0"/>
    <n v="0"/>
  </r>
  <r>
    <n v="790"/>
    <s v="Auditorias Internas ACI"/>
    <x v="70"/>
    <s v="Observación No. 2. Incumplimiento de dos obligaciones especificas (20 y 21) contrato 2020853 Subastas y Comercio SAS Resultado de la subasta realizada el 14122023 el equipo auditor identifico: El contratista no retiro los bienes en el plazo establecido de 3 días hábiles, contados a partir de la fecha de consignación del valor de los bienes (16122023); realizado según Acta de recibo de materiales yo equipos de fecha 28122023, superando en 5 días hábiles el termino para retirar los bienes por parte del comprador, incumpliendo la obligación No. 20. La consignación del 16122023 fue realizada directamente por el comprador a la cuenta de Enterritorio correspondiente a la subasta por el 100% del precio de venta, sin el descuento del valor total de la comisión descontada para el intermediario. Por lo cual no se cumplió con la obligación No. 21 a cargo expresamente del contratista."/>
    <d v="2024-05-16T16:36:00"/>
    <x v="4"/>
    <s v="Observación"/>
    <s v="Acción preventiva"/>
    <s v="dossa"/>
    <x v="52"/>
    <s v="* Omisión y/o error en el proceso establecido para el pago por parte del contratista. * Falta de conocimiento del proceso de pago por parte del comprador. * Inconveniente logístico para el retiro de materiales (más de 4000 artículos) por parte del comprador."/>
    <x v="664"/>
    <s v="Soportes de la venta de bienes en el momento y tiempos establecidos."/>
    <n v="1"/>
    <n v="7"/>
    <d v="2024-05-01T00:00:00"/>
    <d v="2024-11-30T00:00:00"/>
    <n v="30"/>
    <x v="9"/>
    <m/>
    <m/>
    <m/>
    <m/>
    <m/>
    <m/>
    <m/>
    <m/>
    <n v="0"/>
    <n v="0"/>
  </r>
  <r>
    <n v="791"/>
    <s v="Auditorias Internas ACI"/>
    <x v="70"/>
    <s v="Observación No. 3. Incumplimiento de dos obligaciones especificas del Acuerdo Marco No. CCE-255-AMP-2021 contrato 2023938 UT SOLUCIÓN FERRETERA PARA COLOMBIA En la validación de las obligaciones especificas del contrato 2023938, se pudo determinar que: El acta de inicio de la Orden de Compra con fecha 02082023 supero en 5 días hábiles el tiempo de suscripción establecido (3 días hábiles) siguientes a la colocación de Orden de Compra (21072023) en la Tienda Virtual del Estado Colombiano, lo anterior según lo establecido en la obligación No. 11.19 del CCE-255-AMP-2021. A la fecha 10042024 la Supervisión del contrato no ha dado inicio al proceso de finalización y liquidación de la Orden de Compra en la Tienda Virtual del Estado Colombiano considerando que fue culminada su ejecución el 06092023 y el pago realizado el 23102023, por lo tanto se incumple la obligación No.12.39 en lo referente a Finalizar y liquidar la Orden de Compra en la Tienda Virtual del Estado Colombiano una vez culmine la ejecución y pago de ésta (...)."/>
    <d v="2024-05-16T16:38:00"/>
    <x v="4"/>
    <s v="Observación"/>
    <s v="Acción correctiva"/>
    <s v="dossa"/>
    <x v="52"/>
    <s v="* Falta de seguimiento al cumplimiento de las obligaciones del contratista por parte del Grupo de Servicios Administrativos. * Demoras internas en el proceso de perfeccionamiento y legalización de contratos."/>
    <x v="665"/>
    <s v="Correo de solicitud de documentos al contratista."/>
    <n v="1"/>
    <n v="6"/>
    <d v="2024-05-01T00:00:00"/>
    <d v="2024-07-31T00:00:00"/>
    <n v="8"/>
    <x v="9"/>
    <m/>
    <m/>
    <m/>
    <m/>
    <m/>
    <s v="El grupo de Servicios administrativos solicitó ampliar fecha de cumplimiento del 30/06/2024 para el 31/07/2024"/>
    <m/>
    <m/>
    <n v="0"/>
    <n v="0"/>
  </r>
  <r>
    <n v="791"/>
    <s v="Auditorias Internas ACI"/>
    <x v="70"/>
    <s v="Observación No. 3. Incumplimiento de dos obligaciones especificas del Acuerdo Marco No. CCE-255-AMP-2021 contrato 2023938 UT SOLUCIÓN FERRETERA PARA COLOMBIA En la validación de las obligaciones especificas del contrato 2023938, se pudo determinar que: El acta de inicio de la Orden de Compra con fecha 02082023 supero en 5 días hábiles el tiempo de suscripción establecido (3 días hábiles) siguientes a la colocación de Orden de Compra (21072023) en la Tienda Virtual del Estado Colombiano, lo anterior según lo establecido en la obligación No. 11.19 del CCE-255-AMP-2021. A la fecha 10042024 la Supervisión del contrato no ha dado inicio al proceso de finalización y liquidación de la Orden de Compra en la Tienda Virtual del Estado Colombiano considerando que fue culminada su ejecución el 06092023 y el pago realizado el 23102023, por lo tanto se incumple la obligación No.12.39 en lo referente a Finalizar y liquidar la Orden de Compra en la Tienda Virtual del Estado Colombiano una vez culmine la ejecución y pago de ésta (...)."/>
    <d v="2024-05-16T16:38:00"/>
    <x v="4"/>
    <s v="Observación"/>
    <s v="Acción correctiva"/>
    <s v="dossa"/>
    <x v="52"/>
    <s v="* Falta de seguimiento al cumplimiento de las obligaciones del contratista por parte del Grupo de Servicios Administrativos. * Demoras internas en el proceso de perfeccionamiento y legalización de contratos."/>
    <x v="666"/>
    <s v="Acta de liquidación contrato 2023938 UT SOLUCIÓN FERRETERA PARA COLOMBIA firmada."/>
    <n v="1"/>
    <n v="6"/>
    <d v="2024-05-01T00:00:00"/>
    <d v="2024-08-30T00:00:00"/>
    <n v="17"/>
    <x v="9"/>
    <m/>
    <m/>
    <m/>
    <m/>
    <m/>
    <m/>
    <m/>
    <m/>
    <n v="0"/>
    <n v="0"/>
  </r>
  <r>
    <n v="792"/>
    <s v="Auditorias Internas ACI"/>
    <x v="70"/>
    <s v="Observación No. 4. Incumplimiento de la obligación general d) y clausula forma de pago del contrato 2023525 SATENA La agencia SATENA genera facturación por cada tiquete emitido, los cuales son agrupados por centro de costo o convenio en un solo desembolso, posteriormente documentado y verificado por la supervisión con el Historial de la Solicitud, no obstante se incumple con la clausula quinta que establece Forma de pago mensual y la obligación d) Presentar oportunamente al supervisor del contrato, un informe periódico para el pago sobre las actividades realizadas durante la ejecución de este (...) a cargo expresamente del contratista, por lo tanto no presenta informe periódico para el pago, sino informe mensual de ejecución."/>
    <d v="2024-05-16T16:40:00"/>
    <x v="4"/>
    <s v="Observación"/>
    <s v="Acción preventiva"/>
    <s v="dossa"/>
    <x v="52"/>
    <s v="* Inconsistencia en la definición de la forma de pago versus la obligación general * Volumen de emisión de tiquetes que no se encuentra en concordación con el informe establecido en la obligación. * Alto volumen de tiquetes no facilita la aplicación del control en el momento de contabilización y causación."/>
    <x v="667"/>
    <s v="Contrato nuevo de tiquetes validado."/>
    <n v="1"/>
    <n v="6"/>
    <d v="2024-05-01T00:00:00"/>
    <d v="2024-06-15T00:00:00"/>
    <n v="6"/>
    <x v="9"/>
    <m/>
    <m/>
    <m/>
    <m/>
    <m/>
    <s v="El grupo de Servicios Administrativos solicito al contratista mediante radicado 202461010132621 (4/06/2024) remitir dentro de 3 días hábiles el informe requiriendo el cumplimiento de entrega de informes para dar cumplimiento a los requisitos para legalizar el pago."/>
    <n v="1"/>
    <d v="2024-06-04T00:00:00"/>
    <n v="1"/>
    <n v="6"/>
  </r>
  <r>
    <n v="792"/>
    <s v="Auditorias Internas ACI"/>
    <x v="70"/>
    <s v="Observación No. 4. Incumplimiento de la obligación general d) y clausula forma de pago del contrato 2023525 SATENA La agencia SATENA genera facturación por cada tiquete emitido, los cuales son agrupados por centro de costo o convenio en un solo desembolso, posteriormente documentado y verificado por la supervisión con el Historial de la Solicitud, no obstante se incumple con la clausula quinta que establece Forma de pago mensual y la obligación d) Presentar oportunamente al supervisor del contrato, un informe periódico para el pago sobre las actividades realizadas durante la ejecución de este (...) a cargo expresamente del contratista, por lo tanto no presenta informe periódico para el pago, sino informe mensual de ejecución."/>
    <d v="2024-05-16T16:40:00"/>
    <x v="4"/>
    <s v="Observación"/>
    <s v="Acción preventiva"/>
    <s v="dossa"/>
    <x v="52"/>
    <s v="* Inconsistencia en la definición de la forma de pago versus la obligación general * Volumen de emisión de tiquetes que no se encuentra en concordación con el informe establecido en la obligación. * Alto volumen de tiquetes no facilita la aplicación del control en el momento de contabilización y causación."/>
    <x v="668"/>
    <s v="Informes mensuales de seguimiento a las obligaciones del contrato"/>
    <n v="5"/>
    <n v="6"/>
    <d v="2024-05-01T00:00:00"/>
    <d v="2024-11-30T00:00:00"/>
    <n v="30"/>
    <x v="9"/>
    <m/>
    <m/>
    <m/>
    <m/>
    <m/>
    <m/>
    <m/>
    <m/>
    <n v="0"/>
    <n v="0"/>
  </r>
  <r>
    <n v="793"/>
    <s v="Auditorias Internas ACI"/>
    <x v="70"/>
    <s v="Observación No. 5. Diferencia del presupuesto en centros de costos de funcionamiento yo convenio contrato 2023525 SATENA. En el informe RESUMEN FINANCIERO DEL CONTRATO INTERADMINISTRATIVO N° 2023525-2023 (corte 21 de marzo de 2024), aportado por el Grupo de Servicios Administrativos se identificaron saldos negativos por valor de $28.276.338 correspondientes a 4 centros de costos, sobrepasando el presupuesto establecido para cada uno, incumpliendo lo establecido en la obligación w) Llevar control de la ejecución del contrato a fin de no sobrepasar el presupuesto contratado total o por cada centro de costos o convenio."/>
    <d v="2024-05-16T16:41:00"/>
    <x v="4"/>
    <s v="Observación"/>
    <s v="Acción preventiva"/>
    <s v="enieves"/>
    <x v="52"/>
    <s v="* Errores operativos en el cargue de tiquetes al centro de costos o convenios por fallas en la clasificación. * Traslados entre centro de costos de funcionamiento sin incluir dentro de los reportes de la agencia SATENA. * Novedad no documentada contractualmente por dinámica en la expedición de tiquetes, traslados y cargo a los centros de costos."/>
    <x v="669"/>
    <s v="Informes mensuales de seguimiento a las obligaciones del contrato."/>
    <n v="5"/>
    <n v="6"/>
    <d v="2024-05-01T00:00:00"/>
    <d v="2024-11-30T00:00:00"/>
    <n v="30"/>
    <x v="9"/>
    <m/>
    <m/>
    <m/>
    <m/>
    <m/>
    <m/>
    <m/>
    <m/>
    <n v="0"/>
    <n v="0"/>
  </r>
  <r>
    <n v="794"/>
    <s v="Auditorias Internas ACI"/>
    <x v="70"/>
    <s v="Observación No. 6. Incumplimiento obligación especifica x) - (Gestión de reembolsos) del contrato 2023525 SATENA Al cierre del contrato 2023525 (27032024) se identificaron 27 tiquetes no usados y no reembolsados con fecha de expedición superior a un mes, por valor total de $21.867.730, con lo cual se incumple la obligación X) Gestionar reembolsos por cancelación y cambio de Tiquetes aéreos de manera mensual (...). No obstante el Grupo de Servicios Administrativos solicitó (01042024) el reembolso de tiquetes del contrato mediante correo electrónico."/>
    <d v="2024-05-16T16:43:00"/>
    <x v="4"/>
    <s v="Observación"/>
    <s v="Acción preventiva"/>
    <s v="enieves"/>
    <x v="52"/>
    <s v="* Falta de seguimiento al cumplimiento de las obligaciones del contratista por parte del Grupo de Administrativo. * No aplicabilidad de la obligación en este tipo de contratos por la misionalidad y alcance del contrato."/>
    <x v="670"/>
    <s v="Correo electrónico de solicitud de inicio de reembolso. Copia de consignación de reembolso."/>
    <n v="5"/>
    <n v="7"/>
    <d v="2024-05-01T00:00:00"/>
    <d v="2024-11-30T00:00:00"/>
    <n v="30"/>
    <x v="9"/>
    <m/>
    <m/>
    <m/>
    <m/>
    <m/>
    <m/>
    <m/>
    <m/>
    <n v="0"/>
    <n v="0"/>
  </r>
  <r>
    <n v="795"/>
    <s v="Auditorias Internas ACI"/>
    <x v="70"/>
    <s v="Observación No. 7. Incumplimiento obligación especifica z) - (Informe de ejecución acumulada) del contrato 2023525 SATENA No se evidenció el Informe de ejecución acumulada y consolidada del contrato 2023525 correspondiente a los meses de agosto 2023 y enero 2024. Adicionalmente se observó que para los informes remitidos por el grupo de Servicios Administrativos para los meses de junio, julio, septiembre, octubre, noviembre y diciembre de 2023, no contienen los ítem establecidos como: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incumpliendo con lo establecido en la obligación especifica Z)."/>
    <d v="2024-05-16T16:44:00"/>
    <x v="4"/>
    <s v="Observación"/>
    <s v="Acción preventiva"/>
    <s v="enieves"/>
    <x v="52"/>
    <s v="* Falta de seguimiento al cumplimiento de las obligaciones del contratista por parte del Grupo de Administrativo. * Desconocimiento de la obligación por parte del contratista durante la prestación del servicio."/>
    <x v="671"/>
    <s v="Comunicación oficial con radicado."/>
    <n v="1"/>
    <n v="7"/>
    <d v="2024-05-01T00:00:00"/>
    <d v="2024-06-15T00:00:00"/>
    <n v="6"/>
    <x v="9"/>
    <m/>
    <m/>
    <m/>
    <m/>
    <m/>
    <s v="El grupo de Servicios Administrativos solicito al contratista mediante radicado 202461010132621 (4/06/2024) remitir dentro de 3 días hábiles el informe que refleje: el estado de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n v="1"/>
    <d v="2024-06-04T00:00:00"/>
    <n v="1"/>
    <n v="7"/>
  </r>
  <r>
    <n v="795"/>
    <s v="Auditorias Internas ACI"/>
    <x v="70"/>
    <s v="Observación No. 7. Incumplimiento obligación especifica z) - (Informe de ejecución acumulada) del contrato 2023525 SATENA No se evidenció el Informe de ejecución acumulada y consolidada del contrato 2023525 correspondiente a los meses de agosto 2023 y enero 2024. Adicionalmente se observó que para los informes remitidos por el grupo de Servicios Administrativos para los meses de junio, julio, septiembre, octubre, noviembre y diciembre de 2023, no contienen los ítem establecidos como: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incumpliendo con lo establecido en la obligación especifica Z)."/>
    <d v="2024-05-16T16:44:00"/>
    <x v="4"/>
    <s v="Observación"/>
    <s v="Acción preventiva"/>
    <s v="enieves"/>
    <x v="52"/>
    <s v="* Falta de seguimiento al cumplimiento de las obligaciones del contratista por parte del Grupo de Administrativo. * Desconocimiento de la obligación por parte del contratista durante la prestación del servicio."/>
    <x v="668"/>
    <s v="Informes mensuales de seguimiento a las obligaciones del contrato."/>
    <n v="5"/>
    <n v="7"/>
    <d v="2024-05-01T00:00:00"/>
    <d v="2024-11-30T00:00:00"/>
    <n v="30"/>
    <x v="9"/>
    <m/>
    <m/>
    <m/>
    <m/>
    <m/>
    <m/>
    <m/>
    <m/>
    <n v="0"/>
    <n v="0"/>
  </r>
  <r>
    <n v="795"/>
    <s v="Auditorias Internas ACI"/>
    <x v="70"/>
    <s v="Observación No. 7. Incumplimiento obligación especifica z) - (Informe de ejecución acumulada) del contrato 2023525 SATENA No se evidenció el Informe de ejecución acumulada y consolidada del contrato 2023525 correspondiente a los meses de agosto 2023 y enero 2024. Adicionalmente se observó que para los informes remitidos por el grupo de Servicios Administrativos para los meses de junio, julio, septiembre, octubre, noviembre y diciembre de 2023, no contienen los ítem establecidos como: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incumpliendo con lo establecido en la obligación especifica Z)."/>
    <d v="2024-05-16T16:44:00"/>
    <x v="4"/>
    <s v="Observación"/>
    <s v="Acción preventiva"/>
    <s v="enieves"/>
    <x v="52"/>
    <s v="* Falta de seguimiento al cumplimiento de las obligaciones del contratista por parte del Grupo de Administrativo. * Desconocimiento de la obligación por parte del contratista durante la prestación del servicio."/>
    <x v="672"/>
    <s v="Informes mensuales pendientes."/>
    <n v="2"/>
    <n v="7"/>
    <d v="2024-05-01T00:00:00"/>
    <d v="2024-09-30T00:00:00"/>
    <n v="21"/>
    <x v="9"/>
    <m/>
    <m/>
    <m/>
    <m/>
    <m/>
    <m/>
    <m/>
    <m/>
    <n v="0"/>
    <n v="0"/>
  </r>
  <r>
    <n v="796"/>
    <s v="Auditorias Internas ACI"/>
    <x v="70"/>
    <s v="Observación No. 8. Incumplimiento obligación especifica cc) - (Reportes BSP LINK) del contrato 2023525 SATENA Para los meses de mayo a agosto de 2023 el contratista SATENA no remitió los reportes BSP LINK a Enterritorio según lo establecido en la obligación cc) Presentar mensualmente dentro de los (3) primeros días hábiles del mes o a solicitud de ENTerritorio el reporte BSP LINK, con el fin de soportar las facturas presentadas de tiquetes aéreos volados y los tiquetes aéreos expedidos durante el periodo; no obstante el contratista asignó a Enterritorio mediante correo electrónico del 09082023, usuario y contraseña para acceso al portal IATA y uso de la herramienta del BSPLink."/>
    <d v="2024-05-16T16:46:00"/>
    <x v="4"/>
    <s v="Observación"/>
    <s v="Acción preventiva"/>
    <s v="lgonzal2"/>
    <x v="52"/>
    <s v="* Falta de seguimiento al cumplimiento de las obligaciones del contratista por parte del Grupo de Administrativo. * Desconocimiento de la obligación por parte del contratista durante la prestación del servicio."/>
    <x v="673"/>
    <s v="Informes mensuales de seguimiento a las obligaciones del contrato."/>
    <n v="5"/>
    <n v="7"/>
    <d v="2024-05-01T00:00:00"/>
    <d v="2024-11-30T00:00:00"/>
    <n v="30"/>
    <x v="9"/>
    <m/>
    <m/>
    <m/>
    <m/>
    <m/>
    <m/>
    <m/>
    <m/>
    <n v="0"/>
    <n v="0"/>
  </r>
  <r>
    <n v="797"/>
    <s v="Auditorias Internas ACI"/>
    <x v="70"/>
    <s v="Observación 9. Incumplimiento de cinco obligaciones especificas contrato 2022613 PUBBLICA. En la validación de las obligaciones específicas del contrato 2022613 PUBBLICA, el equipo auditor determino que: No se evidencia en los archivos Matrices remitidos por el contratista de los meses de abril 2022 a marzo de 2023, el control de la ejecución del contrato a fin de no sobrepasar el presupuesto contratado total y por centro de costos o convenio. Adicionalmente no se observa la ejecución acumulada y consolidada del contrato en forma mensual, por cada convenio y centros de costos, la matriz no contiene los ítems establecidos como saldo inicial, saldo por ejecutar, saldo por facturar, valor de los reintegros consignados correspondientes a tiquetes no volados, valor de los traslados entre centros de costos para el caso de los tiquetes de funcionamiento de ENTerritorio y número de tiquetes emitidos. No se observa la relación de beneficios, generados en la ejecución de los convenios que ENTerritorio tenga con las aerolíneas (...), incumpliendo lo establecido en las obligaciones M) y P). No se evidencia gestión de reembolsos por cancelación y cambio de Tiquetes aéreos de manera mensual durante la ejecución del contrato, de acuerdo con las condiciones y políticas de las aerolíneas, incumpliendo lo establecido en la obligación N). No obstante el contratista genero el reembolso de tiquetes no volados mediante dos consignaciones el 22082023 (posterior a la terminación del contrato). No se evidencia la presentación mensual del reporte BSP LINK dentro de los 3 primeros días hábiles del mes para el periodo de abril de 2022 a abril de 2023, exceptuando el mes julio de 2022, incumpliendo la obligación Q) No se evidencia consignación dentro la primera quincena de cada mes, del valor del reembolso de los tiquetes no volados; ni el soporte bancario, como una relación detallada en Excel de los tiquetes y conceptos reintegrados, incumpliendo lo establecido en la obligación S)."/>
    <d v="2024-05-16T16:48:00"/>
    <x v="4"/>
    <s v="Observación"/>
    <s v="Acción preventiva"/>
    <s v="lgonzal2"/>
    <x v="52"/>
    <s v="* Falta de seguimiento al cumplimiento de las obligaciones del contratista por parte del Grupo de Administrativo. * No aplicabilidad de la obligación en este tipo de contratos por la misionalidad y alcance del contrato. * Desconocimiento de la obligación por parte del contratista durante la prestación del servicio."/>
    <x v="674"/>
    <s v="Comunicación oficial con radicado."/>
    <n v="1"/>
    <n v="7"/>
    <d v="2024-05-01T00:00:00"/>
    <d v="2024-06-15T00:00:00"/>
    <n v="6"/>
    <x v="9"/>
    <m/>
    <m/>
    <m/>
    <m/>
    <m/>
    <s v="El grupo de Servicios Administrativos solicito al contratista mediante radicado 202461010132621 (4/06/2024) remitir dentro de 3 días hábiles el informe que refleje: * Estado de los traslados realizados entre los centros de costos. * Tiquetes no usados durante el periodo que se hubieran sido reutilizados * Valor de los reintegros consignados correspondientes a tiquetes no volados, valor de los traslados entre centros de costos para el caso de los tiquetes de funcionamiento de ENTerritorio y número de tiquetes emitidos, relación de los beneficios, generados en la ejecución de los convenios de ENTerritorio con las aerolíneas y de los beneficios que la misma Agencia de viajes otorgue a ENTerritorio. * Solicitud mensual de reembolso de los tiquetes no usados durante el periodo que se hubieran sido reutilizados."/>
    <n v="1"/>
    <d v="2024-06-04T00:00:00"/>
    <n v="1"/>
    <n v="7"/>
  </r>
  <r>
    <n v="798"/>
    <s v="Auditorias Internas ACI"/>
    <x v="70"/>
    <s v="Observación No. 10. Expedición de 30 tiquetes previo a la suscripción del acta de inicio del contrato 2022613 Para el contrato 2022613 PUBBLICA S.A.S. se emitieron 30 tiquetes volados y no facturados entre el 25032022 y el 03042022 por valor de $24.971.051 expedidos con fecha anterior a la fecha de suscripción del acta de inicio (4042022). No obstante el 21032023 mediante Rad. 20231100039103 la Oficina Asesora Jurídica emitió concepto recomendamos que sea el Acta de Liquidación el mecanismo a través del cual se establezcan las constancias o salvedades, si a ello hubiere lugar sobre las diferencias existentes entre las partes o indicar los reconocimientos a que hubiere lugar en favor de cada una de las partes, lo cual se encuentra en tramite por parte del Grupo de Servicios Administrativos."/>
    <d v="2024-05-16T16:50:00"/>
    <x v="4"/>
    <s v="Observación"/>
    <s v="Acción correctiva"/>
    <s v="lgonzal2"/>
    <x v="52"/>
    <s v="* Urgencia en el suministro de tiquetes para el cumplimiento misional. * Demora en los requisitos de perfeccionamiento del contrato. *Falta de verificación por parte de la supervisión de los requisitos de ejecución del contrato."/>
    <x v="675"/>
    <s v="Acta de reunión de mesa de trabajo con las acciones determinadas."/>
    <n v="1"/>
    <n v="7"/>
    <d v="2024-05-01T00:00:00"/>
    <d v="2024-11-30T00:00:00"/>
    <n v="8"/>
    <x v="9"/>
    <m/>
    <m/>
    <m/>
    <m/>
    <m/>
    <s v="El grupo de Servicios administrativos solicitó ampliar fecha de cumplimiento del 30/06/2024 para el 30/11/2024"/>
    <m/>
    <m/>
    <n v="0"/>
    <n v="0"/>
  </r>
  <r>
    <n v="818"/>
    <s v="Auditorias Internas ACI"/>
    <x v="71"/>
    <s v="Observación No 1: Demora  en concepto de viabilidad técnica del supervisor para novedad contractual. Para el contrato de interventoría 2220570 Consorcio Educativo Bogotá, con fecha de terminación 15/04/2024 (después de ultima modificación), la supervisión del contrato radicó el concepto de viabilidad técnica  para  la solicitud de la prorroga  el 12/04/2024, es decir faltando 1 día hábil para el vencimiento del plazo contractual, incumpliendo con los términos establecidos en el manual de interventoría y supervisión de Enterritorio."/>
    <d v="2024-06-18T00:00:00"/>
    <x v="0"/>
    <s v="Observación"/>
    <s v="Acción correctiva"/>
    <s v="ariano"/>
    <x v="74"/>
    <s v="1. Falta de alertas tempranas para el inicio de trámites de novedades._x000a_2. Gestiones no documentadas dentro del procedimiento de novedades contractuales que incrementan los tiempos para el tramite._x000a_3. Demoras en los tiempos de revisión y aprobación de la justificación de novedades por parte del cliente."/>
    <x v="676"/>
    <s v="Oficio radicado al contratisa de interventoria para alguno de los proyectos"/>
    <n v="1"/>
    <n v="10"/>
    <d v="2024-06-18T00:00:00"/>
    <d v="2024-09-15T00:00:00"/>
    <n v="12.714285714285714"/>
    <x v="54"/>
    <m/>
    <m/>
    <m/>
    <m/>
    <m/>
    <m/>
    <m/>
    <m/>
    <n v="0"/>
    <n v="0"/>
  </r>
  <r>
    <n v="819"/>
    <s v="Auditorias Internas ACI"/>
    <x v="71"/>
    <s v="Observación 2. Cuatro actas de vecindad que no cumplen el requisito: firma del propietario del predio. Para el proyecto Colegio Boitá las 4 actas de vecindad (73 a 76) validadas y presentadas en el formato FMI014 (versión 5), solamente reflejan las firmas del contratista y la interventoría, y no se encuentra firmados por el propietario del predio, lo que incumple con lo establecido contractualmente."/>
    <d v="2024-06-18T00:00:00"/>
    <x v="0"/>
    <s v="Observación"/>
    <s v="Acción preventiva"/>
    <s v="ariano"/>
    <x v="74"/>
    <s v="1. Omisión por parte de la interventoría en el cumplimiento del requisito._x000a_2. Falta de verificación por parte de la supervisión hacia la interventoría y el contratista para el cumplimiento de las condiciones técnicas._x000a_3. Desatención de la comunidad a las invitaciones para realizar las actas de vecindad_x000a_4. Premura en el cumplimiento de los tiempos para hacer todo el proceso de levantamiento de actas de vecindad."/>
    <x v="677"/>
    <s v="Acta de reunion con temas, compromisos y fechas de cumplimiento descritos."/>
    <n v="1"/>
    <n v="10"/>
    <d v="2024-06-18T00:00:00"/>
    <d v="2024-08-31T00:00:00"/>
    <n v="10.571428571428571"/>
    <x v="54"/>
    <m/>
    <m/>
    <m/>
    <m/>
    <m/>
    <m/>
    <m/>
    <m/>
    <n v="0"/>
    <n v="0"/>
  </r>
  <r>
    <n v="820"/>
    <s v="Auditorias Internas ACI"/>
    <x v="71"/>
    <s v="Observación 3. Cambios en la periodicidad de la forma de pago sin la novedad contractual correspondiente. Con corte mayo de 2024 para el contrato de obra 2022554, Colegio Hacienda Casa Blanca, se gestionaron y pagaron 21 actas (de 35 validadas) de recibo parcial de obra soportadas con sus respectivas facturas, por valor de $28.242 millones, equivalentes al 68,7% del total facturado ($41.106 millones), las cuales no cumplieron con la periodicidad mensual establecida precontractualmente al registrar pagos con frecuencias entre 8 y 21 días calendario y sin tener además sustento en alguna novedad contractual pertinente. "/>
    <d v="2024-06-18T00:00:00"/>
    <x v="0"/>
    <s v="Observación"/>
    <s v="Acción correctiva"/>
    <s v="ariano"/>
    <x v="74"/>
    <s v="1. La capacidad financiera y la capacidad organizacional del contratista de obra no responde a la dinámica presupuestal del contrato_x000a_2. Acciones de la interventoría y supervisión en favorecimiento del flujo de caja del contratista de obra_x000a_3. Dualidad de interpretación en la cláusula de forma de pago"/>
    <x v="678"/>
    <s v="Oficio de notificacion al contratista e interventor sobre la regularizacion de pagos"/>
    <n v="1"/>
    <n v="10"/>
    <d v="2024-06-18T00:00:00"/>
    <d v="2024-07-31T00:00:00"/>
    <n v="6.1428571428571432"/>
    <x v="54"/>
    <m/>
    <m/>
    <m/>
    <m/>
    <m/>
    <m/>
    <m/>
    <m/>
    <n v="0"/>
    <n v="0"/>
  </r>
  <r>
    <n v="820"/>
    <s v="Auditorias Internas ACI"/>
    <x v="71"/>
    <s v="Observación 3. Cambios en la periodicidad de la forma de pago sin la novedad contractual correspondiente. Con corte mayo de 2024 para el contrato de obra 2022554, Colegio Hacienda Casa Blanca, se gestionaron y pagaron 21 actas (de 35 validadas) de recibo parcial de obra soportadas con sus respectivas facturas, por valor de $28.242 millones, equivalentes al 68,7% del total facturado ($41.106 millones), las cuales no cumplieron con la periodicidad mensual establecida precontractualmente al registrar pagos con frecuencias entre 8 y 21 días calendario y sin tener además sustento en alguna novedad contractual pertinente. "/>
    <d v="2024-06-18T00:00:00"/>
    <x v="0"/>
    <s v="Observación"/>
    <s v="Acción correctiva"/>
    <s v="ariano"/>
    <x v="74"/>
    <m/>
    <x v="679"/>
    <s v="Soportes de 2 pagos mensuales al contratista de obra (2 meses)"/>
    <n v="2"/>
    <n v="10"/>
    <d v="2024-06-18T00:00:00"/>
    <d v="2024-11-30T00:00:00"/>
    <n v="23.571428571428573"/>
    <x v="54"/>
    <m/>
    <m/>
    <m/>
    <m/>
    <m/>
    <m/>
    <m/>
    <m/>
    <n v="0"/>
    <n v="0"/>
  </r>
  <r>
    <n v="821"/>
    <s v="Auditorias Internas ACI"/>
    <x v="71"/>
    <s v="Observación 4. Deficiencia en el alcance, elaboración y/o revisión de un APU (uso y aplicación del anticorrosivo). En el recorrido realizado el 20 de mayo de 2024 al proyecto Colegio Hacienda Casa Blanca, contrato 2220554, se evidenciaron deficiencias en la revisión y/o elaboración de los precios contractuales del capítulo 11.11 del presupuesto, al comparar la actividad ejecutada frente al alcance descrito en el APU; específicamente lo concerniente a la aplicación de la pintura tipo anticorrosivo en el marco de las cajas de inspección, la cual no se incluyó en este último. De igual manera, se identificó que no hubo recomendación técnica para incluir este insumo como ítem no previsto por parte de la Interventoría ni del Contratista de obra."/>
    <d v="2024-06-18T00:00:00"/>
    <x v="0"/>
    <s v="Observación"/>
    <s v="Acción preventiva"/>
    <s v="ariano"/>
    <x v="74"/>
    <s v="1. Estructuración de APU´s e INP  cuya descripción global da lugar a interpretación y omisión de especificaciones relevantes con efecto directo en cuanto a calidad y durabilidad_x000a_2. Deficiencia en el análisis detallado de los precios unitarios desglosados contractuales por parte de la Interventoría"/>
    <x v="680"/>
    <s v="Oficio de notificacion a los contratistas de obra e interventoría sobre el ajuste del APU en los casos que se requiera"/>
    <n v="2"/>
    <n v="10"/>
    <d v="2024-06-18T00:00:00"/>
    <d v="2024-07-31T00:00:00"/>
    <n v="6.1428571428571432"/>
    <x v="54"/>
    <m/>
    <m/>
    <m/>
    <m/>
    <m/>
    <m/>
    <m/>
    <m/>
    <n v="0"/>
    <n v="0"/>
  </r>
  <r>
    <n v="821"/>
    <s v="Auditorias Internas ACI"/>
    <x v="71"/>
    <s v="Observación 4. Deficiencia en el alcance, elaboración y/o revisión de un APU (uso y aplicación del anticorrosivo). En el recorrido realizado el 20 de mayo de 2024 al proyecto Colegio Hacienda Casa Blanca, contrato 2220554, se evidenciaron deficiencias en la revisión y/o elaboración de los precios contractuales del capítulo 11.11 del presupuesto, al comparar la actividad ejecutada frente al alcance descrito en el APU; específicamente lo concerniente a la aplicación de la pintura tipo anticorrosivo en el marco de las cajas de inspección, la cual no se incluyó en este último. De igual manera, se identificó que no hubo recomendación técnica para incluir este insumo como ítem no previsto por parte de la Interventoría ni del Contratista de obra."/>
    <d v="2024-06-18T00:00:00"/>
    <x v="0"/>
    <s v="Observación"/>
    <s v="Acción correctiva"/>
    <s v="ariano"/>
    <x v="74"/>
    <m/>
    <x v="681"/>
    <s v="Informes de Interventoria sobre las actividades de aplicación de anticorrosivo, carpinteria metalica de las cajas de inspección"/>
    <n v="1"/>
    <n v="10"/>
    <d v="2024-06-18T00:00:00"/>
    <d v="2024-09-30T00:00:00"/>
    <n v="14.857142857142858"/>
    <x v="54"/>
    <m/>
    <m/>
    <m/>
    <m/>
    <m/>
    <m/>
    <m/>
    <m/>
    <n v="0"/>
    <n v="0"/>
  </r>
  <r>
    <n v="822"/>
    <s v="Auditorias Internas ACI"/>
    <x v="71"/>
    <s v="Observación 5. Inoportunidad en la entrega de 5 Informes de Gestión y 4 Informes Financieros del Contrato Interadministrativo 221013. Cinco (5) Informes de Gestión Mensual con desviación entre 1 y 11 días hábiles adicionales a los aprobados (10 días hábiles) en Acta de Comité Operativo nro. 1 (29/11/2021) y cuatro (4) Informes Financieros con desviación entre 4 y 22 días hábiles adicionales a los aprobados (10 días hábiles) en Acta de Comité Operativo nro. 1 (29/11/2021) para su entrega mediante radicado a la Secretaría de Educación Distrital."/>
    <d v="2024-06-18T00:00:00"/>
    <x v="0"/>
    <s v="Observación"/>
    <s v="Acción correctiva"/>
    <s v="dossa"/>
    <x v="74"/>
    <s v="1. Demoras por parte de los contratista de obra y/o interventoría en la entrega de insumos para la generación de informes_x000a_2. Falta de gestión de presunto incumplimiento por inoportunidad en la entrega de la información_x000a_3. Los tiempos establecidos no son consistentes con los cortes contables ni con la gestión de los insumos necesarios para elaborar los informes"/>
    <x v="682"/>
    <s v="Actas Comites seguimiento semanal"/>
    <n v="6"/>
    <n v="10"/>
    <d v="2024-06-18T00:00:00"/>
    <d v="2024-09-30T00:00:00"/>
    <n v="14.857142857142858"/>
    <x v="54"/>
    <m/>
    <m/>
    <m/>
    <m/>
    <m/>
    <m/>
    <m/>
    <m/>
    <n v="0"/>
    <n v="0"/>
  </r>
  <r>
    <n v="822"/>
    <s v="Auditorias Internas ACI"/>
    <x v="71"/>
    <s v="Observación 5. Inoportunidad en la entrega de 5 Informes de Gestión y 4 Informes Financieros del Contrato Interadministrativo 221013. Cinco (5) Informes de Gestión Mensual con desviación entre 1 y 11 días hábiles adicionales a los aprobados (10 días hábiles) en Acta de Comité Operativo nro. 1 (29/11/2021) y cuatro (4) Informes Financieros con desviación entre 4 y 22 días hábiles adicionales a los aprobados (10 días hábiles) en Acta de Comité Operativo nro. 1 (29/11/2021) para su entrega mediante radicado a la Secretaría de Educación Distrital."/>
    <d v="2024-06-18T00:00:00"/>
    <x v="0"/>
    <s v="Observación"/>
    <s v="Acción correctiva"/>
    <s v="dossa"/>
    <x v="74"/>
    <m/>
    <x v="683"/>
    <s v="Informes de Gestión Mensual (3) e informes Financieros (3) radicados al cliente"/>
    <n v="6"/>
    <n v="10"/>
    <d v="2024-06-18T00:00:00"/>
    <d v="2024-11-30T00:00:00"/>
    <n v="23.571428571428573"/>
    <x v="54"/>
    <m/>
    <m/>
    <m/>
    <m/>
    <m/>
    <m/>
    <m/>
    <m/>
    <n v="0"/>
    <n v="0"/>
  </r>
  <r>
    <n v="823"/>
    <s v="Auditorias Internas ACI"/>
    <x v="71"/>
    <s v="Observación 6. Inoportunidad del 89,6% en la consignación de los Rendimientos financieros del Contrato Interadministrativo 221013. Para 26 de los 29 soportes de consignación de rendimientos financieros realizados por Enterritorio a la cuenta de la Tesorería Distrital se identificó una desviación entre uno (1) y 41 días hábiles adicionales a los aprobados (10 días hábiles) en Acta de Comité Operativo nro. 1 (29/11/2021)."/>
    <d v="2024-06-18T00:00:00"/>
    <x v="0"/>
    <s v="Observación"/>
    <s v="Acción correctiva"/>
    <s v="dossa"/>
    <x v="74"/>
    <s v="1. Falta de oportunidad en los tramites de cálculos de los rendimientos de la Entidad financiera_x000a_2. Se pactan periodos para la devolución de rendimientos financieros sin tener en cuenta los tiempos de los tramites internos y externos_x000a_3. Demoras en los tiempos validación de la liquidación de los rendimientos por parte del cliente para su tramite "/>
    <x v="684"/>
    <s v="Acta de reunión y/o lista de asistencia a la mesa de trabajo"/>
    <n v="1"/>
    <n v="10"/>
    <d v="2024-06-18T00:00:00"/>
    <d v="2024-09-30T00:00:00"/>
    <n v="14.857142857142858"/>
    <x v="54"/>
    <m/>
    <m/>
    <m/>
    <m/>
    <m/>
    <m/>
    <m/>
    <m/>
    <n v="0"/>
    <n v="0"/>
  </r>
  <r>
    <n v="823"/>
    <s v="Auditorias Internas ACI"/>
    <x v="71"/>
    <s v="Observación 6. Inoportunidad del 89,6% en la consignación de los Rendimientos financieros del Contrato Interadministrativo 221013. Para 26 de los 29 soportes de consignación de rendimientos financieros realizados por Enterritorio a la cuenta de la Tesorería Distrital se identificó una desviación entre uno (1) y 41 días hábiles adicionales a los aprobados (10 días hábiles) en Acta de Comité Operativo nro. 1 (29/11/2021)."/>
    <d v="2024-06-18T00:00:00"/>
    <x v="0"/>
    <s v="Observación"/>
    <s v="Acción correctiva"/>
    <s v="dossa"/>
    <x v="74"/>
    <m/>
    <x v="685"/>
    <s v="Oficio de solicitud al cliente y Acta comité operativo"/>
    <n v="2"/>
    <n v="10"/>
    <d v="2024-06-18T00:00:00"/>
    <d v="2024-11-30T00:00:00"/>
    <n v="23.571428571428573"/>
    <x v="54"/>
    <m/>
    <m/>
    <m/>
    <m/>
    <m/>
    <m/>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0539DB-2707-45A1-984D-32C1923804BD}"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76" firstHeaderRow="1" firstDataRow="1" firstDataCol="1" rowPageCount="1" colPageCount="1"/>
  <pivotFields count="29">
    <pivotField showAll="0"/>
    <pivotField showAll="0"/>
    <pivotField axis="axisRow" showAll="0">
      <items count="73">
        <item x="67"/>
        <item x="60"/>
        <item x="61"/>
        <item x="62"/>
        <item x="63"/>
        <item x="64"/>
        <item x="66"/>
        <item x="65"/>
        <item x="68"/>
        <item x="70"/>
        <item x="69"/>
        <item x="71"/>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x="47"/>
        <item x="48"/>
        <item x="49"/>
        <item x="50"/>
        <item x="51"/>
        <item x="54"/>
        <item x="53"/>
        <item x="52"/>
        <item x="55"/>
        <item x="56"/>
        <item x="57"/>
        <item x="58"/>
        <item x="59"/>
        <item t="default"/>
      </items>
    </pivotField>
    <pivotField showAll="0"/>
    <pivotField showAll="0"/>
    <pivotField axis="axisPage" showAll="0">
      <items count="17">
        <item x="10"/>
        <item x="14"/>
        <item x="11"/>
        <item x="15"/>
        <item x="0"/>
        <item x="4"/>
        <item x="9"/>
        <item x="6"/>
        <item x="5"/>
        <item x="13"/>
        <item x="2"/>
        <item x="1"/>
        <item x="8"/>
        <item x="12"/>
        <item x="3"/>
        <item x="7"/>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9" showAll="0"/>
    <pivotField dataField="1" showAll="0"/>
  </pivotFields>
  <rowFields count="1">
    <field x="2"/>
  </rowFields>
  <rowItems count="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t="grand">
      <x/>
    </i>
  </rowItems>
  <colItems count="1">
    <i/>
  </colItems>
  <pageFields count="1">
    <pageField fld="5" hier="-1"/>
  </pageFields>
  <dataFields count="1">
    <dataField name="Suma de Avance por peso" fld="28" baseField="0" baseItem="0"/>
  </dataFields>
  <formats count="1">
    <format dxfId="1734">
      <pivotArea collapsedLevelsAreSubtotals="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3C63F2F-8537-4788-A53B-94328521BCC0}"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769" firstHeaderRow="1" firstDataRow="1" firstDataCol="1" rowPageCount="3" colPageCount="1"/>
  <pivotFields count="29">
    <pivotField showAll="0"/>
    <pivotField showAll="0"/>
    <pivotField axis="axisRow" showAll="0">
      <items count="73">
        <item x="67"/>
        <item x="60"/>
        <item x="61"/>
        <item x="62"/>
        <item x="63"/>
        <item x="64"/>
        <item x="66"/>
        <item x="65"/>
        <item x="68"/>
        <item x="70"/>
        <item x="69"/>
        <item x="71"/>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x="47"/>
        <item x="48"/>
        <item x="49"/>
        <item x="50"/>
        <item x="51"/>
        <item x="54"/>
        <item x="53"/>
        <item x="52"/>
        <item x="55"/>
        <item x="56"/>
        <item x="57"/>
        <item x="58"/>
        <item x="59"/>
        <item t="default"/>
      </items>
    </pivotField>
    <pivotField showAll="0"/>
    <pivotField showAll="0"/>
    <pivotField axis="axisPage" showAll="0">
      <items count="17">
        <item x="10"/>
        <item x="14"/>
        <item x="11"/>
        <item x="15"/>
        <item x="0"/>
        <item x="4"/>
        <item x="9"/>
        <item x="6"/>
        <item x="5"/>
        <item x="13"/>
        <item x="2"/>
        <item x="1"/>
        <item x="8"/>
        <item x="12"/>
        <item x="3"/>
        <item x="7"/>
        <item t="default"/>
      </items>
    </pivotField>
    <pivotField showAll="0"/>
    <pivotField showAll="0"/>
    <pivotField showAll="0"/>
    <pivotField axis="axisPage" showAll="0">
      <items count="78">
        <item x="1"/>
        <item x="47"/>
        <item x="9"/>
        <item x="35"/>
        <item x="3"/>
        <item x="28"/>
        <item x="21"/>
        <item x="13"/>
        <item x="7"/>
        <item x="59"/>
        <item x="11"/>
        <item x="37"/>
        <item x="52"/>
        <item x="24"/>
        <item x="38"/>
        <item x="43"/>
        <item x="31"/>
        <item x="74"/>
        <item x="60"/>
        <item x="73"/>
        <item x="15"/>
        <item x="30"/>
        <item x="16"/>
        <item x="57"/>
        <item x="54"/>
        <item x="26"/>
        <item x="49"/>
        <item x="53"/>
        <item x="33"/>
        <item x="76"/>
        <item x="8"/>
        <item x="10"/>
        <item x="63"/>
        <item x="62"/>
        <item x="71"/>
        <item x="72"/>
        <item x="69"/>
        <item x="70"/>
        <item x="44"/>
        <item x="17"/>
        <item x="19"/>
        <item x="23"/>
        <item x="56"/>
        <item x="45"/>
        <item x="4"/>
        <item x="14"/>
        <item x="25"/>
        <item x="75"/>
        <item x="58"/>
        <item x="40"/>
        <item x="12"/>
        <item x="20"/>
        <item x="48"/>
        <item x="55"/>
        <item x="5"/>
        <item x="42"/>
        <item x="29"/>
        <item x="27"/>
        <item x="50"/>
        <item x="2"/>
        <item x="41"/>
        <item x="46"/>
        <item x="61"/>
        <item x="65"/>
        <item x="51"/>
        <item x="39"/>
        <item x="32"/>
        <item x="18"/>
        <item x="34"/>
        <item x="36"/>
        <item x="22"/>
        <item x="64"/>
        <item x="66"/>
        <item x="67"/>
        <item x="68"/>
        <item x="6"/>
        <item x="0"/>
        <item t="default"/>
      </items>
    </pivotField>
    <pivotField showAll="0"/>
    <pivotField axis="axisRow" showAll="0">
      <items count="687">
        <item x="473"/>
        <item x="430"/>
        <item x="472"/>
        <item x="512"/>
        <item x="476"/>
        <item x="463"/>
        <item x="562"/>
        <item x="678"/>
        <item x="676"/>
        <item x="677"/>
        <item x="465"/>
        <item x="199"/>
        <item x="563"/>
        <item x="561"/>
        <item x="613"/>
        <item x="87"/>
        <item x="89"/>
        <item x="564"/>
        <item x="90"/>
        <item x="92"/>
        <item x="86"/>
        <item x="614"/>
        <item x="407"/>
        <item x="2"/>
        <item x="3"/>
        <item x="533"/>
        <item x="469"/>
        <item x="343"/>
        <item x="339"/>
        <item x="578"/>
        <item x="440"/>
        <item x="648"/>
        <item x="147"/>
        <item x="185"/>
        <item x="148"/>
        <item x="191"/>
        <item x="237"/>
        <item x="13"/>
        <item x="60"/>
        <item x="227"/>
        <item x="32"/>
        <item x="142"/>
        <item x="649"/>
        <item x="113"/>
        <item x="114"/>
        <item x="347"/>
        <item x="349"/>
        <item x="344"/>
        <item x="392"/>
        <item x="251"/>
        <item x="11"/>
        <item x="144"/>
        <item x="327"/>
        <item x="364"/>
        <item x="363"/>
        <item x="300"/>
        <item x="127"/>
        <item x="1"/>
        <item x="66"/>
        <item x="540"/>
        <item x="652"/>
        <item x="54"/>
        <item x="380"/>
        <item x="646"/>
        <item x="640"/>
        <item x="253"/>
        <item x="196"/>
        <item x="470"/>
        <item x="570"/>
        <item x="198"/>
        <item x="362"/>
        <item x="342"/>
        <item x="302"/>
        <item x="26"/>
        <item x="573"/>
        <item x="405"/>
        <item x="548"/>
        <item x="254"/>
        <item x="297"/>
        <item x="206"/>
        <item x="553"/>
        <item x="628"/>
        <item x="584"/>
        <item x="168"/>
        <item x="389"/>
        <item x="361"/>
        <item x="360"/>
        <item x="351"/>
        <item x="448"/>
        <item x="453"/>
        <item x="524"/>
        <item x="212"/>
        <item x="159"/>
        <item x="274"/>
        <item x="260"/>
        <item x="289"/>
        <item x="655"/>
        <item x="38"/>
        <item x="102"/>
        <item x="135"/>
        <item x="207"/>
        <item x="218"/>
        <item x="27"/>
        <item x="608"/>
        <item x="618"/>
        <item x="355"/>
        <item x="417"/>
        <item x="35"/>
        <item x="508"/>
        <item x="69"/>
        <item x="482"/>
        <item x="494"/>
        <item x="462"/>
        <item x="558"/>
        <item x="47"/>
        <item x="219"/>
        <item x="58"/>
        <item x="398"/>
        <item x="394"/>
        <item x="391"/>
        <item x="78"/>
        <item x="590"/>
        <item x="56"/>
        <item x="256"/>
        <item x="33"/>
        <item x="162"/>
        <item x="31"/>
        <item x="160"/>
        <item x="317"/>
        <item x="459"/>
        <item x="177"/>
        <item x="100"/>
        <item x="121"/>
        <item x="98"/>
        <item x="350"/>
        <item x="117"/>
        <item x="209"/>
        <item x="432"/>
        <item x="395"/>
        <item x="396"/>
        <item x="386"/>
        <item x="171"/>
        <item x="18"/>
        <item x="514"/>
        <item x="149"/>
        <item x="675"/>
        <item x="48"/>
        <item x="205"/>
        <item x="103"/>
        <item x="110"/>
        <item x="24"/>
        <item x="23"/>
        <item x="172"/>
        <item x="368"/>
        <item x="502"/>
        <item x="464"/>
        <item x="321"/>
        <item x="70"/>
        <item x="320"/>
        <item x="352"/>
        <item x="132"/>
        <item x="511"/>
        <item x="449"/>
        <item x="295"/>
        <item x="572"/>
        <item x="468"/>
        <item x="401"/>
        <item x="397"/>
        <item x="404"/>
        <item x="388"/>
        <item x="194"/>
        <item x="282"/>
        <item x="278"/>
        <item x="189"/>
        <item x="232"/>
        <item x="535"/>
        <item x="536"/>
        <item x="22"/>
        <item x="633"/>
        <item x="283"/>
        <item x="366"/>
        <item x="367"/>
        <item x="318"/>
        <item x="141"/>
        <item x="193"/>
        <item x="298"/>
        <item x="136"/>
        <item x="224"/>
        <item x="225"/>
        <item x="354"/>
        <item x="323"/>
        <item x="335"/>
        <item x="311"/>
        <item x="192"/>
        <item x="116"/>
        <item x="294"/>
        <item x="375"/>
        <item x="279"/>
        <item x="203"/>
        <item x="277"/>
        <item x="281"/>
        <item x="426"/>
        <item x="620"/>
        <item x="356"/>
        <item x="252"/>
        <item x="243"/>
        <item x="413"/>
        <item x="138"/>
        <item x="156"/>
        <item x="622"/>
        <item x="369"/>
        <item x="157"/>
        <item x="422"/>
        <item x="418"/>
        <item x="489"/>
        <item x="639"/>
        <item x="421"/>
        <item x="546"/>
        <item x="63"/>
        <item x="503"/>
        <item x="544"/>
        <item x="183"/>
        <item x="510"/>
        <item x="34"/>
        <item x="629"/>
        <item x="210"/>
        <item x="577"/>
        <item x="682"/>
        <item x="526"/>
        <item x="45"/>
        <item x="381"/>
        <item x="51"/>
        <item x="316"/>
        <item x="582"/>
        <item x="181"/>
        <item x="178"/>
        <item x="556"/>
        <item x="88"/>
        <item x="68"/>
        <item x="213"/>
        <item x="408"/>
        <item x="412"/>
        <item x="122"/>
        <item x="439"/>
        <item x="170"/>
        <item x="358"/>
        <item x="204"/>
        <item x="566"/>
        <item x="153"/>
        <item x="627"/>
        <item x="593"/>
        <item x="214"/>
        <item x="161"/>
        <item x="163"/>
        <item x="29"/>
        <item x="609"/>
        <item x="44"/>
        <item x="20"/>
        <item x="28"/>
        <item x="76"/>
        <item x="519"/>
        <item x="231"/>
        <item x="94"/>
        <item x="542"/>
        <item x="101"/>
        <item x="105"/>
        <item x="120"/>
        <item x="109"/>
        <item x="480"/>
        <item x="571"/>
        <item x="25"/>
        <item x="61"/>
        <item x="467"/>
        <item x="479"/>
        <item x="602"/>
        <item x="164"/>
        <item x="37"/>
        <item x="19"/>
        <item x="666"/>
        <item x="36"/>
        <item x="365"/>
        <item x="155"/>
        <item x="483"/>
        <item x="484"/>
        <item x="15"/>
        <item x="481"/>
        <item x="255"/>
        <item x="346"/>
        <item x="62"/>
        <item x="423"/>
        <item x="447"/>
        <item x="52"/>
        <item x="307"/>
        <item x="634"/>
        <item x="399"/>
        <item x="532"/>
        <item x="498"/>
        <item x="496"/>
        <item x="71"/>
        <item x="133"/>
        <item x="230"/>
        <item x="460"/>
        <item x="647"/>
        <item x="575"/>
        <item x="81"/>
        <item x="83"/>
        <item x="650"/>
        <item x="653"/>
        <item x="338"/>
        <item x="337"/>
        <item x="276"/>
        <item x="438"/>
        <item x="91"/>
        <item x="275"/>
        <item x="326"/>
        <item x="454"/>
        <item x="334"/>
        <item x="370"/>
        <item x="509"/>
        <item x="72"/>
        <item x="184"/>
        <item x="131"/>
        <item x="624"/>
        <item x="507"/>
        <item x="513"/>
        <item x="80"/>
        <item x="79"/>
        <item x="179"/>
        <item x="242"/>
        <item x="244"/>
        <item x="154"/>
        <item x="379"/>
        <item x="309"/>
        <item x="287"/>
        <item x="99"/>
        <item x="115"/>
        <item x="119"/>
        <item x="118"/>
        <item x="41"/>
        <item x="521"/>
        <item x="265"/>
        <item x="267"/>
        <item x="328"/>
        <item x="385"/>
        <item x="126"/>
        <item x="21"/>
        <item x="581"/>
        <item x="560"/>
        <item x="340"/>
        <item x="150"/>
        <item x="580"/>
        <item x="518"/>
        <item x="517"/>
        <item x="425"/>
        <item x="505"/>
        <item x="574"/>
        <item x="65"/>
        <item x="292"/>
        <item x="384"/>
        <item x="596"/>
        <item x="471"/>
        <item x="586"/>
        <item x="325"/>
        <item x="377"/>
        <item x="680"/>
        <item x="559"/>
        <item x="569"/>
        <item x="8"/>
        <item x="5"/>
        <item x="626"/>
        <item x="293"/>
        <item x="303"/>
        <item x="301"/>
        <item x="299"/>
        <item x="296"/>
        <item x="403"/>
        <item x="402"/>
        <item x="406"/>
        <item x="10"/>
        <item x="382"/>
        <item x="310"/>
        <item x="195"/>
        <item x="67"/>
        <item x="372"/>
        <item x="222"/>
        <item x="336"/>
        <item x="59"/>
        <item x="55"/>
        <item x="140"/>
        <item x="97"/>
        <item x="306"/>
        <item x="353"/>
        <item x="108"/>
        <item x="268"/>
        <item x="272"/>
        <item x="312"/>
        <item x="374"/>
        <item x="373"/>
        <item x="619"/>
        <item x="104"/>
        <item x="95"/>
        <item x="234"/>
        <item x="236"/>
        <item x="197"/>
        <item x="506"/>
        <item x="660"/>
        <item x="661"/>
        <item x="151"/>
        <item x="152"/>
        <item x="478"/>
        <item x="642"/>
        <item x="146"/>
        <item x="488"/>
        <item x="357"/>
        <item x="625"/>
        <item x="600"/>
        <item x="589"/>
        <item x="331"/>
        <item x="643"/>
        <item x="446"/>
        <item x="12"/>
        <item x="291"/>
        <item x="0"/>
        <item x="576"/>
        <item x="176"/>
        <item x="539"/>
        <item x="545"/>
        <item x="376"/>
        <item x="271"/>
        <item x="106"/>
        <item x="111"/>
        <item x="654"/>
        <item x="492"/>
        <item x="599"/>
        <item x="319"/>
        <item x="679"/>
        <item x="410"/>
        <item x="538"/>
        <item x="551"/>
        <item x="601"/>
        <item x="684"/>
        <item x="591"/>
        <item x="594"/>
        <item x="588"/>
        <item x="167"/>
        <item x="215"/>
        <item x="137"/>
        <item x="263"/>
        <item x="50"/>
        <item x="547"/>
        <item x="651"/>
        <item x="644"/>
        <item x="486"/>
        <item x="522"/>
        <item x="261"/>
        <item x="77"/>
        <item x="123"/>
        <item x="112"/>
        <item x="537"/>
        <item x="314"/>
        <item x="74"/>
        <item x="383"/>
        <item x="188"/>
        <item x="39"/>
        <item x="40"/>
        <item x="75"/>
        <item x="490"/>
        <item x="531"/>
        <item x="583"/>
        <item x="607"/>
        <item x="598"/>
        <item x="617"/>
        <item x="597"/>
        <item x="415"/>
        <item x="187"/>
        <item x="400"/>
        <item x="393"/>
        <item x="387"/>
        <item x="485"/>
        <item x="587"/>
        <item x="143"/>
        <item x="378"/>
        <item x="664"/>
        <item x="621"/>
        <item x="673"/>
        <item x="668"/>
        <item x="229"/>
        <item x="477"/>
        <item x="264"/>
        <item x="228"/>
        <item x="285"/>
        <item x="239"/>
        <item x="322"/>
        <item x="329"/>
        <item x="670"/>
        <item x="49"/>
        <item x="53"/>
        <item x="414"/>
        <item x="46"/>
        <item x="211"/>
        <item x="456"/>
        <item x="457"/>
        <item x="455"/>
        <item x="592"/>
        <item x="348"/>
        <item x="57"/>
        <item x="515"/>
        <item x="595"/>
        <item x="567"/>
        <item x="324"/>
        <item x="202"/>
        <item x="134"/>
        <item x="450"/>
        <item x="525"/>
        <item x="6"/>
        <item x="7"/>
        <item x="82"/>
        <item x="504"/>
        <item x="190"/>
        <item x="107"/>
        <item x="436"/>
        <item x="158"/>
        <item x="437"/>
        <item x="409"/>
        <item x="603"/>
        <item x="173"/>
        <item x="610"/>
        <item x="333"/>
        <item x="332"/>
        <item x="435"/>
        <item x="611"/>
        <item x="606"/>
        <item x="452"/>
        <item x="411"/>
        <item x="487"/>
        <item x="683"/>
        <item x="371"/>
        <item x="681"/>
        <item x="9"/>
        <item x="638"/>
        <item x="663"/>
        <item x="84"/>
        <item x="93"/>
        <item x="130"/>
        <item x="128"/>
        <item x="528"/>
        <item x="541"/>
        <item x="554"/>
        <item x="416"/>
        <item x="623"/>
        <item x="636"/>
        <item x="632"/>
        <item x="630"/>
        <item x="270"/>
        <item x="30"/>
        <item x="672"/>
        <item x="549"/>
        <item x="262"/>
        <item x="635"/>
        <item x="527"/>
        <item x="269"/>
        <item x="273"/>
        <item x="530"/>
        <item x="73"/>
        <item x="220"/>
        <item x="125"/>
        <item x="604"/>
        <item x="612"/>
        <item x="226"/>
        <item x="216"/>
        <item x="444"/>
        <item x="442"/>
        <item x="390"/>
        <item x="17"/>
        <item x="667"/>
        <item x="443"/>
        <item x="223"/>
        <item x="221"/>
        <item x="266"/>
        <item x="85"/>
        <item x="14"/>
        <item x="493"/>
        <item x="500"/>
        <item x="499"/>
        <item x="248"/>
        <item x="341"/>
        <item x="631"/>
        <item x="579"/>
        <item x="420"/>
        <item x="605"/>
        <item x="516"/>
        <item x="543"/>
        <item x="280"/>
        <item x="431"/>
        <item x="466"/>
        <item x="145"/>
        <item x="520"/>
        <item x="64"/>
        <item x="637"/>
        <item x="461"/>
        <item x="433"/>
        <item x="615"/>
        <item x="235"/>
        <item x="182"/>
        <item x="186"/>
        <item x="429"/>
        <item x="427"/>
        <item x="441"/>
        <item x="208"/>
        <item x="345"/>
        <item x="180"/>
        <item x="424"/>
        <item x="523"/>
        <item x="434"/>
        <item x="428"/>
        <item x="557"/>
        <item x="475"/>
        <item x="641"/>
        <item x="474"/>
        <item x="568"/>
        <item x="550"/>
        <item x="565"/>
        <item x="241"/>
        <item x="246"/>
        <item x="238"/>
        <item x="175"/>
        <item x="458"/>
        <item x="129"/>
        <item x="290"/>
        <item x="200"/>
        <item x="304"/>
        <item x="233"/>
        <item x="685"/>
        <item x="645"/>
        <item x="445"/>
        <item x="552"/>
        <item x="662"/>
        <item x="669"/>
        <item x="671"/>
        <item x="16"/>
        <item x="585"/>
        <item x="124"/>
        <item x="359"/>
        <item x="674"/>
        <item x="659"/>
        <item x="42"/>
        <item x="534"/>
        <item x="665"/>
        <item x="288"/>
        <item x="305"/>
        <item x="330"/>
        <item x="258"/>
        <item x="313"/>
        <item x="308"/>
        <item x="259"/>
        <item x="419"/>
        <item x="286"/>
        <item x="96"/>
        <item x="501"/>
        <item x="247"/>
        <item x="249"/>
        <item x="250"/>
        <item x="245"/>
        <item x="451"/>
        <item x="174"/>
        <item x="616"/>
        <item x="166"/>
        <item x="315"/>
        <item x="165"/>
        <item x="201"/>
        <item x="240"/>
        <item x="555"/>
        <item x="529"/>
        <item x="43"/>
        <item x="139"/>
        <item x="169"/>
        <item x="217"/>
        <item x="4"/>
        <item x="658"/>
        <item x="284"/>
        <item x="257"/>
        <item x="497"/>
        <item x="491"/>
        <item x="656"/>
        <item x="657"/>
        <item x="495"/>
        <item t="default"/>
      </items>
    </pivotField>
    <pivotField showAll="0"/>
    <pivotField showAll="0"/>
    <pivotField showAll="0"/>
    <pivotField showAll="0"/>
    <pivotField numFmtId="14" showAll="0"/>
    <pivotField showAll="0"/>
    <pivotField axis="axisPage" showAll="0">
      <items count="58">
        <item x="30"/>
        <item x="1"/>
        <item x="56"/>
        <item x="0"/>
        <item x="29"/>
        <item x="3"/>
        <item x="26"/>
        <item x="42"/>
        <item x="36"/>
        <item x="31"/>
        <item x="39"/>
        <item x="9"/>
        <item x="10"/>
        <item x="54"/>
        <item x="11"/>
        <item x="12"/>
        <item x="13"/>
        <item x="14"/>
        <item x="15"/>
        <item x="47"/>
        <item x="45"/>
        <item x="41"/>
        <item x="53"/>
        <item x="7"/>
        <item x="40"/>
        <item x="16"/>
        <item x="17"/>
        <item x="44"/>
        <item x="37"/>
        <item x="51"/>
        <item x="5"/>
        <item x="55"/>
        <item x="48"/>
        <item x="18"/>
        <item x="46"/>
        <item x="19"/>
        <item x="20"/>
        <item x="21"/>
        <item x="22"/>
        <item x="8"/>
        <item x="23"/>
        <item x="24"/>
        <item x="25"/>
        <item x="2"/>
        <item x="50"/>
        <item x="34"/>
        <item x="33"/>
        <item x="38"/>
        <item x="52"/>
        <item x="32"/>
        <item x="27"/>
        <item x="6"/>
        <item x="4"/>
        <item x="28"/>
        <item x="49"/>
        <item x="43"/>
        <item x="35"/>
        <item t="default"/>
      </items>
    </pivotField>
    <pivotField showAll="0"/>
    <pivotField showAll="0"/>
    <pivotField showAll="0"/>
    <pivotField showAll="0"/>
    <pivotField showAll="0"/>
    <pivotField showAll="0"/>
    <pivotField showAll="0"/>
    <pivotField showAll="0"/>
    <pivotField numFmtId="9" showAll="0"/>
    <pivotField dataField="1" showAll="0"/>
  </pivotFields>
  <rowFields count="2">
    <field x="2"/>
    <field x="11"/>
  </rowFields>
  <rowItems count="764">
    <i>
      <x/>
    </i>
    <i r="1">
      <x v="431"/>
    </i>
    <i>
      <x v="1"/>
    </i>
    <i r="1">
      <x v="274"/>
    </i>
    <i r="1">
      <x v="415"/>
    </i>
    <i r="1">
      <x v="433"/>
    </i>
    <i r="1">
      <x v="439"/>
    </i>
    <i>
      <x v="2"/>
    </i>
    <i r="1">
      <x v="103"/>
    </i>
    <i r="1">
      <x v="255"/>
    </i>
    <i r="1">
      <x v="469"/>
    </i>
    <i r="1">
      <x v="524"/>
    </i>
    <i r="1">
      <x v="526"/>
    </i>
    <i r="1">
      <x v="530"/>
    </i>
    <i r="1">
      <x v="531"/>
    </i>
    <i r="1">
      <x v="566"/>
    </i>
    <i r="1">
      <x v="567"/>
    </i>
    <i r="1">
      <x v="589"/>
    </i>
    <i>
      <x v="3"/>
    </i>
    <i r="1">
      <x v="14"/>
    </i>
    <i r="1">
      <x v="21"/>
    </i>
    <i r="1">
      <x v="104"/>
    </i>
    <i r="1">
      <x v="202"/>
    </i>
    <i r="1">
      <x v="209"/>
    </i>
    <i r="1">
      <x v="398"/>
    </i>
    <i r="1">
      <x v="471"/>
    </i>
    <i r="1">
      <x v="483"/>
    </i>
    <i r="1">
      <x v="601"/>
    </i>
    <i r="1">
      <x v="665"/>
    </i>
    <i>
      <x v="4"/>
    </i>
    <i r="1">
      <x v="81"/>
    </i>
    <i r="1">
      <x v="224"/>
    </i>
    <i r="1">
      <x v="249"/>
    </i>
    <i r="1">
      <x v="322"/>
    </i>
    <i r="1">
      <x v="369"/>
    </i>
    <i r="1">
      <x v="414"/>
    </i>
    <i r="1">
      <x v="549"/>
    </i>
    <i>
      <x v="5"/>
    </i>
    <i r="1">
      <x v="178"/>
    </i>
    <i r="1">
      <x v="293"/>
    </i>
    <i r="1">
      <x v="550"/>
    </i>
    <i r="1">
      <x v="551"/>
    </i>
    <i r="1">
      <x v="552"/>
    </i>
    <i r="1">
      <x v="558"/>
    </i>
    <i r="1">
      <x v="586"/>
    </i>
    <i>
      <x v="6"/>
    </i>
    <i r="1">
      <x v="31"/>
    </i>
    <i r="1">
      <x v="42"/>
    </i>
    <i r="1">
      <x v="60"/>
    </i>
    <i r="1">
      <x v="302"/>
    </i>
    <i r="1">
      <x v="306"/>
    </i>
    <i r="1">
      <x v="307"/>
    </i>
    <i r="1">
      <x v="450"/>
    </i>
    <i>
      <x v="7"/>
    </i>
    <i r="1">
      <x v="63"/>
    </i>
    <i r="1">
      <x v="64"/>
    </i>
    <i r="1">
      <x v="215"/>
    </i>
    <i r="1">
      <x v="410"/>
    </i>
    <i r="1">
      <x v="418"/>
    </i>
    <i r="1">
      <x v="451"/>
    </i>
    <i r="1">
      <x v="539"/>
    </i>
    <i r="1">
      <x v="598"/>
    </i>
    <i r="1">
      <x v="617"/>
    </i>
    <i r="1">
      <x v="633"/>
    </i>
    <i>
      <x v="8"/>
    </i>
    <i r="1">
      <x v="96"/>
    </i>
    <i r="1">
      <x v="678"/>
    </i>
    <i r="1">
      <x v="683"/>
    </i>
    <i r="1">
      <x v="684"/>
    </i>
    <i>
      <x v="9"/>
    </i>
    <i r="1">
      <x v="145"/>
    </i>
    <i r="1">
      <x v="278"/>
    </i>
    <i r="1">
      <x v="482"/>
    </i>
    <i r="1">
      <x v="484"/>
    </i>
    <i r="1">
      <x v="485"/>
    </i>
    <i r="1">
      <x v="494"/>
    </i>
    <i r="1">
      <x v="540"/>
    </i>
    <i r="1">
      <x v="555"/>
    </i>
    <i r="1">
      <x v="574"/>
    </i>
    <i r="1">
      <x v="636"/>
    </i>
    <i r="1">
      <x v="637"/>
    </i>
    <i r="1">
      <x v="638"/>
    </i>
    <i r="1">
      <x v="643"/>
    </i>
    <i r="1">
      <x v="647"/>
    </i>
    <i>
      <x v="10"/>
    </i>
    <i r="1">
      <x v="405"/>
    </i>
    <i r="1">
      <x v="406"/>
    </i>
    <i r="1">
      <x v="644"/>
    </i>
    <i>
      <x v="11"/>
    </i>
    <i r="1">
      <x v="7"/>
    </i>
    <i r="1">
      <x v="8"/>
    </i>
    <i r="1">
      <x v="9"/>
    </i>
    <i r="1">
      <x v="227"/>
    </i>
    <i r="1">
      <x v="364"/>
    </i>
    <i r="1">
      <x v="435"/>
    </i>
    <i r="1">
      <x v="440"/>
    </i>
    <i r="1">
      <x v="535"/>
    </i>
    <i r="1">
      <x v="537"/>
    </i>
    <i r="1">
      <x v="632"/>
    </i>
    <i>
      <x v="12"/>
    </i>
    <i r="1">
      <x v="15"/>
    </i>
    <i r="1">
      <x v="16"/>
    </i>
    <i r="1">
      <x v="18"/>
    </i>
    <i r="1">
      <x v="19"/>
    </i>
    <i r="1">
      <x v="20"/>
    </i>
    <i r="1">
      <x v="237"/>
    </i>
    <i r="1">
      <x v="312"/>
    </i>
    <i>
      <x v="13"/>
    </i>
    <i r="1">
      <x v="579"/>
    </i>
    <i>
      <x v="14"/>
    </i>
    <i r="1">
      <x v="35"/>
    </i>
    <i r="1">
      <x v="66"/>
    </i>
    <i r="1">
      <x v="69"/>
    </i>
    <i r="1">
      <x v="170"/>
    </i>
    <i r="1">
      <x v="184"/>
    </i>
    <i r="1">
      <x v="193"/>
    </i>
    <i r="1">
      <x v="381"/>
    </i>
    <i r="1">
      <x v="403"/>
    </i>
    <i>
      <x v="15"/>
    </i>
    <i r="1">
      <x v="36"/>
    </i>
    <i r="1">
      <x v="43"/>
    </i>
    <i r="1">
      <x v="44"/>
    </i>
    <i r="1">
      <x v="77"/>
    </i>
    <i r="1">
      <x v="98"/>
    </i>
    <i r="1">
      <x v="131"/>
    </i>
    <i r="1">
      <x v="132"/>
    </i>
    <i r="1">
      <x v="133"/>
    </i>
    <i r="1">
      <x v="135"/>
    </i>
    <i r="1">
      <x v="148"/>
    </i>
    <i r="1">
      <x v="149"/>
    </i>
    <i r="1">
      <x v="194"/>
    </i>
    <i r="1">
      <x v="225"/>
    </i>
    <i r="1">
      <x v="242"/>
    </i>
    <i r="1">
      <x v="264"/>
    </i>
    <i r="1">
      <x v="265"/>
    </i>
    <i r="1">
      <x v="266"/>
    </i>
    <i r="1">
      <x v="267"/>
    </i>
    <i r="1">
      <x v="325"/>
    </i>
    <i r="1">
      <x v="326"/>
    </i>
    <i r="1">
      <x v="334"/>
    </i>
    <i r="1">
      <x v="335"/>
    </i>
    <i r="1">
      <x v="336"/>
    </i>
    <i r="1">
      <x v="337"/>
    </i>
    <i r="1">
      <x v="389"/>
    </i>
    <i r="1">
      <x v="392"/>
    </i>
    <i r="1">
      <x v="399"/>
    </i>
    <i r="1">
      <x v="429"/>
    </i>
    <i r="1">
      <x v="430"/>
    </i>
    <i r="1">
      <x v="457"/>
    </i>
    <i r="1">
      <x v="519"/>
    </i>
    <i>
      <x v="16"/>
    </i>
    <i r="1">
      <x v="33"/>
    </i>
    <i r="1">
      <x v="120"/>
    </i>
    <i r="1">
      <x v="130"/>
    </i>
    <i r="1">
      <x v="221"/>
    </i>
    <i r="1">
      <x v="234"/>
    </i>
    <i r="1">
      <x v="235"/>
    </i>
    <i r="1">
      <x v="259"/>
    </i>
    <i r="1">
      <x v="320"/>
    </i>
    <i r="1">
      <x v="327"/>
    </i>
    <i r="1">
      <x v="455"/>
    </i>
    <i r="1">
      <x v="474"/>
    </i>
    <i r="1">
      <x v="603"/>
    </i>
    <i r="1">
      <x v="604"/>
    </i>
    <i r="1">
      <x v="610"/>
    </i>
    <i>
      <x v="17"/>
    </i>
    <i r="1">
      <x v="91"/>
    </i>
    <i r="1">
      <x v="239"/>
    </i>
    <i r="1">
      <x v="251"/>
    </i>
    <i r="1">
      <x v="407"/>
    </i>
    <i r="1">
      <x v="408"/>
    </i>
    <i r="1">
      <x v="445"/>
    </i>
    <i r="1">
      <x v="499"/>
    </i>
    <i r="1">
      <x v="580"/>
    </i>
    <i>
      <x v="18"/>
    </i>
    <i r="1">
      <x v="49"/>
    </i>
    <i r="1">
      <x v="205"/>
    </i>
    <i r="1">
      <x v="328"/>
    </i>
    <i r="1">
      <x v="329"/>
    </i>
    <i r="1">
      <x v="491"/>
    </i>
    <i r="1">
      <x v="584"/>
    </i>
    <i r="1">
      <x v="622"/>
    </i>
    <i r="1">
      <x v="623"/>
    </i>
    <i r="1">
      <x v="624"/>
    </i>
    <i r="1">
      <x v="659"/>
    </i>
    <i r="1">
      <x v="660"/>
    </i>
    <i r="1">
      <x v="661"/>
    </i>
    <i r="1">
      <x v="662"/>
    </i>
    <i r="1">
      <x v="670"/>
    </i>
    <i>
      <x v="19"/>
    </i>
    <i r="1">
      <x v="37"/>
    </i>
    <i r="1">
      <x v="40"/>
    </i>
    <i r="1">
      <x v="65"/>
    </i>
    <i r="1">
      <x v="73"/>
    </i>
    <i r="1">
      <x v="97"/>
    </i>
    <i r="1">
      <x v="102"/>
    </i>
    <i r="1">
      <x v="107"/>
    </i>
    <i r="1">
      <x v="124"/>
    </i>
    <i r="1">
      <x v="126"/>
    </i>
    <i r="1">
      <x v="142"/>
    </i>
    <i r="1">
      <x v="150"/>
    </i>
    <i r="1">
      <x v="151"/>
    </i>
    <i r="1">
      <x v="177"/>
    </i>
    <i r="1">
      <x v="223"/>
    </i>
    <i r="1">
      <x v="254"/>
    </i>
    <i r="1">
      <x v="257"/>
    </i>
    <i r="1">
      <x v="258"/>
    </i>
    <i r="1">
      <x v="270"/>
    </i>
    <i r="1">
      <x v="276"/>
    </i>
    <i r="1">
      <x v="277"/>
    </i>
    <i r="1">
      <x v="279"/>
    </i>
    <i r="1">
      <x v="284"/>
    </i>
    <i r="1">
      <x v="345"/>
    </i>
    <i r="1">
      <x v="554"/>
    </i>
    <i r="1">
      <x v="573"/>
    </i>
    <i r="1">
      <x v="639"/>
    </i>
    <i>
      <x v="20"/>
    </i>
    <i r="1">
      <x v="50"/>
    </i>
    <i r="1">
      <x v="123"/>
    </i>
    <i r="1">
      <x v="136"/>
    </i>
    <i r="1">
      <x v="157"/>
    </i>
    <i r="1">
      <x v="160"/>
    </i>
    <i r="1">
      <x v="173"/>
    </i>
    <i r="1">
      <x v="174"/>
    </i>
    <i r="1">
      <x v="262"/>
    </i>
    <i r="1">
      <x v="286"/>
    </i>
    <i r="1">
      <x v="299"/>
    </i>
    <i r="1">
      <x v="319"/>
    </i>
    <i r="1">
      <x v="321"/>
    </i>
    <i r="1">
      <x v="400"/>
    </i>
    <i r="1">
      <x v="401"/>
    </i>
    <i r="1">
      <x v="402"/>
    </i>
    <i r="1">
      <x v="460"/>
    </i>
    <i r="1">
      <x v="462"/>
    </i>
    <i r="1">
      <x v="463"/>
    </i>
    <i r="1">
      <x v="464"/>
    </i>
    <i r="1">
      <x v="465"/>
    </i>
    <i r="1">
      <x v="511"/>
    </i>
    <i r="1">
      <x v="518"/>
    </i>
    <i r="1">
      <x v="563"/>
    </i>
    <i r="1">
      <x v="602"/>
    </i>
    <i r="1">
      <x v="608"/>
    </i>
    <i r="1">
      <x v="631"/>
    </i>
    <i>
      <x v="21"/>
    </i>
    <i r="1">
      <x v="92"/>
    </i>
    <i r="1">
      <x v="208"/>
    </i>
    <i r="1">
      <x v="211"/>
    </i>
    <i r="1">
      <x v="281"/>
    </i>
    <i r="1">
      <x v="288"/>
    </i>
    <i r="1">
      <x v="298"/>
    </i>
    <i r="1">
      <x v="330"/>
    </i>
    <i r="1">
      <x v="521"/>
    </i>
    <i r="1">
      <x v="543"/>
    </i>
    <i r="1">
      <x v="627"/>
    </i>
    <i>
      <x v="22"/>
    </i>
    <i r="1">
      <x v="23"/>
    </i>
    <i r="1">
      <x v="24"/>
    </i>
    <i r="1">
      <x v="57"/>
    </i>
    <i r="1">
      <x v="367"/>
    </i>
    <i r="1">
      <x v="368"/>
    </i>
    <i r="1">
      <x v="378"/>
    </i>
    <i r="1">
      <x v="422"/>
    </i>
    <i r="1">
      <x v="514"/>
    </i>
    <i r="1">
      <x v="515"/>
    </i>
    <i r="1">
      <x v="538"/>
    </i>
    <i r="1">
      <x v="677"/>
    </i>
    <i>
      <x v="23"/>
    </i>
    <i r="1">
      <x v="38"/>
    </i>
    <i r="1">
      <x v="41"/>
    </i>
    <i r="1">
      <x v="50"/>
    </i>
    <i r="1">
      <x v="51"/>
    </i>
    <i r="1">
      <x v="61"/>
    </i>
    <i r="1">
      <x v="99"/>
    </i>
    <i r="1">
      <x v="116"/>
    </i>
    <i r="1">
      <x v="122"/>
    </i>
    <i r="1">
      <x v="183"/>
    </i>
    <i r="1">
      <x v="186"/>
    </i>
    <i r="1">
      <x v="204"/>
    </i>
    <i r="1">
      <x v="207"/>
    </i>
    <i r="1">
      <x v="248"/>
    </i>
    <i r="1">
      <x v="271"/>
    </i>
    <i r="1">
      <x v="386"/>
    </i>
    <i r="1">
      <x v="387"/>
    </i>
    <i r="1">
      <x v="388"/>
    </i>
    <i r="1">
      <x v="420"/>
    </i>
    <i r="1">
      <x v="446"/>
    </i>
    <i r="1">
      <x v="480"/>
    </i>
    <i r="1">
      <x v="505"/>
    </i>
    <i r="1">
      <x v="674"/>
    </i>
    <i>
      <x v="24"/>
    </i>
    <i r="1">
      <x v="50"/>
    </i>
    <i r="1">
      <x v="79"/>
    </i>
    <i r="1">
      <x v="100"/>
    </i>
    <i r="1">
      <x v="114"/>
    </i>
    <i r="1">
      <x v="146"/>
    </i>
    <i r="1">
      <x v="147"/>
    </i>
    <i r="1">
      <x v="198"/>
    </i>
    <i r="1">
      <x v="231"/>
    </i>
    <i r="1">
      <x v="246"/>
    </i>
    <i r="1">
      <x v="261"/>
    </i>
    <i r="1">
      <x v="291"/>
    </i>
    <i r="1">
      <x v="300"/>
    </i>
    <i r="1">
      <x v="420"/>
    </i>
    <i r="1">
      <x v="424"/>
    </i>
    <i r="1">
      <x v="448"/>
    </i>
    <i r="1">
      <x v="486"/>
    </i>
    <i r="1">
      <x v="495"/>
    </i>
    <i r="1">
      <x v="496"/>
    </i>
    <i r="1">
      <x v="510"/>
    </i>
    <i r="1">
      <x v="625"/>
    </i>
    <i>
      <x v="25"/>
    </i>
    <i r="1">
      <x v="83"/>
    </i>
    <i r="1">
      <x v="141"/>
    </i>
    <i r="1">
      <x v="152"/>
    </i>
    <i r="1">
      <x v="244"/>
    </i>
    <i r="1">
      <x v="420"/>
    </i>
    <i r="1">
      <x v="525"/>
    </i>
    <i r="1">
      <x v="664"/>
    </i>
    <i r="1">
      <x v="675"/>
    </i>
    <i>
      <x v="26"/>
    </i>
    <i r="1">
      <x v="125"/>
    </i>
    <i r="1">
      <x v="252"/>
    </i>
    <i r="1">
      <x v="253"/>
    </i>
    <i r="1">
      <x v="275"/>
    </i>
    <i r="1">
      <x v="304"/>
    </i>
    <i r="1">
      <x v="305"/>
    </i>
    <i r="1">
      <x v="444"/>
    </i>
    <i r="1">
      <x v="489"/>
    </i>
    <i r="1">
      <x v="516"/>
    </i>
    <i r="1">
      <x v="541"/>
    </i>
    <i r="1">
      <x v="542"/>
    </i>
    <i r="1">
      <x v="666"/>
    </i>
    <i r="1">
      <x v="668"/>
    </i>
    <i>
      <x v="27"/>
    </i>
    <i r="1">
      <x v="56"/>
    </i>
    <i r="1">
      <x v="58"/>
    </i>
    <i r="1">
      <x v="344"/>
    </i>
    <i r="1">
      <x v="456"/>
    </i>
    <i r="1">
      <x v="544"/>
    </i>
    <i r="1">
      <x v="565"/>
    </i>
    <i r="1">
      <x v="629"/>
    </i>
    <i r="1">
      <x v="641"/>
    </i>
    <i r="1">
      <x v="669"/>
    </i>
    <i>
      <x v="28"/>
    </i>
    <i r="1">
      <x v="39"/>
    </i>
    <i r="1">
      <x v="101"/>
    </i>
    <i r="1">
      <x v="109"/>
    </i>
    <i r="1">
      <x v="115"/>
    </i>
    <i r="1">
      <x v="187"/>
    </i>
    <i r="1">
      <x v="188"/>
    </i>
    <i r="1">
      <x v="238"/>
    </i>
    <i r="1">
      <x v="382"/>
    </i>
    <i r="1">
      <x v="384"/>
    </i>
    <i r="1">
      <x v="564"/>
    </i>
    <i r="1">
      <x v="568"/>
    </i>
    <i r="1">
      <x v="569"/>
    </i>
    <i r="1">
      <x v="576"/>
    </i>
    <i r="1">
      <x v="577"/>
    </i>
    <i r="1">
      <x v="676"/>
    </i>
    <i>
      <x v="29"/>
    </i>
    <i r="1">
      <x v="229"/>
    </i>
    <i r="1">
      <x v="256"/>
    </i>
    <i r="1">
      <x v="498"/>
    </i>
    <i r="1">
      <x v="673"/>
    </i>
    <i>
      <x v="30"/>
    </i>
    <i r="1">
      <x v="11"/>
    </i>
    <i r="1">
      <x v="127"/>
    </i>
    <i r="1">
      <x v="657"/>
    </i>
    <i>
      <x v="31"/>
    </i>
    <i r="1">
      <x v="32"/>
    </i>
    <i r="1">
      <x v="34"/>
    </i>
    <i r="1">
      <x v="144"/>
    </i>
    <i r="1">
      <x v="218"/>
    </i>
    <i r="1">
      <x v="338"/>
    </i>
    <i r="1">
      <x v="349"/>
    </i>
    <i r="1">
      <x v="356"/>
    </i>
    <i r="1">
      <x v="411"/>
    </i>
    <i r="1">
      <x v="464"/>
    </i>
    <i r="1">
      <x v="595"/>
    </i>
    <i r="1">
      <x v="597"/>
    </i>
    <i r="1">
      <x v="645"/>
    </i>
    <i>
      <x v="32"/>
    </i>
    <i r="1">
      <x v="93"/>
    </i>
    <i r="1">
      <x v="94"/>
    </i>
    <i r="1">
      <x v="310"/>
    </i>
    <i r="1">
      <x v="313"/>
    </i>
    <i r="1">
      <x v="340"/>
    </i>
    <i r="1">
      <x v="341"/>
    </i>
    <i r="1">
      <x v="393"/>
    </i>
    <i r="1">
      <x v="394"/>
    </i>
    <i r="1">
      <x v="428"/>
    </i>
    <i r="1">
      <x v="447"/>
    </i>
    <i r="1">
      <x v="454"/>
    </i>
    <i r="1">
      <x v="488"/>
    </i>
    <i r="1">
      <x v="553"/>
    </i>
    <i r="1">
      <x v="557"/>
    </i>
    <i r="1">
      <x v="560"/>
    </i>
    <i r="1">
      <x v="561"/>
    </i>
    <i r="1">
      <x v="578"/>
    </i>
    <i r="1">
      <x v="651"/>
    </i>
    <i r="1">
      <x v="654"/>
    </i>
    <i r="1">
      <x v="680"/>
    </i>
    <i>
      <x v="33"/>
    </i>
    <i r="1">
      <x v="171"/>
    </i>
    <i r="1">
      <x v="172"/>
    </i>
    <i r="1">
      <x v="179"/>
    </i>
    <i r="1">
      <x v="197"/>
    </i>
    <i r="1">
      <x v="199"/>
    </i>
    <i r="1">
      <x v="200"/>
    </i>
    <i r="1">
      <x v="592"/>
    </i>
    <i>
      <x v="34"/>
    </i>
    <i r="1">
      <x v="95"/>
    </i>
    <i r="1">
      <x v="333"/>
    </i>
    <i r="1">
      <x v="357"/>
    </i>
    <i r="1">
      <x v="421"/>
    </i>
    <i r="1">
      <x v="490"/>
    </i>
    <i r="1">
      <x v="628"/>
    </i>
    <i r="1">
      <x v="648"/>
    </i>
    <i r="1">
      <x v="656"/>
    </i>
    <i r="1">
      <x v="679"/>
    </i>
    <i>
      <x v="35"/>
    </i>
    <i r="1">
      <x v="55"/>
    </i>
    <i r="1">
      <x v="72"/>
    </i>
    <i r="1">
      <x v="78"/>
    </i>
    <i r="1">
      <x v="163"/>
    </i>
    <i r="1">
      <x v="185"/>
    </i>
    <i r="1">
      <x v="195"/>
    </i>
    <i r="1">
      <x v="370"/>
    </i>
    <i r="1">
      <x v="371"/>
    </i>
    <i r="1">
      <x v="372"/>
    </i>
    <i r="1">
      <x v="373"/>
    </i>
    <i r="1">
      <x v="374"/>
    </i>
    <i>
      <x v="36"/>
    </i>
    <i r="1">
      <x v="128"/>
    </i>
    <i r="1">
      <x v="182"/>
    </i>
    <i r="1">
      <x v="192"/>
    </i>
    <i r="1">
      <x v="232"/>
    </i>
    <i r="1">
      <x v="292"/>
    </i>
    <i r="1">
      <x v="332"/>
    </i>
    <i r="1">
      <x v="380"/>
    </i>
    <i r="1">
      <x v="390"/>
    </i>
    <i r="1">
      <x v="395"/>
    </i>
    <i r="1">
      <x v="459"/>
    </i>
    <i r="1">
      <x v="630"/>
    </i>
    <i r="1">
      <x v="649"/>
    </i>
    <i r="1">
      <x v="652"/>
    </i>
    <i r="1">
      <x v="653"/>
    </i>
    <i r="1">
      <x v="667"/>
    </i>
    <i>
      <x v="37"/>
    </i>
    <i r="1">
      <x v="156"/>
    </i>
    <i r="1">
      <x v="158"/>
    </i>
    <i r="1">
      <x v="434"/>
    </i>
    <i>
      <x v="38"/>
    </i>
    <i r="1">
      <x v="52"/>
    </i>
    <i r="1">
      <x v="190"/>
    </i>
    <i r="1">
      <x v="191"/>
    </i>
    <i r="1">
      <x v="308"/>
    </i>
    <i r="1">
      <x v="309"/>
    </i>
    <i r="1">
      <x v="314"/>
    </i>
    <i r="1">
      <x v="316"/>
    </i>
    <i r="1">
      <x v="342"/>
    </i>
    <i r="1">
      <x v="362"/>
    </i>
    <i r="1">
      <x v="385"/>
    </i>
    <i r="1">
      <x v="417"/>
    </i>
    <i r="1">
      <x v="492"/>
    </i>
    <i r="1">
      <x v="493"/>
    </i>
    <i r="1">
      <x v="509"/>
    </i>
    <i r="1">
      <x v="527"/>
    </i>
    <i r="1">
      <x v="528"/>
    </i>
    <i r="1">
      <x v="650"/>
    </i>
    <i>
      <x v="39"/>
    </i>
    <i r="1">
      <x v="27"/>
    </i>
    <i r="1">
      <x v="28"/>
    </i>
    <i r="1">
      <x v="71"/>
    </i>
    <i r="1">
      <x v="348"/>
    </i>
    <i r="1">
      <x v="585"/>
    </i>
    <i>
      <x v="40"/>
    </i>
    <i r="1">
      <x v="45"/>
    </i>
    <i r="1">
      <x v="46"/>
    </i>
    <i r="1">
      <x v="47"/>
    </i>
    <i r="1">
      <x v="87"/>
    </i>
    <i r="1">
      <x v="134"/>
    </i>
    <i r="1">
      <x v="159"/>
    </i>
    <i r="1">
      <x v="287"/>
    </i>
    <i r="1">
      <x v="504"/>
    </i>
    <i r="1">
      <x v="609"/>
    </i>
    <i>
      <x v="41"/>
    </i>
    <i r="1">
      <x v="85"/>
    </i>
    <i r="1">
      <x v="86"/>
    </i>
    <i r="1">
      <x v="105"/>
    </i>
    <i r="1">
      <x v="189"/>
    </i>
    <i r="1">
      <x v="203"/>
    </i>
    <i r="1">
      <x v="245"/>
    </i>
    <i r="1">
      <x v="391"/>
    </i>
    <i r="1">
      <x v="413"/>
    </i>
    <i r="1">
      <x v="642"/>
    </i>
    <i>
      <x v="42"/>
    </i>
    <i r="1">
      <x v="53"/>
    </i>
    <i r="1">
      <x v="54"/>
    </i>
    <i r="1">
      <x v="70"/>
    </i>
    <i>
      <x v="43"/>
    </i>
    <i r="1">
      <x v="153"/>
    </i>
    <i r="1">
      <x v="180"/>
    </i>
    <i r="1">
      <x v="181"/>
    </i>
    <i r="1">
      <x v="210"/>
    </i>
    <i r="1">
      <x v="280"/>
    </i>
    <i r="1">
      <x v="317"/>
    </i>
    <i>
      <x v="44"/>
    </i>
    <i r="1">
      <x v="196"/>
    </i>
    <i r="1">
      <x v="383"/>
    </i>
    <i r="1">
      <x v="396"/>
    </i>
    <i r="1">
      <x v="397"/>
    </i>
    <i r="1">
      <x v="427"/>
    </i>
    <i r="1">
      <x v="536"/>
    </i>
    <i>
      <x v="45"/>
    </i>
    <i r="1">
      <x v="62"/>
    </i>
    <i r="1">
      <x v="331"/>
    </i>
    <i r="1">
      <x v="363"/>
    </i>
    <i r="1">
      <x v="481"/>
    </i>
    <i>
      <x v="46"/>
    </i>
    <i r="1">
      <x v="230"/>
    </i>
    <i r="1">
      <x v="343"/>
    </i>
    <i r="1">
      <x v="358"/>
    </i>
    <i r="1">
      <x v="379"/>
    </i>
    <i r="1">
      <x v="461"/>
    </i>
    <i>
      <x v="47"/>
    </i>
    <i r="1">
      <x v="22"/>
    </i>
    <i r="1">
      <x v="48"/>
    </i>
    <i r="1">
      <x v="75"/>
    </i>
    <i r="1">
      <x v="84"/>
    </i>
    <i r="1">
      <x v="117"/>
    </i>
    <i r="1">
      <x v="118"/>
    </i>
    <i r="1">
      <x v="119"/>
    </i>
    <i r="1">
      <x v="138"/>
    </i>
    <i r="1">
      <x v="139"/>
    </i>
    <i r="1">
      <x v="140"/>
    </i>
    <i r="1">
      <x v="166"/>
    </i>
    <i r="1">
      <x v="167"/>
    </i>
    <i r="1">
      <x v="168"/>
    </i>
    <i r="1">
      <x v="169"/>
    </i>
    <i r="1">
      <x v="294"/>
    </i>
    <i r="1">
      <x v="375"/>
    </i>
    <i r="1">
      <x v="376"/>
    </i>
    <i r="1">
      <x v="377"/>
    </i>
    <i r="1">
      <x v="475"/>
    </i>
    <i r="1">
      <x v="476"/>
    </i>
    <i r="1">
      <x v="477"/>
    </i>
    <i r="1">
      <x v="572"/>
    </i>
    <i>
      <x v="48"/>
    </i>
    <i r="1">
      <x v="106"/>
    </i>
    <i r="1">
      <x v="206"/>
    </i>
    <i r="1">
      <x v="240"/>
    </i>
    <i r="1">
      <x v="241"/>
    </i>
    <i r="1">
      <x v="436"/>
    </i>
    <i r="1">
      <x v="473"/>
    </i>
    <i r="1">
      <x v="497"/>
    </i>
    <i r="1">
      <x v="523"/>
    </i>
    <i r="1">
      <x v="533"/>
    </i>
    <i r="1">
      <x v="548"/>
    </i>
    <i>
      <x v="49"/>
    </i>
    <i r="1">
      <x v="30"/>
    </i>
    <i r="1">
      <x v="570"/>
    </i>
    <i r="1">
      <x v="571"/>
    </i>
    <i r="1">
      <x v="575"/>
    </i>
    <i r="1">
      <x v="607"/>
    </i>
    <i>
      <x v="50"/>
    </i>
    <i r="1">
      <x v="290"/>
    </i>
    <i r="1">
      <x v="419"/>
    </i>
    <i r="1">
      <x v="634"/>
    </i>
    <i>
      <x v="51"/>
    </i>
    <i r="1">
      <x v="212"/>
    </i>
    <i r="1">
      <x v="213"/>
    </i>
    <i r="1">
      <x v="216"/>
    </i>
    <i r="1">
      <x v="289"/>
    </i>
    <i r="1">
      <x v="353"/>
    </i>
    <i r="1">
      <x v="588"/>
    </i>
    <i r="1">
      <x v="611"/>
    </i>
    <i r="1">
      <x v="655"/>
    </i>
    <i>
      <x v="52"/>
    </i>
    <i r="1">
      <x v="1"/>
    </i>
    <i r="1">
      <x v="137"/>
    </i>
    <i r="1">
      <x v="201"/>
    </i>
    <i r="1">
      <x v="243"/>
    </i>
    <i r="1">
      <x v="311"/>
    </i>
    <i r="1">
      <x v="520"/>
    </i>
    <i r="1">
      <x v="522"/>
    </i>
    <i r="1">
      <x v="529"/>
    </i>
    <i r="1">
      <x v="593"/>
    </i>
    <i r="1">
      <x v="600"/>
    </i>
    <i r="1">
      <x v="605"/>
    </i>
    <i r="1">
      <x v="606"/>
    </i>
    <i r="1">
      <x v="613"/>
    </i>
    <i r="1">
      <x v="614"/>
    </i>
    <i>
      <x v="53"/>
    </i>
    <i r="1">
      <x v="129"/>
    </i>
    <i r="1">
      <x v="315"/>
    </i>
    <i r="1">
      <x v="500"/>
    </i>
    <i r="1">
      <x v="501"/>
    </i>
    <i r="1">
      <x v="502"/>
    </i>
    <i r="1">
      <x v="626"/>
    </i>
    <i>
      <x v="54"/>
    </i>
    <i r="1">
      <x v="88"/>
    </i>
    <i r="1">
      <x v="89"/>
    </i>
    <i r="1">
      <x v="162"/>
    </i>
    <i r="1">
      <x v="512"/>
    </i>
    <i r="1">
      <x v="532"/>
    </i>
    <i r="1">
      <x v="663"/>
    </i>
    <i>
      <x v="55"/>
    </i>
    <i r="1">
      <x v="5"/>
    </i>
    <i r="1">
      <x v="10"/>
    </i>
    <i r="1">
      <x v="112"/>
    </i>
    <i r="1">
      <x v="155"/>
    </i>
    <i r="1">
      <x v="272"/>
    </i>
    <i r="1">
      <x v="301"/>
    </i>
    <i r="1">
      <x v="594"/>
    </i>
    <i r="1">
      <x v="599"/>
    </i>
    <i>
      <x v="56"/>
    </i>
    <i r="1">
      <x/>
    </i>
    <i r="1">
      <x v="2"/>
    </i>
    <i r="1">
      <x v="4"/>
    </i>
    <i r="1">
      <x v="26"/>
    </i>
    <i r="1">
      <x v="67"/>
    </i>
    <i r="1">
      <x v="165"/>
    </i>
    <i r="1">
      <x v="360"/>
    </i>
    <i r="1">
      <x v="616"/>
    </i>
    <i r="1">
      <x v="618"/>
    </i>
    <i>
      <x v="57"/>
    </i>
    <i r="1">
      <x v="110"/>
    </i>
    <i r="1">
      <x v="214"/>
    </i>
    <i r="1">
      <x v="268"/>
    </i>
    <i r="1">
      <x v="273"/>
    </i>
    <i r="1">
      <x v="282"/>
    </i>
    <i r="1">
      <x v="283"/>
    </i>
    <i r="1">
      <x v="285"/>
    </i>
    <i r="1">
      <x v="409"/>
    </i>
    <i r="1">
      <x v="412"/>
    </i>
    <i r="1">
      <x v="452"/>
    </i>
    <i r="1">
      <x v="478"/>
    </i>
    <i r="1">
      <x v="487"/>
    </i>
    <i r="1">
      <x v="534"/>
    </i>
    <i>
      <x v="58"/>
    </i>
    <i r="1">
      <x v="432"/>
    </i>
    <i r="1">
      <x v="466"/>
    </i>
    <i r="1">
      <x v="682"/>
    </i>
    <i>
      <x v="59"/>
    </i>
    <i r="1">
      <x v="111"/>
    </i>
    <i r="1">
      <x v="154"/>
    </i>
    <i r="1">
      <x v="219"/>
    </i>
    <i r="1">
      <x v="296"/>
    </i>
    <i r="1">
      <x v="297"/>
    </i>
    <i r="1">
      <x v="517"/>
    </i>
    <i r="1">
      <x v="581"/>
    </i>
    <i r="1">
      <x v="582"/>
    </i>
    <i r="1">
      <x v="583"/>
    </i>
    <i r="1">
      <x v="658"/>
    </i>
    <i r="1">
      <x v="681"/>
    </i>
    <i r="1">
      <x v="685"/>
    </i>
    <i>
      <x v="60"/>
    </i>
    <i r="1">
      <x v="3"/>
    </i>
    <i r="1">
      <x v="108"/>
    </i>
    <i r="1">
      <x v="161"/>
    </i>
    <i r="1">
      <x v="222"/>
    </i>
    <i r="1">
      <x v="318"/>
    </i>
    <i r="1">
      <x v="323"/>
    </i>
    <i r="1">
      <x v="324"/>
    </i>
    <i r="1">
      <x v="354"/>
    </i>
    <i r="1">
      <x v="404"/>
    </i>
    <i>
      <x v="61"/>
    </i>
    <i r="1">
      <x v="143"/>
    </i>
    <i r="1">
      <x v="506"/>
    </i>
    <i>
      <x v="62"/>
    </i>
    <i r="1">
      <x v="90"/>
    </i>
    <i r="1">
      <x v="228"/>
    </i>
    <i r="1">
      <x v="260"/>
    </i>
    <i r="1">
      <x v="295"/>
    </i>
    <i r="1">
      <x v="339"/>
    </i>
    <i r="1">
      <x v="351"/>
    </i>
    <i r="1">
      <x v="352"/>
    </i>
    <i r="1">
      <x v="453"/>
    </i>
    <i r="1">
      <x v="467"/>
    </i>
    <i r="1">
      <x v="513"/>
    </i>
    <i r="1">
      <x v="545"/>
    </i>
    <i r="1">
      <x v="559"/>
    </i>
    <i r="1">
      <x v="562"/>
    </i>
    <i r="1">
      <x v="590"/>
    </i>
    <i r="1">
      <x v="596"/>
    </i>
    <i r="1">
      <x v="612"/>
    </i>
    <i r="1">
      <x v="672"/>
    </i>
    <i>
      <x v="63"/>
    </i>
    <i r="1">
      <x v="25"/>
    </i>
    <i r="1">
      <x v="175"/>
    </i>
    <i r="1">
      <x v="176"/>
    </i>
    <i r="1">
      <x v="425"/>
    </i>
    <i r="1">
      <x v="437"/>
    </i>
    <i r="1">
      <x v="458"/>
    </i>
    <i r="1">
      <x v="646"/>
    </i>
    <i>
      <x v="64"/>
    </i>
    <i r="1">
      <x v="113"/>
    </i>
    <i r="1">
      <x v="347"/>
    </i>
    <i r="1">
      <x v="365"/>
    </i>
    <i>
      <x v="65"/>
    </i>
    <i r="1">
      <x v="76"/>
    </i>
    <i r="1">
      <x v="80"/>
    </i>
    <i r="1">
      <x v="217"/>
    </i>
    <i r="1">
      <x v="236"/>
    </i>
    <i r="1">
      <x v="426"/>
    </i>
    <i r="1">
      <x v="438"/>
    </i>
    <i r="1">
      <x v="449"/>
    </i>
    <i r="1">
      <x v="547"/>
    </i>
    <i r="1">
      <x v="556"/>
    </i>
    <i r="1">
      <x v="615"/>
    </i>
    <i r="1">
      <x v="620"/>
    </i>
    <i r="1">
      <x v="635"/>
    </i>
    <i r="1">
      <x v="671"/>
    </i>
    <i>
      <x v="66"/>
    </i>
    <i r="1">
      <x v="59"/>
    </i>
    <i r="1">
      <x v="220"/>
    </i>
    <i r="1">
      <x v="263"/>
    </i>
    <i r="1">
      <x v="546"/>
    </i>
    <i r="1">
      <x v="591"/>
    </i>
    <i>
      <x v="67"/>
    </i>
    <i r="1">
      <x v="6"/>
    </i>
    <i r="1">
      <x v="12"/>
    </i>
    <i r="1">
      <x v="13"/>
    </i>
    <i r="1">
      <x v="17"/>
    </i>
    <i>
      <x v="68"/>
    </i>
    <i r="1">
      <x v="68"/>
    </i>
    <i r="1">
      <x v="74"/>
    </i>
    <i r="1">
      <x v="164"/>
    </i>
    <i r="1">
      <x v="247"/>
    </i>
    <i r="1">
      <x v="269"/>
    </i>
    <i r="1">
      <x v="366"/>
    </i>
    <i r="1">
      <x v="508"/>
    </i>
    <i r="1">
      <x v="619"/>
    </i>
    <i r="1">
      <x v="621"/>
    </i>
    <i>
      <x v="69"/>
    </i>
    <i r="1">
      <x v="29"/>
    </i>
    <i r="1">
      <x v="226"/>
    </i>
    <i r="1">
      <x v="303"/>
    </i>
    <i r="1">
      <x v="355"/>
    </i>
    <i r="1">
      <x v="423"/>
    </i>
    <i r="1">
      <x v="587"/>
    </i>
    <i>
      <x v="70"/>
    </i>
    <i r="1">
      <x v="82"/>
    </i>
    <i r="1">
      <x v="121"/>
    </i>
    <i r="1">
      <x v="233"/>
    </i>
    <i r="1">
      <x v="346"/>
    </i>
    <i r="1">
      <x v="350"/>
    </i>
    <i r="1">
      <x v="361"/>
    </i>
    <i r="1">
      <x v="416"/>
    </i>
    <i r="1">
      <x v="443"/>
    </i>
    <i r="1">
      <x v="468"/>
    </i>
    <i r="1">
      <x v="479"/>
    </i>
    <i r="1">
      <x v="640"/>
    </i>
    <i>
      <x v="71"/>
    </i>
    <i r="1">
      <x v="250"/>
    </i>
    <i r="1">
      <x v="359"/>
    </i>
    <i r="1">
      <x v="441"/>
    </i>
    <i r="1">
      <x v="442"/>
    </i>
    <i r="1">
      <x v="470"/>
    </i>
    <i r="1">
      <x v="472"/>
    </i>
    <i r="1">
      <x v="503"/>
    </i>
    <i r="1">
      <x v="507"/>
    </i>
    <i t="grand">
      <x/>
    </i>
  </rowItems>
  <colItems count="1">
    <i/>
  </colItems>
  <pageFields count="3">
    <pageField fld="5" hier="-1"/>
    <pageField fld="18" hier="-1"/>
    <pageField fld="9" hier="-1"/>
  </pageFields>
  <dataFields count="1">
    <dataField name="Suma de Avance por peso" fld="28" baseField="0" baseItem="0"/>
  </dataFields>
  <formats count="145">
    <format dxfId="1731">
      <pivotArea collapsedLevelsAreSubtotals="1" fieldPosition="0">
        <references count="1">
          <reference field="2" count="0"/>
        </references>
      </pivotArea>
    </format>
    <format dxfId="287">
      <pivotArea collapsedLevelsAreSubtotals="1" fieldPosition="0">
        <references count="1">
          <reference field="2" count="1">
            <x v="0"/>
          </reference>
        </references>
      </pivotArea>
    </format>
    <format dxfId="285">
      <pivotArea collapsedLevelsAreSubtotals="1" fieldPosition="0">
        <references count="2">
          <reference field="2" count="1" selected="0">
            <x v="0"/>
          </reference>
          <reference field="11" count="1">
            <x v="431"/>
          </reference>
        </references>
      </pivotArea>
    </format>
    <format dxfId="283">
      <pivotArea collapsedLevelsAreSubtotals="1" fieldPosition="0">
        <references count="1">
          <reference field="2" count="1">
            <x v="1"/>
          </reference>
        </references>
      </pivotArea>
    </format>
    <format dxfId="281">
      <pivotArea collapsedLevelsAreSubtotals="1" fieldPosition="0">
        <references count="2">
          <reference field="2" count="1" selected="0">
            <x v="1"/>
          </reference>
          <reference field="11" count="4">
            <x v="274"/>
            <x v="415"/>
            <x v="433"/>
            <x v="439"/>
          </reference>
        </references>
      </pivotArea>
    </format>
    <format dxfId="279">
      <pivotArea collapsedLevelsAreSubtotals="1" fieldPosition="0">
        <references count="1">
          <reference field="2" count="1">
            <x v="2"/>
          </reference>
        </references>
      </pivotArea>
    </format>
    <format dxfId="277">
      <pivotArea collapsedLevelsAreSubtotals="1" fieldPosition="0">
        <references count="2">
          <reference field="2" count="1" selected="0">
            <x v="2"/>
          </reference>
          <reference field="11" count="10">
            <x v="103"/>
            <x v="255"/>
            <x v="469"/>
            <x v="524"/>
            <x v="526"/>
            <x v="530"/>
            <x v="531"/>
            <x v="566"/>
            <x v="567"/>
            <x v="589"/>
          </reference>
        </references>
      </pivotArea>
    </format>
    <format dxfId="275">
      <pivotArea collapsedLevelsAreSubtotals="1" fieldPosition="0">
        <references count="1">
          <reference field="2" count="1">
            <x v="3"/>
          </reference>
        </references>
      </pivotArea>
    </format>
    <format dxfId="273">
      <pivotArea collapsedLevelsAreSubtotals="1" fieldPosition="0">
        <references count="2">
          <reference field="2" count="1" selected="0">
            <x v="3"/>
          </reference>
          <reference field="11" count="10">
            <x v="14"/>
            <x v="21"/>
            <x v="104"/>
            <x v="202"/>
            <x v="209"/>
            <x v="398"/>
            <x v="471"/>
            <x v="483"/>
            <x v="601"/>
            <x v="665"/>
          </reference>
        </references>
      </pivotArea>
    </format>
    <format dxfId="271">
      <pivotArea collapsedLevelsAreSubtotals="1" fieldPosition="0">
        <references count="1">
          <reference field="2" count="1">
            <x v="4"/>
          </reference>
        </references>
      </pivotArea>
    </format>
    <format dxfId="269">
      <pivotArea collapsedLevelsAreSubtotals="1" fieldPosition="0">
        <references count="2">
          <reference field="2" count="1" selected="0">
            <x v="4"/>
          </reference>
          <reference field="11" count="7">
            <x v="81"/>
            <x v="224"/>
            <x v="249"/>
            <x v="322"/>
            <x v="369"/>
            <x v="414"/>
            <x v="549"/>
          </reference>
        </references>
      </pivotArea>
    </format>
    <format dxfId="267">
      <pivotArea collapsedLevelsAreSubtotals="1" fieldPosition="0">
        <references count="1">
          <reference field="2" count="1">
            <x v="5"/>
          </reference>
        </references>
      </pivotArea>
    </format>
    <format dxfId="265">
      <pivotArea collapsedLevelsAreSubtotals="1" fieldPosition="0">
        <references count="2">
          <reference field="2" count="1" selected="0">
            <x v="5"/>
          </reference>
          <reference field="11" count="7">
            <x v="178"/>
            <x v="293"/>
            <x v="550"/>
            <x v="551"/>
            <x v="552"/>
            <x v="558"/>
            <x v="586"/>
          </reference>
        </references>
      </pivotArea>
    </format>
    <format dxfId="263">
      <pivotArea collapsedLevelsAreSubtotals="1" fieldPosition="0">
        <references count="1">
          <reference field="2" count="1">
            <x v="6"/>
          </reference>
        </references>
      </pivotArea>
    </format>
    <format dxfId="261">
      <pivotArea collapsedLevelsAreSubtotals="1" fieldPosition="0">
        <references count="2">
          <reference field="2" count="1" selected="0">
            <x v="6"/>
          </reference>
          <reference field="11" count="7">
            <x v="31"/>
            <x v="42"/>
            <x v="60"/>
            <x v="302"/>
            <x v="306"/>
            <x v="307"/>
            <x v="450"/>
          </reference>
        </references>
      </pivotArea>
    </format>
    <format dxfId="259">
      <pivotArea collapsedLevelsAreSubtotals="1" fieldPosition="0">
        <references count="1">
          <reference field="2" count="1">
            <x v="7"/>
          </reference>
        </references>
      </pivotArea>
    </format>
    <format dxfId="257">
      <pivotArea collapsedLevelsAreSubtotals="1" fieldPosition="0">
        <references count="2">
          <reference field="2" count="1" selected="0">
            <x v="7"/>
          </reference>
          <reference field="11" count="10">
            <x v="63"/>
            <x v="64"/>
            <x v="215"/>
            <x v="410"/>
            <x v="418"/>
            <x v="451"/>
            <x v="539"/>
            <x v="598"/>
            <x v="617"/>
            <x v="633"/>
          </reference>
        </references>
      </pivotArea>
    </format>
    <format dxfId="255">
      <pivotArea collapsedLevelsAreSubtotals="1" fieldPosition="0">
        <references count="1">
          <reference field="2" count="1">
            <x v="8"/>
          </reference>
        </references>
      </pivotArea>
    </format>
    <format dxfId="253">
      <pivotArea collapsedLevelsAreSubtotals="1" fieldPosition="0">
        <references count="2">
          <reference field="2" count="1" selected="0">
            <x v="8"/>
          </reference>
          <reference field="11" count="4">
            <x v="96"/>
            <x v="678"/>
            <x v="683"/>
            <x v="684"/>
          </reference>
        </references>
      </pivotArea>
    </format>
    <format dxfId="251">
      <pivotArea collapsedLevelsAreSubtotals="1" fieldPosition="0">
        <references count="1">
          <reference field="2" count="1">
            <x v="9"/>
          </reference>
        </references>
      </pivotArea>
    </format>
    <format dxfId="249">
      <pivotArea collapsedLevelsAreSubtotals="1" fieldPosition="0">
        <references count="2">
          <reference field="2" count="1" selected="0">
            <x v="9"/>
          </reference>
          <reference field="11" count="14">
            <x v="145"/>
            <x v="278"/>
            <x v="482"/>
            <x v="484"/>
            <x v="485"/>
            <x v="494"/>
            <x v="540"/>
            <x v="555"/>
            <x v="574"/>
            <x v="636"/>
            <x v="637"/>
            <x v="638"/>
            <x v="643"/>
            <x v="647"/>
          </reference>
        </references>
      </pivotArea>
    </format>
    <format dxfId="247">
      <pivotArea collapsedLevelsAreSubtotals="1" fieldPosition="0">
        <references count="1">
          <reference field="2" count="1">
            <x v="10"/>
          </reference>
        </references>
      </pivotArea>
    </format>
    <format dxfId="245">
      <pivotArea collapsedLevelsAreSubtotals="1" fieldPosition="0">
        <references count="2">
          <reference field="2" count="1" selected="0">
            <x v="10"/>
          </reference>
          <reference field="11" count="3">
            <x v="405"/>
            <x v="406"/>
            <x v="644"/>
          </reference>
        </references>
      </pivotArea>
    </format>
    <format dxfId="243">
      <pivotArea collapsedLevelsAreSubtotals="1" fieldPosition="0">
        <references count="1">
          <reference field="2" count="1">
            <x v="11"/>
          </reference>
        </references>
      </pivotArea>
    </format>
    <format dxfId="241">
      <pivotArea collapsedLevelsAreSubtotals="1" fieldPosition="0">
        <references count="2">
          <reference field="2" count="1" selected="0">
            <x v="11"/>
          </reference>
          <reference field="11" count="10">
            <x v="7"/>
            <x v="8"/>
            <x v="9"/>
            <x v="227"/>
            <x v="364"/>
            <x v="435"/>
            <x v="440"/>
            <x v="535"/>
            <x v="537"/>
            <x v="632"/>
          </reference>
        </references>
      </pivotArea>
    </format>
    <format dxfId="239">
      <pivotArea collapsedLevelsAreSubtotals="1" fieldPosition="0">
        <references count="1">
          <reference field="2" count="1">
            <x v="12"/>
          </reference>
        </references>
      </pivotArea>
    </format>
    <format dxfId="237">
      <pivotArea collapsedLevelsAreSubtotals="1" fieldPosition="0">
        <references count="2">
          <reference field="2" count="1" selected="0">
            <x v="12"/>
          </reference>
          <reference field="11" count="7">
            <x v="15"/>
            <x v="16"/>
            <x v="18"/>
            <x v="19"/>
            <x v="20"/>
            <x v="237"/>
            <x v="312"/>
          </reference>
        </references>
      </pivotArea>
    </format>
    <format dxfId="235">
      <pivotArea collapsedLevelsAreSubtotals="1" fieldPosition="0">
        <references count="1">
          <reference field="2" count="1">
            <x v="13"/>
          </reference>
        </references>
      </pivotArea>
    </format>
    <format dxfId="233">
      <pivotArea collapsedLevelsAreSubtotals="1" fieldPosition="0">
        <references count="2">
          <reference field="2" count="1" selected="0">
            <x v="13"/>
          </reference>
          <reference field="11" count="1">
            <x v="579"/>
          </reference>
        </references>
      </pivotArea>
    </format>
    <format dxfId="231">
      <pivotArea collapsedLevelsAreSubtotals="1" fieldPosition="0">
        <references count="1">
          <reference field="2" count="1">
            <x v="14"/>
          </reference>
        </references>
      </pivotArea>
    </format>
    <format dxfId="229">
      <pivotArea collapsedLevelsAreSubtotals="1" fieldPosition="0">
        <references count="2">
          <reference field="2" count="1" selected="0">
            <x v="14"/>
          </reference>
          <reference field="11" count="8">
            <x v="35"/>
            <x v="66"/>
            <x v="69"/>
            <x v="170"/>
            <x v="184"/>
            <x v="193"/>
            <x v="381"/>
            <x v="403"/>
          </reference>
        </references>
      </pivotArea>
    </format>
    <format dxfId="227">
      <pivotArea collapsedLevelsAreSubtotals="1" fieldPosition="0">
        <references count="1">
          <reference field="2" count="1">
            <x v="15"/>
          </reference>
        </references>
      </pivotArea>
    </format>
    <format dxfId="225">
      <pivotArea collapsedLevelsAreSubtotals="1" fieldPosition="0">
        <references count="2">
          <reference field="2" count="1" selected="0">
            <x v="15"/>
          </reference>
          <reference field="11" count="31">
            <x v="36"/>
            <x v="43"/>
            <x v="44"/>
            <x v="77"/>
            <x v="98"/>
            <x v="131"/>
            <x v="132"/>
            <x v="133"/>
            <x v="135"/>
            <x v="148"/>
            <x v="149"/>
            <x v="194"/>
            <x v="225"/>
            <x v="242"/>
            <x v="264"/>
            <x v="265"/>
            <x v="266"/>
            <x v="267"/>
            <x v="325"/>
            <x v="326"/>
            <x v="334"/>
            <x v="335"/>
            <x v="336"/>
            <x v="337"/>
            <x v="389"/>
            <x v="392"/>
            <x v="399"/>
            <x v="429"/>
            <x v="430"/>
            <x v="457"/>
            <x v="519"/>
          </reference>
        </references>
      </pivotArea>
    </format>
    <format dxfId="223">
      <pivotArea collapsedLevelsAreSubtotals="1" fieldPosition="0">
        <references count="1">
          <reference field="2" count="1">
            <x v="16"/>
          </reference>
        </references>
      </pivotArea>
    </format>
    <format dxfId="221">
      <pivotArea collapsedLevelsAreSubtotals="1" fieldPosition="0">
        <references count="2">
          <reference field="2" count="1" selected="0">
            <x v="16"/>
          </reference>
          <reference field="11" count="14">
            <x v="33"/>
            <x v="120"/>
            <x v="130"/>
            <x v="221"/>
            <x v="234"/>
            <x v="235"/>
            <x v="259"/>
            <x v="320"/>
            <x v="327"/>
            <x v="455"/>
            <x v="474"/>
            <x v="603"/>
            <x v="604"/>
            <x v="610"/>
          </reference>
        </references>
      </pivotArea>
    </format>
    <format dxfId="219">
      <pivotArea collapsedLevelsAreSubtotals="1" fieldPosition="0">
        <references count="1">
          <reference field="2" count="1">
            <x v="17"/>
          </reference>
        </references>
      </pivotArea>
    </format>
    <format dxfId="217">
      <pivotArea collapsedLevelsAreSubtotals="1" fieldPosition="0">
        <references count="2">
          <reference field="2" count="1" selected="0">
            <x v="17"/>
          </reference>
          <reference field="11" count="8">
            <x v="91"/>
            <x v="239"/>
            <x v="251"/>
            <x v="407"/>
            <x v="408"/>
            <x v="445"/>
            <x v="499"/>
            <x v="580"/>
          </reference>
        </references>
      </pivotArea>
    </format>
    <format dxfId="215">
      <pivotArea collapsedLevelsAreSubtotals="1" fieldPosition="0">
        <references count="1">
          <reference field="2" count="1">
            <x v="18"/>
          </reference>
        </references>
      </pivotArea>
    </format>
    <format dxfId="213">
      <pivotArea collapsedLevelsAreSubtotals="1" fieldPosition="0">
        <references count="2">
          <reference field="2" count="1" selected="0">
            <x v="18"/>
          </reference>
          <reference field="11" count="14">
            <x v="49"/>
            <x v="205"/>
            <x v="328"/>
            <x v="329"/>
            <x v="491"/>
            <x v="584"/>
            <x v="622"/>
            <x v="623"/>
            <x v="624"/>
            <x v="659"/>
            <x v="660"/>
            <x v="661"/>
            <x v="662"/>
            <x v="670"/>
          </reference>
        </references>
      </pivotArea>
    </format>
    <format dxfId="211">
      <pivotArea collapsedLevelsAreSubtotals="1" fieldPosition="0">
        <references count="1">
          <reference field="2" count="1">
            <x v="19"/>
          </reference>
        </references>
      </pivotArea>
    </format>
    <format dxfId="209">
      <pivotArea collapsedLevelsAreSubtotals="1" fieldPosition="0">
        <references count="2">
          <reference field="2" count="1" selected="0">
            <x v="19"/>
          </reference>
          <reference field="11" count="26">
            <x v="37"/>
            <x v="40"/>
            <x v="65"/>
            <x v="73"/>
            <x v="97"/>
            <x v="102"/>
            <x v="107"/>
            <x v="124"/>
            <x v="126"/>
            <x v="142"/>
            <x v="150"/>
            <x v="151"/>
            <x v="177"/>
            <x v="223"/>
            <x v="254"/>
            <x v="257"/>
            <x v="258"/>
            <x v="270"/>
            <x v="276"/>
            <x v="277"/>
            <x v="279"/>
            <x v="284"/>
            <x v="345"/>
            <x v="554"/>
            <x v="573"/>
            <x v="639"/>
          </reference>
        </references>
      </pivotArea>
    </format>
    <format dxfId="207">
      <pivotArea collapsedLevelsAreSubtotals="1" fieldPosition="0">
        <references count="1">
          <reference field="2" count="1">
            <x v="20"/>
          </reference>
        </references>
      </pivotArea>
    </format>
    <format dxfId="205">
      <pivotArea collapsedLevelsAreSubtotals="1" fieldPosition="0">
        <references count="2">
          <reference field="2" count="1" selected="0">
            <x v="20"/>
          </reference>
          <reference field="11" count="26">
            <x v="50"/>
            <x v="123"/>
            <x v="136"/>
            <x v="157"/>
            <x v="160"/>
            <x v="173"/>
            <x v="174"/>
            <x v="262"/>
            <x v="286"/>
            <x v="299"/>
            <x v="319"/>
            <x v="321"/>
            <x v="400"/>
            <x v="401"/>
            <x v="402"/>
            <x v="460"/>
            <x v="462"/>
            <x v="463"/>
            <x v="464"/>
            <x v="465"/>
            <x v="511"/>
            <x v="518"/>
            <x v="563"/>
            <x v="602"/>
            <x v="608"/>
            <x v="631"/>
          </reference>
        </references>
      </pivotArea>
    </format>
    <format dxfId="203">
      <pivotArea collapsedLevelsAreSubtotals="1" fieldPosition="0">
        <references count="1">
          <reference field="2" count="1">
            <x v="21"/>
          </reference>
        </references>
      </pivotArea>
    </format>
    <format dxfId="201">
      <pivotArea collapsedLevelsAreSubtotals="1" fieldPosition="0">
        <references count="2">
          <reference field="2" count="1" selected="0">
            <x v="21"/>
          </reference>
          <reference field="11" count="10">
            <x v="92"/>
            <x v="208"/>
            <x v="211"/>
            <x v="281"/>
            <x v="288"/>
            <x v="298"/>
            <x v="330"/>
            <x v="521"/>
            <x v="543"/>
            <x v="627"/>
          </reference>
        </references>
      </pivotArea>
    </format>
    <format dxfId="199">
      <pivotArea collapsedLevelsAreSubtotals="1" fieldPosition="0">
        <references count="1">
          <reference field="2" count="1">
            <x v="22"/>
          </reference>
        </references>
      </pivotArea>
    </format>
    <format dxfId="197">
      <pivotArea collapsedLevelsAreSubtotals="1" fieldPosition="0">
        <references count="2">
          <reference field="2" count="1" selected="0">
            <x v="22"/>
          </reference>
          <reference field="11" count="11">
            <x v="23"/>
            <x v="24"/>
            <x v="57"/>
            <x v="367"/>
            <x v="368"/>
            <x v="378"/>
            <x v="422"/>
            <x v="514"/>
            <x v="515"/>
            <x v="538"/>
            <x v="677"/>
          </reference>
        </references>
      </pivotArea>
    </format>
    <format dxfId="195">
      <pivotArea collapsedLevelsAreSubtotals="1" fieldPosition="0">
        <references count="1">
          <reference field="2" count="1">
            <x v="23"/>
          </reference>
        </references>
      </pivotArea>
    </format>
    <format dxfId="193">
      <pivotArea collapsedLevelsAreSubtotals="1" fieldPosition="0">
        <references count="2">
          <reference field="2" count="1" selected="0">
            <x v="23"/>
          </reference>
          <reference field="11" count="22">
            <x v="38"/>
            <x v="41"/>
            <x v="50"/>
            <x v="51"/>
            <x v="61"/>
            <x v="99"/>
            <x v="116"/>
            <x v="122"/>
            <x v="183"/>
            <x v="186"/>
            <x v="204"/>
            <x v="207"/>
            <x v="248"/>
            <x v="271"/>
            <x v="386"/>
            <x v="387"/>
            <x v="388"/>
            <x v="420"/>
            <x v="446"/>
            <x v="480"/>
            <x v="505"/>
            <x v="674"/>
          </reference>
        </references>
      </pivotArea>
    </format>
    <format dxfId="191">
      <pivotArea collapsedLevelsAreSubtotals="1" fieldPosition="0">
        <references count="1">
          <reference field="2" count="1">
            <x v="24"/>
          </reference>
        </references>
      </pivotArea>
    </format>
    <format dxfId="189">
      <pivotArea collapsedLevelsAreSubtotals="1" fieldPosition="0">
        <references count="2">
          <reference field="2" count="1" selected="0">
            <x v="24"/>
          </reference>
          <reference field="11" count="20">
            <x v="50"/>
            <x v="79"/>
            <x v="100"/>
            <x v="114"/>
            <x v="146"/>
            <x v="147"/>
            <x v="198"/>
            <x v="231"/>
            <x v="246"/>
            <x v="261"/>
            <x v="291"/>
            <x v="300"/>
            <x v="420"/>
            <x v="424"/>
            <x v="448"/>
            <x v="486"/>
            <x v="495"/>
            <x v="496"/>
            <x v="510"/>
            <x v="625"/>
          </reference>
        </references>
      </pivotArea>
    </format>
    <format dxfId="187">
      <pivotArea collapsedLevelsAreSubtotals="1" fieldPosition="0">
        <references count="1">
          <reference field="2" count="1">
            <x v="25"/>
          </reference>
        </references>
      </pivotArea>
    </format>
    <format dxfId="185">
      <pivotArea collapsedLevelsAreSubtotals="1" fieldPosition="0">
        <references count="2">
          <reference field="2" count="1" selected="0">
            <x v="25"/>
          </reference>
          <reference field="11" count="8">
            <x v="83"/>
            <x v="141"/>
            <x v="152"/>
            <x v="244"/>
            <x v="420"/>
            <x v="525"/>
            <x v="664"/>
            <x v="675"/>
          </reference>
        </references>
      </pivotArea>
    </format>
    <format dxfId="183">
      <pivotArea collapsedLevelsAreSubtotals="1" fieldPosition="0">
        <references count="1">
          <reference field="2" count="1">
            <x v="26"/>
          </reference>
        </references>
      </pivotArea>
    </format>
    <format dxfId="181">
      <pivotArea collapsedLevelsAreSubtotals="1" fieldPosition="0">
        <references count="2">
          <reference field="2" count="1" selected="0">
            <x v="26"/>
          </reference>
          <reference field="11" count="13">
            <x v="125"/>
            <x v="252"/>
            <x v="253"/>
            <x v="275"/>
            <x v="304"/>
            <x v="305"/>
            <x v="444"/>
            <x v="489"/>
            <x v="516"/>
            <x v="541"/>
            <x v="542"/>
            <x v="666"/>
            <x v="668"/>
          </reference>
        </references>
      </pivotArea>
    </format>
    <format dxfId="179">
      <pivotArea collapsedLevelsAreSubtotals="1" fieldPosition="0">
        <references count="1">
          <reference field="2" count="1">
            <x v="27"/>
          </reference>
        </references>
      </pivotArea>
    </format>
    <format dxfId="177">
      <pivotArea collapsedLevelsAreSubtotals="1" fieldPosition="0">
        <references count="2">
          <reference field="2" count="1" selected="0">
            <x v="27"/>
          </reference>
          <reference field="11" count="9">
            <x v="56"/>
            <x v="58"/>
            <x v="344"/>
            <x v="456"/>
            <x v="544"/>
            <x v="565"/>
            <x v="629"/>
            <x v="641"/>
            <x v="669"/>
          </reference>
        </references>
      </pivotArea>
    </format>
    <format dxfId="175">
      <pivotArea collapsedLevelsAreSubtotals="1" fieldPosition="0">
        <references count="1">
          <reference field="2" count="1">
            <x v="28"/>
          </reference>
        </references>
      </pivotArea>
    </format>
    <format dxfId="173">
      <pivotArea collapsedLevelsAreSubtotals="1" fieldPosition="0">
        <references count="2">
          <reference field="2" count="1" selected="0">
            <x v="28"/>
          </reference>
          <reference field="11" count="15">
            <x v="39"/>
            <x v="101"/>
            <x v="109"/>
            <x v="115"/>
            <x v="187"/>
            <x v="188"/>
            <x v="238"/>
            <x v="382"/>
            <x v="384"/>
            <x v="564"/>
            <x v="568"/>
            <x v="569"/>
            <x v="576"/>
            <x v="577"/>
            <x v="676"/>
          </reference>
        </references>
      </pivotArea>
    </format>
    <format dxfId="171">
      <pivotArea collapsedLevelsAreSubtotals="1" fieldPosition="0">
        <references count="1">
          <reference field="2" count="1">
            <x v="29"/>
          </reference>
        </references>
      </pivotArea>
    </format>
    <format dxfId="169">
      <pivotArea collapsedLevelsAreSubtotals="1" fieldPosition="0">
        <references count="2">
          <reference field="2" count="1" selected="0">
            <x v="29"/>
          </reference>
          <reference field="11" count="4">
            <x v="229"/>
            <x v="256"/>
            <x v="498"/>
            <x v="673"/>
          </reference>
        </references>
      </pivotArea>
    </format>
    <format dxfId="167">
      <pivotArea collapsedLevelsAreSubtotals="1" fieldPosition="0">
        <references count="1">
          <reference field="2" count="1">
            <x v="30"/>
          </reference>
        </references>
      </pivotArea>
    </format>
    <format dxfId="165">
      <pivotArea collapsedLevelsAreSubtotals="1" fieldPosition="0">
        <references count="2">
          <reference field="2" count="1" selected="0">
            <x v="30"/>
          </reference>
          <reference field="11" count="3">
            <x v="11"/>
            <x v="127"/>
            <x v="657"/>
          </reference>
        </references>
      </pivotArea>
    </format>
    <format dxfId="163">
      <pivotArea collapsedLevelsAreSubtotals="1" fieldPosition="0">
        <references count="1">
          <reference field="2" count="1">
            <x v="31"/>
          </reference>
        </references>
      </pivotArea>
    </format>
    <format dxfId="161">
      <pivotArea collapsedLevelsAreSubtotals="1" fieldPosition="0">
        <references count="2">
          <reference field="2" count="1" selected="0">
            <x v="31"/>
          </reference>
          <reference field="11" count="12">
            <x v="32"/>
            <x v="34"/>
            <x v="144"/>
            <x v="218"/>
            <x v="338"/>
            <x v="349"/>
            <x v="356"/>
            <x v="411"/>
            <x v="464"/>
            <x v="595"/>
            <x v="597"/>
            <x v="645"/>
          </reference>
        </references>
      </pivotArea>
    </format>
    <format dxfId="159">
      <pivotArea collapsedLevelsAreSubtotals="1" fieldPosition="0">
        <references count="1">
          <reference field="2" count="1">
            <x v="32"/>
          </reference>
        </references>
      </pivotArea>
    </format>
    <format dxfId="157">
      <pivotArea collapsedLevelsAreSubtotals="1" fieldPosition="0">
        <references count="2">
          <reference field="2" count="1" selected="0">
            <x v="32"/>
          </reference>
          <reference field="11" count="20">
            <x v="93"/>
            <x v="94"/>
            <x v="310"/>
            <x v="313"/>
            <x v="340"/>
            <x v="341"/>
            <x v="393"/>
            <x v="394"/>
            <x v="428"/>
            <x v="447"/>
            <x v="454"/>
            <x v="488"/>
            <x v="553"/>
            <x v="557"/>
            <x v="560"/>
            <x v="561"/>
            <x v="578"/>
            <x v="651"/>
            <x v="654"/>
            <x v="680"/>
          </reference>
        </references>
      </pivotArea>
    </format>
    <format dxfId="155">
      <pivotArea collapsedLevelsAreSubtotals="1" fieldPosition="0">
        <references count="1">
          <reference field="2" count="1">
            <x v="33"/>
          </reference>
        </references>
      </pivotArea>
    </format>
    <format dxfId="153">
      <pivotArea collapsedLevelsAreSubtotals="1" fieldPosition="0">
        <references count="2">
          <reference field="2" count="1" selected="0">
            <x v="33"/>
          </reference>
          <reference field="11" count="7">
            <x v="171"/>
            <x v="172"/>
            <x v="179"/>
            <x v="197"/>
            <x v="199"/>
            <x v="200"/>
            <x v="592"/>
          </reference>
        </references>
      </pivotArea>
    </format>
    <format dxfId="151">
      <pivotArea collapsedLevelsAreSubtotals="1" fieldPosition="0">
        <references count="1">
          <reference field="2" count="1">
            <x v="34"/>
          </reference>
        </references>
      </pivotArea>
    </format>
    <format dxfId="149">
      <pivotArea collapsedLevelsAreSubtotals="1" fieldPosition="0">
        <references count="2">
          <reference field="2" count="1" selected="0">
            <x v="34"/>
          </reference>
          <reference field="11" count="9">
            <x v="95"/>
            <x v="333"/>
            <x v="357"/>
            <x v="421"/>
            <x v="490"/>
            <x v="628"/>
            <x v="648"/>
            <x v="656"/>
            <x v="679"/>
          </reference>
        </references>
      </pivotArea>
    </format>
    <format dxfId="147">
      <pivotArea collapsedLevelsAreSubtotals="1" fieldPosition="0">
        <references count="1">
          <reference field="2" count="1">
            <x v="35"/>
          </reference>
        </references>
      </pivotArea>
    </format>
    <format dxfId="145">
      <pivotArea collapsedLevelsAreSubtotals="1" fieldPosition="0">
        <references count="2">
          <reference field="2" count="1" selected="0">
            <x v="35"/>
          </reference>
          <reference field="11" count="11">
            <x v="55"/>
            <x v="72"/>
            <x v="78"/>
            <x v="163"/>
            <x v="185"/>
            <x v="195"/>
            <x v="370"/>
            <x v="371"/>
            <x v="372"/>
            <x v="373"/>
            <x v="374"/>
          </reference>
        </references>
      </pivotArea>
    </format>
    <format dxfId="143">
      <pivotArea collapsedLevelsAreSubtotals="1" fieldPosition="0">
        <references count="1">
          <reference field="2" count="1">
            <x v="36"/>
          </reference>
        </references>
      </pivotArea>
    </format>
    <format dxfId="141">
      <pivotArea collapsedLevelsAreSubtotals="1" fieldPosition="0">
        <references count="2">
          <reference field="2" count="1" selected="0">
            <x v="36"/>
          </reference>
          <reference field="11" count="15">
            <x v="128"/>
            <x v="182"/>
            <x v="192"/>
            <x v="232"/>
            <x v="292"/>
            <x v="332"/>
            <x v="380"/>
            <x v="390"/>
            <x v="395"/>
            <x v="459"/>
            <x v="630"/>
            <x v="649"/>
            <x v="652"/>
            <x v="653"/>
            <x v="667"/>
          </reference>
        </references>
      </pivotArea>
    </format>
    <format dxfId="139">
      <pivotArea collapsedLevelsAreSubtotals="1" fieldPosition="0">
        <references count="1">
          <reference field="2" count="1">
            <x v="37"/>
          </reference>
        </references>
      </pivotArea>
    </format>
    <format dxfId="137">
      <pivotArea collapsedLevelsAreSubtotals="1" fieldPosition="0">
        <references count="2">
          <reference field="2" count="1" selected="0">
            <x v="37"/>
          </reference>
          <reference field="11" count="3">
            <x v="156"/>
            <x v="158"/>
            <x v="434"/>
          </reference>
        </references>
      </pivotArea>
    </format>
    <format dxfId="135">
      <pivotArea collapsedLevelsAreSubtotals="1" fieldPosition="0">
        <references count="1">
          <reference field="2" count="1">
            <x v="38"/>
          </reference>
        </references>
      </pivotArea>
    </format>
    <format dxfId="133">
      <pivotArea collapsedLevelsAreSubtotals="1" fieldPosition="0">
        <references count="2">
          <reference field="2" count="1" selected="0">
            <x v="38"/>
          </reference>
          <reference field="11" count="17">
            <x v="52"/>
            <x v="190"/>
            <x v="191"/>
            <x v="308"/>
            <x v="309"/>
            <x v="314"/>
            <x v="316"/>
            <x v="342"/>
            <x v="362"/>
            <x v="385"/>
            <x v="417"/>
            <x v="492"/>
            <x v="493"/>
            <x v="509"/>
            <x v="527"/>
            <x v="528"/>
            <x v="650"/>
          </reference>
        </references>
      </pivotArea>
    </format>
    <format dxfId="131">
      <pivotArea collapsedLevelsAreSubtotals="1" fieldPosition="0">
        <references count="1">
          <reference field="2" count="1">
            <x v="39"/>
          </reference>
        </references>
      </pivotArea>
    </format>
    <format dxfId="129">
      <pivotArea collapsedLevelsAreSubtotals="1" fieldPosition="0">
        <references count="2">
          <reference field="2" count="1" selected="0">
            <x v="39"/>
          </reference>
          <reference field="11" count="5">
            <x v="27"/>
            <x v="28"/>
            <x v="71"/>
            <x v="348"/>
            <x v="585"/>
          </reference>
        </references>
      </pivotArea>
    </format>
    <format dxfId="127">
      <pivotArea collapsedLevelsAreSubtotals="1" fieldPosition="0">
        <references count="1">
          <reference field="2" count="1">
            <x v="40"/>
          </reference>
        </references>
      </pivotArea>
    </format>
    <format dxfId="125">
      <pivotArea collapsedLevelsAreSubtotals="1" fieldPosition="0">
        <references count="2">
          <reference field="2" count="1" selected="0">
            <x v="40"/>
          </reference>
          <reference field="11" count="9">
            <x v="45"/>
            <x v="46"/>
            <x v="47"/>
            <x v="87"/>
            <x v="134"/>
            <x v="159"/>
            <x v="287"/>
            <x v="504"/>
            <x v="609"/>
          </reference>
        </references>
      </pivotArea>
    </format>
    <format dxfId="123">
      <pivotArea collapsedLevelsAreSubtotals="1" fieldPosition="0">
        <references count="1">
          <reference field="2" count="1">
            <x v="41"/>
          </reference>
        </references>
      </pivotArea>
    </format>
    <format dxfId="121">
      <pivotArea collapsedLevelsAreSubtotals="1" fieldPosition="0">
        <references count="2">
          <reference field="2" count="1" selected="0">
            <x v="41"/>
          </reference>
          <reference field="11" count="9">
            <x v="85"/>
            <x v="86"/>
            <x v="105"/>
            <x v="189"/>
            <x v="203"/>
            <x v="245"/>
            <x v="391"/>
            <x v="413"/>
            <x v="642"/>
          </reference>
        </references>
      </pivotArea>
    </format>
    <format dxfId="119">
      <pivotArea collapsedLevelsAreSubtotals="1" fieldPosition="0">
        <references count="1">
          <reference field="2" count="1">
            <x v="42"/>
          </reference>
        </references>
      </pivotArea>
    </format>
    <format dxfId="117">
      <pivotArea collapsedLevelsAreSubtotals="1" fieldPosition="0">
        <references count="2">
          <reference field="2" count="1" selected="0">
            <x v="42"/>
          </reference>
          <reference field="11" count="3">
            <x v="53"/>
            <x v="54"/>
            <x v="70"/>
          </reference>
        </references>
      </pivotArea>
    </format>
    <format dxfId="115">
      <pivotArea collapsedLevelsAreSubtotals="1" fieldPosition="0">
        <references count="1">
          <reference field="2" count="1">
            <x v="43"/>
          </reference>
        </references>
      </pivotArea>
    </format>
    <format dxfId="113">
      <pivotArea collapsedLevelsAreSubtotals="1" fieldPosition="0">
        <references count="2">
          <reference field="2" count="1" selected="0">
            <x v="43"/>
          </reference>
          <reference field="11" count="6">
            <x v="153"/>
            <x v="180"/>
            <x v="181"/>
            <x v="210"/>
            <x v="280"/>
            <x v="317"/>
          </reference>
        </references>
      </pivotArea>
    </format>
    <format dxfId="111">
      <pivotArea collapsedLevelsAreSubtotals="1" fieldPosition="0">
        <references count="1">
          <reference field="2" count="1">
            <x v="44"/>
          </reference>
        </references>
      </pivotArea>
    </format>
    <format dxfId="109">
      <pivotArea collapsedLevelsAreSubtotals="1" fieldPosition="0">
        <references count="2">
          <reference field="2" count="1" selected="0">
            <x v="44"/>
          </reference>
          <reference field="11" count="6">
            <x v="196"/>
            <x v="383"/>
            <x v="396"/>
            <x v="397"/>
            <x v="427"/>
            <x v="536"/>
          </reference>
        </references>
      </pivotArea>
    </format>
    <format dxfId="107">
      <pivotArea collapsedLevelsAreSubtotals="1" fieldPosition="0">
        <references count="1">
          <reference field="2" count="1">
            <x v="45"/>
          </reference>
        </references>
      </pivotArea>
    </format>
    <format dxfId="105">
      <pivotArea collapsedLevelsAreSubtotals="1" fieldPosition="0">
        <references count="2">
          <reference field="2" count="1" selected="0">
            <x v="45"/>
          </reference>
          <reference field="11" count="4">
            <x v="62"/>
            <x v="331"/>
            <x v="363"/>
            <x v="481"/>
          </reference>
        </references>
      </pivotArea>
    </format>
    <format dxfId="103">
      <pivotArea collapsedLevelsAreSubtotals="1" fieldPosition="0">
        <references count="1">
          <reference field="2" count="1">
            <x v="46"/>
          </reference>
        </references>
      </pivotArea>
    </format>
    <format dxfId="101">
      <pivotArea collapsedLevelsAreSubtotals="1" fieldPosition="0">
        <references count="2">
          <reference field="2" count="1" selected="0">
            <x v="46"/>
          </reference>
          <reference field="11" count="5">
            <x v="230"/>
            <x v="343"/>
            <x v="358"/>
            <x v="379"/>
            <x v="461"/>
          </reference>
        </references>
      </pivotArea>
    </format>
    <format dxfId="99">
      <pivotArea collapsedLevelsAreSubtotals="1" fieldPosition="0">
        <references count="1">
          <reference field="2" count="1">
            <x v="47"/>
          </reference>
        </references>
      </pivotArea>
    </format>
    <format dxfId="97">
      <pivotArea collapsedLevelsAreSubtotals="1" fieldPosition="0">
        <references count="2">
          <reference field="2" count="1" selected="0">
            <x v="47"/>
          </reference>
          <reference field="11" count="22">
            <x v="22"/>
            <x v="48"/>
            <x v="75"/>
            <x v="84"/>
            <x v="117"/>
            <x v="118"/>
            <x v="119"/>
            <x v="138"/>
            <x v="139"/>
            <x v="140"/>
            <x v="166"/>
            <x v="167"/>
            <x v="168"/>
            <x v="169"/>
            <x v="294"/>
            <x v="375"/>
            <x v="376"/>
            <x v="377"/>
            <x v="475"/>
            <x v="476"/>
            <x v="477"/>
            <x v="572"/>
          </reference>
        </references>
      </pivotArea>
    </format>
    <format dxfId="95">
      <pivotArea collapsedLevelsAreSubtotals="1" fieldPosition="0">
        <references count="1">
          <reference field="2" count="1">
            <x v="48"/>
          </reference>
        </references>
      </pivotArea>
    </format>
    <format dxfId="93">
      <pivotArea collapsedLevelsAreSubtotals="1" fieldPosition="0">
        <references count="2">
          <reference field="2" count="1" selected="0">
            <x v="48"/>
          </reference>
          <reference field="11" count="10">
            <x v="106"/>
            <x v="206"/>
            <x v="240"/>
            <x v="241"/>
            <x v="436"/>
            <x v="473"/>
            <x v="497"/>
            <x v="523"/>
            <x v="533"/>
            <x v="548"/>
          </reference>
        </references>
      </pivotArea>
    </format>
    <format dxfId="91">
      <pivotArea collapsedLevelsAreSubtotals="1" fieldPosition="0">
        <references count="1">
          <reference field="2" count="1">
            <x v="49"/>
          </reference>
        </references>
      </pivotArea>
    </format>
    <format dxfId="89">
      <pivotArea collapsedLevelsAreSubtotals="1" fieldPosition="0">
        <references count="2">
          <reference field="2" count="1" selected="0">
            <x v="49"/>
          </reference>
          <reference field="11" count="5">
            <x v="30"/>
            <x v="570"/>
            <x v="571"/>
            <x v="575"/>
            <x v="607"/>
          </reference>
        </references>
      </pivotArea>
    </format>
    <format dxfId="87">
      <pivotArea collapsedLevelsAreSubtotals="1" fieldPosition="0">
        <references count="1">
          <reference field="2" count="1">
            <x v="50"/>
          </reference>
        </references>
      </pivotArea>
    </format>
    <format dxfId="85">
      <pivotArea collapsedLevelsAreSubtotals="1" fieldPosition="0">
        <references count="2">
          <reference field="2" count="1" selected="0">
            <x v="50"/>
          </reference>
          <reference field="11" count="3">
            <x v="290"/>
            <x v="419"/>
            <x v="634"/>
          </reference>
        </references>
      </pivotArea>
    </format>
    <format dxfId="83">
      <pivotArea collapsedLevelsAreSubtotals="1" fieldPosition="0">
        <references count="1">
          <reference field="2" count="1">
            <x v="51"/>
          </reference>
        </references>
      </pivotArea>
    </format>
    <format dxfId="81">
      <pivotArea collapsedLevelsAreSubtotals="1" fieldPosition="0">
        <references count="2">
          <reference field="2" count="1" selected="0">
            <x v="51"/>
          </reference>
          <reference field="11" count="8">
            <x v="212"/>
            <x v="213"/>
            <x v="216"/>
            <x v="289"/>
            <x v="353"/>
            <x v="588"/>
            <x v="611"/>
            <x v="655"/>
          </reference>
        </references>
      </pivotArea>
    </format>
    <format dxfId="79">
      <pivotArea collapsedLevelsAreSubtotals="1" fieldPosition="0">
        <references count="1">
          <reference field="2" count="1">
            <x v="52"/>
          </reference>
        </references>
      </pivotArea>
    </format>
    <format dxfId="77">
      <pivotArea collapsedLevelsAreSubtotals="1" fieldPosition="0">
        <references count="2">
          <reference field="2" count="1" selected="0">
            <x v="52"/>
          </reference>
          <reference field="11" count="14">
            <x v="1"/>
            <x v="137"/>
            <x v="201"/>
            <x v="243"/>
            <x v="311"/>
            <x v="520"/>
            <x v="522"/>
            <x v="529"/>
            <x v="593"/>
            <x v="600"/>
            <x v="605"/>
            <x v="606"/>
            <x v="613"/>
            <x v="614"/>
          </reference>
        </references>
      </pivotArea>
    </format>
    <format dxfId="75">
      <pivotArea collapsedLevelsAreSubtotals="1" fieldPosition="0">
        <references count="1">
          <reference field="2" count="1">
            <x v="53"/>
          </reference>
        </references>
      </pivotArea>
    </format>
    <format dxfId="73">
      <pivotArea collapsedLevelsAreSubtotals="1" fieldPosition="0">
        <references count="2">
          <reference field="2" count="1" selected="0">
            <x v="53"/>
          </reference>
          <reference field="11" count="6">
            <x v="129"/>
            <x v="315"/>
            <x v="500"/>
            <x v="501"/>
            <x v="502"/>
            <x v="626"/>
          </reference>
        </references>
      </pivotArea>
    </format>
    <format dxfId="71">
      <pivotArea collapsedLevelsAreSubtotals="1" fieldPosition="0">
        <references count="1">
          <reference field="2" count="1">
            <x v="54"/>
          </reference>
        </references>
      </pivotArea>
    </format>
    <format dxfId="69">
      <pivotArea collapsedLevelsAreSubtotals="1" fieldPosition="0">
        <references count="2">
          <reference field="2" count="1" selected="0">
            <x v="54"/>
          </reference>
          <reference field="11" count="6">
            <x v="88"/>
            <x v="89"/>
            <x v="162"/>
            <x v="512"/>
            <x v="532"/>
            <x v="663"/>
          </reference>
        </references>
      </pivotArea>
    </format>
    <format dxfId="67">
      <pivotArea collapsedLevelsAreSubtotals="1" fieldPosition="0">
        <references count="1">
          <reference field="2" count="1">
            <x v="55"/>
          </reference>
        </references>
      </pivotArea>
    </format>
    <format dxfId="65">
      <pivotArea collapsedLevelsAreSubtotals="1" fieldPosition="0">
        <references count="2">
          <reference field="2" count="1" selected="0">
            <x v="55"/>
          </reference>
          <reference field="11" count="8">
            <x v="5"/>
            <x v="10"/>
            <x v="112"/>
            <x v="155"/>
            <x v="272"/>
            <x v="301"/>
            <x v="594"/>
            <x v="599"/>
          </reference>
        </references>
      </pivotArea>
    </format>
    <format dxfId="63">
      <pivotArea collapsedLevelsAreSubtotals="1" fieldPosition="0">
        <references count="1">
          <reference field="2" count="1">
            <x v="56"/>
          </reference>
        </references>
      </pivotArea>
    </format>
    <format dxfId="61">
      <pivotArea collapsedLevelsAreSubtotals="1" fieldPosition="0">
        <references count="2">
          <reference field="2" count="1" selected="0">
            <x v="56"/>
          </reference>
          <reference field="11" count="9">
            <x v="0"/>
            <x v="2"/>
            <x v="4"/>
            <x v="26"/>
            <x v="67"/>
            <x v="165"/>
            <x v="360"/>
            <x v="616"/>
            <x v="618"/>
          </reference>
        </references>
      </pivotArea>
    </format>
    <format dxfId="59">
      <pivotArea collapsedLevelsAreSubtotals="1" fieldPosition="0">
        <references count="1">
          <reference field="2" count="1">
            <x v="57"/>
          </reference>
        </references>
      </pivotArea>
    </format>
    <format dxfId="57">
      <pivotArea collapsedLevelsAreSubtotals="1" fieldPosition="0">
        <references count="2">
          <reference field="2" count="1" selected="0">
            <x v="57"/>
          </reference>
          <reference field="11" count="13">
            <x v="110"/>
            <x v="214"/>
            <x v="268"/>
            <x v="273"/>
            <x v="282"/>
            <x v="283"/>
            <x v="285"/>
            <x v="409"/>
            <x v="412"/>
            <x v="452"/>
            <x v="478"/>
            <x v="487"/>
            <x v="534"/>
          </reference>
        </references>
      </pivotArea>
    </format>
    <format dxfId="55">
      <pivotArea collapsedLevelsAreSubtotals="1" fieldPosition="0">
        <references count="1">
          <reference field="2" count="1">
            <x v="58"/>
          </reference>
        </references>
      </pivotArea>
    </format>
    <format dxfId="53">
      <pivotArea collapsedLevelsAreSubtotals="1" fieldPosition="0">
        <references count="2">
          <reference field="2" count="1" selected="0">
            <x v="58"/>
          </reference>
          <reference field="11" count="3">
            <x v="432"/>
            <x v="466"/>
            <x v="682"/>
          </reference>
        </references>
      </pivotArea>
    </format>
    <format dxfId="51">
      <pivotArea collapsedLevelsAreSubtotals="1" fieldPosition="0">
        <references count="1">
          <reference field="2" count="1">
            <x v="59"/>
          </reference>
        </references>
      </pivotArea>
    </format>
    <format dxfId="49">
      <pivotArea collapsedLevelsAreSubtotals="1" fieldPosition="0">
        <references count="2">
          <reference field="2" count="1" selected="0">
            <x v="59"/>
          </reference>
          <reference field="11" count="12">
            <x v="111"/>
            <x v="154"/>
            <x v="219"/>
            <x v="296"/>
            <x v="297"/>
            <x v="517"/>
            <x v="581"/>
            <x v="582"/>
            <x v="583"/>
            <x v="658"/>
            <x v="681"/>
            <x v="685"/>
          </reference>
        </references>
      </pivotArea>
    </format>
    <format dxfId="47">
      <pivotArea collapsedLevelsAreSubtotals="1" fieldPosition="0">
        <references count="1">
          <reference field="2" count="1">
            <x v="60"/>
          </reference>
        </references>
      </pivotArea>
    </format>
    <format dxfId="45">
      <pivotArea collapsedLevelsAreSubtotals="1" fieldPosition="0">
        <references count="2">
          <reference field="2" count="1" selected="0">
            <x v="60"/>
          </reference>
          <reference field="11" count="9">
            <x v="3"/>
            <x v="108"/>
            <x v="161"/>
            <x v="222"/>
            <x v="318"/>
            <x v="323"/>
            <x v="324"/>
            <x v="354"/>
            <x v="404"/>
          </reference>
        </references>
      </pivotArea>
    </format>
    <format dxfId="43">
      <pivotArea collapsedLevelsAreSubtotals="1" fieldPosition="0">
        <references count="1">
          <reference field="2" count="1">
            <x v="61"/>
          </reference>
        </references>
      </pivotArea>
    </format>
    <format dxfId="41">
      <pivotArea collapsedLevelsAreSubtotals="1" fieldPosition="0">
        <references count="2">
          <reference field="2" count="1" selected="0">
            <x v="61"/>
          </reference>
          <reference field="11" count="2">
            <x v="143"/>
            <x v="506"/>
          </reference>
        </references>
      </pivotArea>
    </format>
    <format dxfId="39">
      <pivotArea collapsedLevelsAreSubtotals="1" fieldPosition="0">
        <references count="1">
          <reference field="2" count="1">
            <x v="62"/>
          </reference>
        </references>
      </pivotArea>
    </format>
    <format dxfId="37">
      <pivotArea collapsedLevelsAreSubtotals="1" fieldPosition="0">
        <references count="2">
          <reference field="2" count="1" selected="0">
            <x v="62"/>
          </reference>
          <reference field="11" count="17">
            <x v="90"/>
            <x v="228"/>
            <x v="260"/>
            <x v="295"/>
            <x v="339"/>
            <x v="351"/>
            <x v="352"/>
            <x v="453"/>
            <x v="467"/>
            <x v="513"/>
            <x v="545"/>
            <x v="559"/>
            <x v="562"/>
            <x v="590"/>
            <x v="596"/>
            <x v="612"/>
            <x v="672"/>
          </reference>
        </references>
      </pivotArea>
    </format>
    <format dxfId="35">
      <pivotArea collapsedLevelsAreSubtotals="1" fieldPosition="0">
        <references count="1">
          <reference field="2" count="1">
            <x v="63"/>
          </reference>
        </references>
      </pivotArea>
    </format>
    <format dxfId="33">
      <pivotArea collapsedLevelsAreSubtotals="1" fieldPosition="0">
        <references count="2">
          <reference field="2" count="1" selected="0">
            <x v="63"/>
          </reference>
          <reference field="11" count="7">
            <x v="25"/>
            <x v="175"/>
            <x v="176"/>
            <x v="425"/>
            <x v="437"/>
            <x v="458"/>
            <x v="646"/>
          </reference>
        </references>
      </pivotArea>
    </format>
    <format dxfId="31">
      <pivotArea collapsedLevelsAreSubtotals="1" fieldPosition="0">
        <references count="1">
          <reference field="2" count="1">
            <x v="64"/>
          </reference>
        </references>
      </pivotArea>
    </format>
    <format dxfId="29">
      <pivotArea collapsedLevelsAreSubtotals="1" fieldPosition="0">
        <references count="2">
          <reference field="2" count="1" selected="0">
            <x v="64"/>
          </reference>
          <reference field="11" count="3">
            <x v="113"/>
            <x v="347"/>
            <x v="365"/>
          </reference>
        </references>
      </pivotArea>
    </format>
    <format dxfId="27">
      <pivotArea collapsedLevelsAreSubtotals="1" fieldPosition="0">
        <references count="1">
          <reference field="2" count="1">
            <x v="65"/>
          </reference>
        </references>
      </pivotArea>
    </format>
    <format dxfId="25">
      <pivotArea collapsedLevelsAreSubtotals="1" fieldPosition="0">
        <references count="2">
          <reference field="2" count="1" selected="0">
            <x v="65"/>
          </reference>
          <reference field="11" count="13">
            <x v="76"/>
            <x v="80"/>
            <x v="217"/>
            <x v="236"/>
            <x v="426"/>
            <x v="438"/>
            <x v="449"/>
            <x v="547"/>
            <x v="556"/>
            <x v="615"/>
            <x v="620"/>
            <x v="635"/>
            <x v="671"/>
          </reference>
        </references>
      </pivotArea>
    </format>
    <format dxfId="23">
      <pivotArea collapsedLevelsAreSubtotals="1" fieldPosition="0">
        <references count="1">
          <reference field="2" count="1">
            <x v="66"/>
          </reference>
        </references>
      </pivotArea>
    </format>
    <format dxfId="21">
      <pivotArea collapsedLevelsAreSubtotals="1" fieldPosition="0">
        <references count="2">
          <reference field="2" count="1" selected="0">
            <x v="66"/>
          </reference>
          <reference field="11" count="5">
            <x v="59"/>
            <x v="220"/>
            <x v="263"/>
            <x v="546"/>
            <x v="591"/>
          </reference>
        </references>
      </pivotArea>
    </format>
    <format dxfId="19">
      <pivotArea collapsedLevelsAreSubtotals="1" fieldPosition="0">
        <references count="1">
          <reference field="2" count="1">
            <x v="67"/>
          </reference>
        </references>
      </pivotArea>
    </format>
    <format dxfId="17">
      <pivotArea collapsedLevelsAreSubtotals="1" fieldPosition="0">
        <references count="2">
          <reference field="2" count="1" selected="0">
            <x v="67"/>
          </reference>
          <reference field="11" count="4">
            <x v="6"/>
            <x v="12"/>
            <x v="13"/>
            <x v="17"/>
          </reference>
        </references>
      </pivotArea>
    </format>
    <format dxfId="15">
      <pivotArea collapsedLevelsAreSubtotals="1" fieldPosition="0">
        <references count="1">
          <reference field="2" count="1">
            <x v="68"/>
          </reference>
        </references>
      </pivotArea>
    </format>
    <format dxfId="13">
      <pivotArea collapsedLevelsAreSubtotals="1" fieldPosition="0">
        <references count="2">
          <reference field="2" count="1" selected="0">
            <x v="68"/>
          </reference>
          <reference field="11" count="9">
            <x v="68"/>
            <x v="74"/>
            <x v="164"/>
            <x v="247"/>
            <x v="269"/>
            <x v="366"/>
            <x v="508"/>
            <x v="619"/>
            <x v="621"/>
          </reference>
        </references>
      </pivotArea>
    </format>
    <format dxfId="11">
      <pivotArea collapsedLevelsAreSubtotals="1" fieldPosition="0">
        <references count="1">
          <reference field="2" count="1">
            <x v="69"/>
          </reference>
        </references>
      </pivotArea>
    </format>
    <format dxfId="9">
      <pivotArea collapsedLevelsAreSubtotals="1" fieldPosition="0">
        <references count="2">
          <reference field="2" count="1" selected="0">
            <x v="69"/>
          </reference>
          <reference field="11" count="6">
            <x v="29"/>
            <x v="226"/>
            <x v="303"/>
            <x v="355"/>
            <x v="423"/>
            <x v="587"/>
          </reference>
        </references>
      </pivotArea>
    </format>
    <format dxfId="7">
      <pivotArea collapsedLevelsAreSubtotals="1" fieldPosition="0">
        <references count="1">
          <reference field="2" count="1">
            <x v="70"/>
          </reference>
        </references>
      </pivotArea>
    </format>
    <format dxfId="5">
      <pivotArea collapsedLevelsAreSubtotals="1" fieldPosition="0">
        <references count="2">
          <reference field="2" count="1" selected="0">
            <x v="70"/>
          </reference>
          <reference field="11" count="11">
            <x v="82"/>
            <x v="121"/>
            <x v="233"/>
            <x v="346"/>
            <x v="350"/>
            <x v="361"/>
            <x v="416"/>
            <x v="443"/>
            <x v="468"/>
            <x v="479"/>
            <x v="640"/>
          </reference>
        </references>
      </pivotArea>
    </format>
    <format dxfId="3">
      <pivotArea collapsedLevelsAreSubtotals="1" fieldPosition="0">
        <references count="1">
          <reference field="2" count="1">
            <x v="71"/>
          </reference>
        </references>
      </pivotArea>
    </format>
    <format dxfId="1">
      <pivotArea collapsedLevelsAreSubtotals="1" fieldPosition="0">
        <references count="2">
          <reference field="2" count="1" selected="0">
            <x v="71"/>
          </reference>
          <reference field="11" count="8">
            <x v="250"/>
            <x v="359"/>
            <x v="441"/>
            <x v="442"/>
            <x v="470"/>
            <x v="472"/>
            <x v="503"/>
            <x v="50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28"/>
  <sheetViews>
    <sheetView showGridLines="0" zoomScale="70" zoomScaleNormal="70" zoomScaleSheetLayoutView="82" workbookViewId="0">
      <pane ySplit="1" topLeftCell="A2" activePane="bottomLeft" state="frozen"/>
      <selection pane="bottomLeft" activeCell="D4" sqref="D4"/>
    </sheetView>
  </sheetViews>
  <sheetFormatPr baseColWidth="10" defaultColWidth="11.5703125" defaultRowHeight="15" x14ac:dyDescent="0.25"/>
  <cols>
    <col min="1" max="1" width="11.42578125" style="210" customWidth="1"/>
    <col min="2" max="2" width="13.5703125" style="220" customWidth="1"/>
    <col min="3" max="3" width="15.5703125" style="220" customWidth="1"/>
    <col min="4" max="4" width="87.42578125" style="210" customWidth="1"/>
    <col min="5" max="5" width="16.140625" style="216" bestFit="1" customWidth="1"/>
    <col min="6" max="6" width="16.42578125" style="216" customWidth="1"/>
    <col min="7" max="7" width="16.5703125" style="216" customWidth="1"/>
    <col min="8" max="8" width="10.5703125" style="216" customWidth="1"/>
    <col min="9" max="9" width="11.5703125" style="216" customWidth="1"/>
    <col min="10" max="10" width="15.85546875" style="216" customWidth="1"/>
    <col min="11" max="11" width="36" style="210" customWidth="1"/>
    <col min="12" max="12" width="35.140625" style="210" customWidth="1"/>
    <col min="13" max="13" width="18.140625" style="210" customWidth="1"/>
    <col min="14" max="15" width="7.42578125" style="210" customWidth="1"/>
    <col min="16" max="16" width="13.5703125" style="210" customWidth="1"/>
    <col min="17" max="17" width="15.5703125" style="210" customWidth="1"/>
    <col min="18" max="18" width="13.5703125" style="210" bestFit="1" customWidth="1"/>
    <col min="19" max="19" width="17.140625" style="210" customWidth="1"/>
    <col min="20" max="20" width="12.42578125" style="96" hidden="1" customWidth="1"/>
    <col min="21" max="21" width="19.5703125" style="96" hidden="1" customWidth="1"/>
    <col min="22" max="22" width="25.42578125" style="96" hidden="1" customWidth="1"/>
    <col min="23" max="23" width="10.42578125" style="96" hidden="1" customWidth="1"/>
    <col min="24" max="24" width="14.42578125" style="96" hidden="1" customWidth="1"/>
    <col min="25" max="25" width="69.85546875" style="210" customWidth="1"/>
    <col min="26" max="26" width="8" style="210" customWidth="1"/>
    <col min="27" max="27" width="16.140625" style="328" bestFit="1" customWidth="1"/>
    <col min="28" max="28" width="10.140625" style="210" customWidth="1"/>
    <col min="29" max="29" width="16.42578125" style="210" bestFit="1" customWidth="1"/>
    <col min="30" max="30" width="41.5703125" style="210" customWidth="1"/>
    <col min="31" max="31" width="13.42578125" style="210" customWidth="1"/>
    <col min="32" max="32" width="19.85546875" style="210" customWidth="1"/>
    <col min="33" max="16384" width="11.5703125" style="210"/>
  </cols>
  <sheetData>
    <row r="1" spans="1:31" ht="59.45" customHeight="1" x14ac:dyDescent="0.25">
      <c r="A1" s="268" t="s">
        <v>0</v>
      </c>
      <c r="B1" s="272" t="s">
        <v>1</v>
      </c>
      <c r="C1" s="272" t="s">
        <v>2</v>
      </c>
      <c r="D1" s="267" t="s">
        <v>3</v>
      </c>
      <c r="E1" s="267" t="s">
        <v>4</v>
      </c>
      <c r="F1" s="267" t="s">
        <v>5</v>
      </c>
      <c r="G1" s="267" t="s">
        <v>6</v>
      </c>
      <c r="H1" s="267" t="s">
        <v>7</v>
      </c>
      <c r="I1" s="36" t="s">
        <v>8</v>
      </c>
      <c r="J1" s="267" t="s">
        <v>9</v>
      </c>
      <c r="K1" s="267" t="s">
        <v>10</v>
      </c>
      <c r="L1" s="267" t="s">
        <v>11</v>
      </c>
      <c r="M1" s="267" t="s">
        <v>12</v>
      </c>
      <c r="N1" s="267" t="s">
        <v>13</v>
      </c>
      <c r="O1" s="267" t="s">
        <v>14</v>
      </c>
      <c r="P1" s="267" t="s">
        <v>15</v>
      </c>
      <c r="Q1" s="269" t="s">
        <v>16</v>
      </c>
      <c r="R1" s="267" t="s">
        <v>17</v>
      </c>
      <c r="S1" s="267" t="s">
        <v>18</v>
      </c>
      <c r="T1" s="267" t="s">
        <v>19</v>
      </c>
      <c r="U1" s="267" t="s">
        <v>20</v>
      </c>
      <c r="V1" s="267" t="s">
        <v>21</v>
      </c>
      <c r="W1" s="267" t="s">
        <v>15</v>
      </c>
      <c r="X1" s="267" t="s">
        <v>16</v>
      </c>
      <c r="Y1" s="267" t="s">
        <v>22</v>
      </c>
      <c r="Z1" s="267" t="s">
        <v>23</v>
      </c>
      <c r="AA1" s="270" t="s">
        <v>3130</v>
      </c>
      <c r="AB1" s="270" t="s">
        <v>1685</v>
      </c>
      <c r="AC1" s="267" t="s">
        <v>1686</v>
      </c>
      <c r="AD1" s="271"/>
      <c r="AE1" s="39"/>
    </row>
    <row r="2" spans="1:31" s="96" customFormat="1" ht="90" x14ac:dyDescent="0.25">
      <c r="A2" s="45">
        <v>1</v>
      </c>
      <c r="B2" s="46" t="s">
        <v>24</v>
      </c>
      <c r="C2" s="46" t="s">
        <v>25</v>
      </c>
      <c r="D2" s="46" t="s">
        <v>26</v>
      </c>
      <c r="E2" s="47">
        <v>43571</v>
      </c>
      <c r="F2" s="46" t="s">
        <v>27</v>
      </c>
      <c r="G2" s="46" t="s">
        <v>28</v>
      </c>
      <c r="H2" s="46" t="s">
        <v>29</v>
      </c>
      <c r="I2" s="48" t="s">
        <v>30</v>
      </c>
      <c r="J2" s="46" t="s">
        <v>31</v>
      </c>
      <c r="K2" s="46" t="s">
        <v>32</v>
      </c>
      <c r="L2" s="46" t="s">
        <v>33</v>
      </c>
      <c r="M2" s="46" t="s">
        <v>34</v>
      </c>
      <c r="N2" s="46">
        <v>4</v>
      </c>
      <c r="O2" s="46">
        <v>9</v>
      </c>
      <c r="P2" s="49">
        <v>43571</v>
      </c>
      <c r="Q2" s="49">
        <v>44196</v>
      </c>
      <c r="R2" s="46">
        <v>89</v>
      </c>
      <c r="S2" s="46" t="s">
        <v>35</v>
      </c>
      <c r="T2" s="46" t="s">
        <v>36</v>
      </c>
      <c r="U2" s="46"/>
      <c r="V2" s="46"/>
      <c r="W2" s="46"/>
      <c r="X2" s="46"/>
      <c r="Y2" s="46" t="s">
        <v>37</v>
      </c>
      <c r="Z2" s="46">
        <v>4</v>
      </c>
      <c r="AA2" s="50">
        <v>44196.047222222223</v>
      </c>
      <c r="AB2" s="273">
        <f>Z2/N2</f>
        <v>1</v>
      </c>
      <c r="AC2" s="51">
        <f t="shared" ref="AC2:AC65" si="0">AB2*O2</f>
        <v>9</v>
      </c>
      <c r="AD2" s="51"/>
      <c r="AE2" s="57"/>
    </row>
    <row r="3" spans="1:31" s="96" customFormat="1" ht="138.75" customHeight="1" x14ac:dyDescent="0.25">
      <c r="A3" s="45">
        <v>1</v>
      </c>
      <c r="B3" s="46" t="s">
        <v>24</v>
      </c>
      <c r="C3" s="46" t="s">
        <v>25</v>
      </c>
      <c r="D3" s="46" t="s">
        <v>26</v>
      </c>
      <c r="E3" s="47">
        <v>43571</v>
      </c>
      <c r="F3" s="46" t="s">
        <v>27</v>
      </c>
      <c r="G3" s="46" t="s">
        <v>28</v>
      </c>
      <c r="H3" s="46" t="s">
        <v>29</v>
      </c>
      <c r="I3" s="48" t="s">
        <v>30</v>
      </c>
      <c r="J3" s="46" t="s">
        <v>31</v>
      </c>
      <c r="K3" s="46" t="s">
        <v>32</v>
      </c>
      <c r="L3" s="46" t="s">
        <v>38</v>
      </c>
      <c r="M3" s="46" t="s">
        <v>39</v>
      </c>
      <c r="N3" s="46">
        <v>4</v>
      </c>
      <c r="O3" s="46">
        <v>9</v>
      </c>
      <c r="P3" s="49">
        <v>43571</v>
      </c>
      <c r="Q3" s="49">
        <v>44196</v>
      </c>
      <c r="R3" s="46">
        <v>89</v>
      </c>
      <c r="S3" s="46" t="s">
        <v>35</v>
      </c>
      <c r="T3" s="46" t="s">
        <v>36</v>
      </c>
      <c r="U3" s="46"/>
      <c r="V3" s="46"/>
      <c r="W3" s="46"/>
      <c r="X3" s="46"/>
      <c r="Y3" s="46" t="s">
        <v>40</v>
      </c>
      <c r="Z3" s="46">
        <v>4</v>
      </c>
      <c r="AA3" s="50">
        <v>44195.80972222222</v>
      </c>
      <c r="AB3" s="273">
        <f t="shared" ref="AB3:AB66" si="1">Z3/N3</f>
        <v>1</v>
      </c>
      <c r="AC3" s="51">
        <f t="shared" si="0"/>
        <v>9</v>
      </c>
      <c r="AD3" s="51"/>
      <c r="AE3" s="57"/>
    </row>
    <row r="4" spans="1:31" s="96" customFormat="1" ht="150" x14ac:dyDescent="0.25">
      <c r="A4" s="45">
        <v>2</v>
      </c>
      <c r="B4" s="46" t="s">
        <v>24</v>
      </c>
      <c r="C4" s="46" t="s">
        <v>25</v>
      </c>
      <c r="D4" s="46" t="s">
        <v>41</v>
      </c>
      <c r="E4" s="47">
        <v>43571</v>
      </c>
      <c r="F4" s="46" t="s">
        <v>27</v>
      </c>
      <c r="G4" s="46" t="s">
        <v>28</v>
      </c>
      <c r="H4" s="46" t="s">
        <v>29</v>
      </c>
      <c r="I4" s="48" t="s">
        <v>30</v>
      </c>
      <c r="J4" s="46" t="s">
        <v>31</v>
      </c>
      <c r="K4" s="46" t="s">
        <v>42</v>
      </c>
      <c r="L4" s="46" t="s">
        <v>43</v>
      </c>
      <c r="M4" s="46" t="s">
        <v>44</v>
      </c>
      <c r="N4" s="46">
        <v>4</v>
      </c>
      <c r="O4" s="46">
        <v>9</v>
      </c>
      <c r="P4" s="49">
        <v>43571</v>
      </c>
      <c r="Q4" s="49">
        <v>44196</v>
      </c>
      <c r="R4" s="46">
        <v>89</v>
      </c>
      <c r="S4" s="46" t="s">
        <v>35</v>
      </c>
      <c r="T4" s="46" t="s">
        <v>36</v>
      </c>
      <c r="U4" s="46"/>
      <c r="V4" s="46"/>
      <c r="W4" s="46"/>
      <c r="X4" s="46"/>
      <c r="Y4" s="46" t="s">
        <v>1751</v>
      </c>
      <c r="Z4" s="46">
        <v>4</v>
      </c>
      <c r="AA4" s="50">
        <v>44195.925000000003</v>
      </c>
      <c r="AB4" s="273">
        <f t="shared" si="1"/>
        <v>1</v>
      </c>
      <c r="AC4" s="51">
        <f t="shared" si="0"/>
        <v>9</v>
      </c>
      <c r="AD4" s="51" t="s">
        <v>1749</v>
      </c>
      <c r="AE4" s="57"/>
    </row>
    <row r="5" spans="1:31" s="96" customFormat="1" ht="120" x14ac:dyDescent="0.25">
      <c r="A5" s="45">
        <v>3</v>
      </c>
      <c r="B5" s="46" t="s">
        <v>24</v>
      </c>
      <c r="C5" s="46" t="s">
        <v>25</v>
      </c>
      <c r="D5" s="46" t="s">
        <v>41</v>
      </c>
      <c r="E5" s="47">
        <v>43571</v>
      </c>
      <c r="F5" s="46" t="s">
        <v>27</v>
      </c>
      <c r="G5" s="46" t="s">
        <v>28</v>
      </c>
      <c r="H5" s="46" t="s">
        <v>45</v>
      </c>
      <c r="I5" s="48" t="s">
        <v>30</v>
      </c>
      <c r="J5" s="46" t="s">
        <v>31</v>
      </c>
      <c r="K5" s="46" t="s">
        <v>42</v>
      </c>
      <c r="L5" s="46" t="s">
        <v>46</v>
      </c>
      <c r="M5" s="46" t="s">
        <v>47</v>
      </c>
      <c r="N5" s="46">
        <v>2</v>
      </c>
      <c r="O5" s="46">
        <v>9</v>
      </c>
      <c r="P5" s="49">
        <v>43571</v>
      </c>
      <c r="Q5" s="49">
        <v>43830</v>
      </c>
      <c r="R5" s="46">
        <v>37</v>
      </c>
      <c r="S5" s="46" t="s">
        <v>35</v>
      </c>
      <c r="T5" s="46" t="s">
        <v>36</v>
      </c>
      <c r="U5" s="46"/>
      <c r="V5" s="46"/>
      <c r="W5" s="46"/>
      <c r="X5" s="46"/>
      <c r="Y5" s="46" t="s">
        <v>48</v>
      </c>
      <c r="Z5" s="46">
        <v>2</v>
      </c>
      <c r="AA5" s="50">
        <v>44012</v>
      </c>
      <c r="AB5" s="273">
        <f t="shared" si="1"/>
        <v>1</v>
      </c>
      <c r="AC5" s="51">
        <f t="shared" si="0"/>
        <v>9</v>
      </c>
      <c r="AD5" s="51"/>
      <c r="AE5" s="57"/>
    </row>
    <row r="6" spans="1:31" s="96" customFormat="1" ht="120" x14ac:dyDescent="0.25">
      <c r="A6" s="45">
        <v>4</v>
      </c>
      <c r="B6" s="46" t="s">
        <v>24</v>
      </c>
      <c r="C6" s="46" t="s">
        <v>25</v>
      </c>
      <c r="D6" s="46" t="s">
        <v>49</v>
      </c>
      <c r="E6" s="47">
        <v>43571</v>
      </c>
      <c r="F6" s="46" t="s">
        <v>27</v>
      </c>
      <c r="G6" s="46" t="s">
        <v>28</v>
      </c>
      <c r="H6" s="46" t="s">
        <v>29</v>
      </c>
      <c r="I6" s="48" t="s">
        <v>30</v>
      </c>
      <c r="J6" s="46" t="s">
        <v>31</v>
      </c>
      <c r="K6" s="46" t="s">
        <v>50</v>
      </c>
      <c r="L6" s="46" t="s">
        <v>51</v>
      </c>
      <c r="M6" s="46" t="s">
        <v>52</v>
      </c>
      <c r="N6" s="46">
        <v>1</v>
      </c>
      <c r="O6" s="46">
        <v>9</v>
      </c>
      <c r="P6" s="49">
        <v>43571</v>
      </c>
      <c r="Q6" s="49">
        <v>43830</v>
      </c>
      <c r="R6" s="46">
        <v>37</v>
      </c>
      <c r="S6" s="46" t="s">
        <v>35</v>
      </c>
      <c r="T6" s="46" t="s">
        <v>36</v>
      </c>
      <c r="U6" s="46"/>
      <c r="V6" s="46"/>
      <c r="W6" s="46"/>
      <c r="X6" s="46"/>
      <c r="Y6" s="46" t="s">
        <v>53</v>
      </c>
      <c r="Z6" s="46">
        <v>1</v>
      </c>
      <c r="AA6" s="50">
        <v>44012</v>
      </c>
      <c r="AB6" s="273">
        <f t="shared" si="1"/>
        <v>1</v>
      </c>
      <c r="AC6" s="51">
        <f t="shared" si="0"/>
        <v>9</v>
      </c>
      <c r="AD6" s="51"/>
      <c r="AE6" s="57"/>
    </row>
    <row r="7" spans="1:31" s="96" customFormat="1" ht="120" x14ac:dyDescent="0.25">
      <c r="A7" s="45">
        <v>5</v>
      </c>
      <c r="B7" s="46" t="s">
        <v>24</v>
      </c>
      <c r="C7" s="46" t="s">
        <v>25</v>
      </c>
      <c r="D7" s="46" t="s">
        <v>54</v>
      </c>
      <c r="E7" s="47">
        <v>43571</v>
      </c>
      <c r="F7" s="46" t="s">
        <v>27</v>
      </c>
      <c r="G7" s="46" t="s">
        <v>28</v>
      </c>
      <c r="H7" s="46" t="s">
        <v>29</v>
      </c>
      <c r="I7" s="48" t="s">
        <v>30</v>
      </c>
      <c r="J7" s="46" t="s">
        <v>31</v>
      </c>
      <c r="K7" s="46" t="s">
        <v>55</v>
      </c>
      <c r="L7" s="46" t="s">
        <v>56</v>
      </c>
      <c r="M7" s="46" t="s">
        <v>57</v>
      </c>
      <c r="N7" s="46">
        <v>15</v>
      </c>
      <c r="O7" s="46">
        <v>10</v>
      </c>
      <c r="P7" s="49">
        <v>43571</v>
      </c>
      <c r="Q7" s="49">
        <v>43830</v>
      </c>
      <c r="R7" s="46">
        <v>37</v>
      </c>
      <c r="S7" s="46" t="s">
        <v>35</v>
      </c>
      <c r="T7" s="46" t="s">
        <v>36</v>
      </c>
      <c r="U7" s="46"/>
      <c r="V7" s="46"/>
      <c r="W7" s="46"/>
      <c r="X7" s="46"/>
      <c r="Y7" s="46" t="s">
        <v>58</v>
      </c>
      <c r="Z7" s="46">
        <v>15</v>
      </c>
      <c r="AA7" s="50">
        <v>44012</v>
      </c>
      <c r="AB7" s="273">
        <f t="shared" si="1"/>
        <v>1</v>
      </c>
      <c r="AC7" s="51">
        <f t="shared" si="0"/>
        <v>10</v>
      </c>
      <c r="AD7" s="51"/>
      <c r="AE7" s="57"/>
    </row>
    <row r="8" spans="1:31" s="96" customFormat="1" ht="105" x14ac:dyDescent="0.25">
      <c r="A8" s="45">
        <v>5</v>
      </c>
      <c r="B8" s="46" t="s">
        <v>24</v>
      </c>
      <c r="C8" s="46" t="s">
        <v>25</v>
      </c>
      <c r="D8" s="46" t="s">
        <v>54</v>
      </c>
      <c r="E8" s="47">
        <v>43571</v>
      </c>
      <c r="F8" s="46" t="s">
        <v>27</v>
      </c>
      <c r="G8" s="46" t="s">
        <v>28</v>
      </c>
      <c r="H8" s="46" t="s">
        <v>29</v>
      </c>
      <c r="I8" s="48" t="s">
        <v>30</v>
      </c>
      <c r="J8" s="46" t="s">
        <v>31</v>
      </c>
      <c r="K8" s="46" t="s">
        <v>59</v>
      </c>
      <c r="L8" s="46" t="s">
        <v>60</v>
      </c>
      <c r="M8" s="46" t="s">
        <v>61</v>
      </c>
      <c r="N8" s="46">
        <v>2</v>
      </c>
      <c r="O8" s="46">
        <v>9</v>
      </c>
      <c r="P8" s="49">
        <v>43571</v>
      </c>
      <c r="Q8" s="49">
        <v>43830</v>
      </c>
      <c r="R8" s="46">
        <v>37</v>
      </c>
      <c r="S8" s="46" t="s">
        <v>35</v>
      </c>
      <c r="T8" s="46" t="s">
        <v>36</v>
      </c>
      <c r="U8" s="46"/>
      <c r="V8" s="46"/>
      <c r="W8" s="46"/>
      <c r="X8" s="46"/>
      <c r="Y8" s="46" t="s">
        <v>62</v>
      </c>
      <c r="Z8" s="46">
        <v>2</v>
      </c>
      <c r="AA8" s="50">
        <v>44012</v>
      </c>
      <c r="AB8" s="273">
        <f t="shared" si="1"/>
        <v>1</v>
      </c>
      <c r="AC8" s="51">
        <f t="shared" si="0"/>
        <v>9</v>
      </c>
      <c r="AD8" s="51"/>
      <c r="AE8" s="57"/>
    </row>
    <row r="9" spans="1:31" s="96" customFormat="1" ht="120" x14ac:dyDescent="0.25">
      <c r="A9" s="45">
        <v>6</v>
      </c>
      <c r="B9" s="46" t="s">
        <v>24</v>
      </c>
      <c r="C9" s="46" t="s">
        <v>25</v>
      </c>
      <c r="D9" s="46" t="s">
        <v>63</v>
      </c>
      <c r="E9" s="47">
        <v>43571</v>
      </c>
      <c r="F9" s="46" t="s">
        <v>27</v>
      </c>
      <c r="G9" s="46" t="s">
        <v>28</v>
      </c>
      <c r="H9" s="46" t="s">
        <v>29</v>
      </c>
      <c r="I9" s="48" t="s">
        <v>30</v>
      </c>
      <c r="J9" s="46" t="s">
        <v>31</v>
      </c>
      <c r="K9" s="46" t="s">
        <v>64</v>
      </c>
      <c r="L9" s="46" t="s">
        <v>65</v>
      </c>
      <c r="M9" s="46" t="s">
        <v>66</v>
      </c>
      <c r="N9" s="46">
        <v>4</v>
      </c>
      <c r="O9" s="46">
        <v>9</v>
      </c>
      <c r="P9" s="49">
        <v>43571</v>
      </c>
      <c r="Q9" s="49">
        <v>44196</v>
      </c>
      <c r="R9" s="46">
        <v>89</v>
      </c>
      <c r="S9" s="46" t="s">
        <v>35</v>
      </c>
      <c r="T9" s="46" t="s">
        <v>36</v>
      </c>
      <c r="U9" s="46"/>
      <c r="V9" s="46"/>
      <c r="W9" s="46"/>
      <c r="X9" s="46"/>
      <c r="Y9" s="46" t="s">
        <v>67</v>
      </c>
      <c r="Z9" s="46">
        <v>4</v>
      </c>
      <c r="AA9" s="50">
        <v>44195.980555555558</v>
      </c>
      <c r="AB9" s="273">
        <f t="shared" si="1"/>
        <v>1</v>
      </c>
      <c r="AC9" s="51">
        <f t="shared" si="0"/>
        <v>9</v>
      </c>
      <c r="AD9" s="51"/>
      <c r="AE9" s="57"/>
    </row>
    <row r="10" spans="1:31" s="96" customFormat="1" ht="120" x14ac:dyDescent="0.25">
      <c r="A10" s="45">
        <v>6</v>
      </c>
      <c r="B10" s="46" t="s">
        <v>24</v>
      </c>
      <c r="C10" s="46" t="s">
        <v>25</v>
      </c>
      <c r="D10" s="46" t="s">
        <v>63</v>
      </c>
      <c r="E10" s="47">
        <v>43571</v>
      </c>
      <c r="F10" s="46" t="s">
        <v>27</v>
      </c>
      <c r="G10" s="46" t="s">
        <v>28</v>
      </c>
      <c r="H10" s="46" t="s">
        <v>29</v>
      </c>
      <c r="I10" s="48" t="s">
        <v>30</v>
      </c>
      <c r="J10" s="46" t="s">
        <v>31</v>
      </c>
      <c r="K10" s="46" t="s">
        <v>68</v>
      </c>
      <c r="L10" s="46" t="s">
        <v>69</v>
      </c>
      <c r="M10" s="46" t="s">
        <v>57</v>
      </c>
      <c r="N10" s="46">
        <v>15</v>
      </c>
      <c r="O10" s="46">
        <v>9</v>
      </c>
      <c r="P10" s="49">
        <v>43571</v>
      </c>
      <c r="Q10" s="49">
        <v>43830</v>
      </c>
      <c r="R10" s="46">
        <v>37</v>
      </c>
      <c r="S10" s="46" t="s">
        <v>35</v>
      </c>
      <c r="T10" s="46" t="s">
        <v>36</v>
      </c>
      <c r="U10" s="46"/>
      <c r="V10" s="46"/>
      <c r="W10" s="46"/>
      <c r="X10" s="46"/>
      <c r="Y10" s="46" t="s">
        <v>58</v>
      </c>
      <c r="Z10" s="46">
        <v>15</v>
      </c>
      <c r="AA10" s="50">
        <v>44012</v>
      </c>
      <c r="AB10" s="273">
        <f t="shared" si="1"/>
        <v>1</v>
      </c>
      <c r="AC10" s="51">
        <f t="shared" si="0"/>
        <v>9</v>
      </c>
      <c r="AD10" s="51"/>
      <c r="AE10" s="57"/>
    </row>
    <row r="11" spans="1:31" s="96" customFormat="1" ht="120" x14ac:dyDescent="0.25">
      <c r="A11" s="45">
        <v>6</v>
      </c>
      <c r="B11" s="46" t="s">
        <v>24</v>
      </c>
      <c r="C11" s="46" t="s">
        <v>25</v>
      </c>
      <c r="D11" s="46" t="s">
        <v>63</v>
      </c>
      <c r="E11" s="47">
        <v>43571</v>
      </c>
      <c r="F11" s="46" t="s">
        <v>27</v>
      </c>
      <c r="G11" s="46" t="s">
        <v>28</v>
      </c>
      <c r="H11" s="46" t="s">
        <v>29</v>
      </c>
      <c r="I11" s="48" t="s">
        <v>30</v>
      </c>
      <c r="J11" s="46" t="s">
        <v>31</v>
      </c>
      <c r="K11" s="46" t="s">
        <v>68</v>
      </c>
      <c r="L11" s="46" t="s">
        <v>70</v>
      </c>
      <c r="M11" s="46" t="s">
        <v>71</v>
      </c>
      <c r="N11" s="46">
        <v>4</v>
      </c>
      <c r="O11" s="46">
        <v>9</v>
      </c>
      <c r="P11" s="49">
        <v>43571</v>
      </c>
      <c r="Q11" s="49">
        <v>44196</v>
      </c>
      <c r="R11" s="46">
        <v>89</v>
      </c>
      <c r="S11" s="46" t="s">
        <v>35</v>
      </c>
      <c r="T11" s="46" t="s">
        <v>36</v>
      </c>
      <c r="U11" s="46"/>
      <c r="V11" s="46"/>
      <c r="W11" s="46"/>
      <c r="X11" s="46"/>
      <c r="Y11" s="46" t="s">
        <v>72</v>
      </c>
      <c r="Z11" s="46">
        <v>4</v>
      </c>
      <c r="AA11" s="50">
        <v>44196</v>
      </c>
      <c r="AB11" s="273">
        <f t="shared" si="1"/>
        <v>1</v>
      </c>
      <c r="AC11" s="51">
        <f t="shared" si="0"/>
        <v>9</v>
      </c>
      <c r="AD11" s="51"/>
      <c r="AE11" s="57"/>
    </row>
    <row r="12" spans="1:31" s="96" customFormat="1" ht="135" x14ac:dyDescent="0.25">
      <c r="A12" s="45">
        <v>7</v>
      </c>
      <c r="B12" s="46" t="s">
        <v>24</v>
      </c>
      <c r="C12" s="46" t="s">
        <v>25</v>
      </c>
      <c r="D12" s="46" t="s">
        <v>73</v>
      </c>
      <c r="E12" s="47">
        <v>43571</v>
      </c>
      <c r="F12" s="46" t="s">
        <v>74</v>
      </c>
      <c r="G12" s="46" t="s">
        <v>28</v>
      </c>
      <c r="H12" s="46" t="s">
        <v>29</v>
      </c>
      <c r="I12" s="48" t="s">
        <v>30</v>
      </c>
      <c r="J12" s="46" t="s">
        <v>31</v>
      </c>
      <c r="K12" s="46" t="s">
        <v>75</v>
      </c>
      <c r="L12" s="46" t="s">
        <v>76</v>
      </c>
      <c r="M12" s="46" t="s">
        <v>77</v>
      </c>
      <c r="N12" s="46">
        <v>1</v>
      </c>
      <c r="O12" s="46">
        <v>9</v>
      </c>
      <c r="P12" s="49">
        <v>43571</v>
      </c>
      <c r="Q12" s="49">
        <v>43830</v>
      </c>
      <c r="R12" s="46">
        <v>37</v>
      </c>
      <c r="S12" s="46" t="s">
        <v>35</v>
      </c>
      <c r="T12" s="46" t="s">
        <v>36</v>
      </c>
      <c r="U12" s="46"/>
      <c r="V12" s="46"/>
      <c r="W12" s="46"/>
      <c r="X12" s="46"/>
      <c r="Y12" s="46" t="s">
        <v>78</v>
      </c>
      <c r="Z12" s="46">
        <v>1</v>
      </c>
      <c r="AA12" s="50">
        <v>44012</v>
      </c>
      <c r="AB12" s="273">
        <f t="shared" si="1"/>
        <v>1</v>
      </c>
      <c r="AC12" s="51">
        <f t="shared" si="0"/>
        <v>9</v>
      </c>
      <c r="AD12" s="51"/>
      <c r="AE12" s="57"/>
    </row>
    <row r="13" spans="1:31" s="96" customFormat="1" ht="60" x14ac:dyDescent="0.25">
      <c r="A13" s="45">
        <v>8</v>
      </c>
      <c r="B13" s="46" t="s">
        <v>24</v>
      </c>
      <c r="C13" s="46" t="s">
        <v>79</v>
      </c>
      <c r="D13" s="46" t="s">
        <v>80</v>
      </c>
      <c r="E13" s="47">
        <v>43627</v>
      </c>
      <c r="F13" s="46" t="s">
        <v>74</v>
      </c>
      <c r="G13" s="46" t="s">
        <v>28</v>
      </c>
      <c r="H13" s="46" t="s">
        <v>45</v>
      </c>
      <c r="I13" s="48" t="s">
        <v>81</v>
      </c>
      <c r="J13" s="46" t="s">
        <v>82</v>
      </c>
      <c r="K13" s="46" t="s">
        <v>83</v>
      </c>
      <c r="L13" s="46" t="s">
        <v>84</v>
      </c>
      <c r="M13" s="46" t="s">
        <v>85</v>
      </c>
      <c r="N13" s="46">
        <v>1</v>
      </c>
      <c r="O13" s="46">
        <v>4</v>
      </c>
      <c r="P13" s="49">
        <v>43627</v>
      </c>
      <c r="Q13" s="49">
        <v>43830</v>
      </c>
      <c r="R13" s="46">
        <v>29</v>
      </c>
      <c r="S13" s="46" t="s">
        <v>82</v>
      </c>
      <c r="T13" s="46" t="s">
        <v>36</v>
      </c>
      <c r="U13" s="46"/>
      <c r="V13" s="46"/>
      <c r="W13" s="46"/>
      <c r="X13" s="46"/>
      <c r="Y13" s="46" t="s">
        <v>86</v>
      </c>
      <c r="Z13" s="46">
        <v>1</v>
      </c>
      <c r="AA13" s="50">
        <v>43920</v>
      </c>
      <c r="AB13" s="273">
        <f t="shared" si="1"/>
        <v>1</v>
      </c>
      <c r="AC13" s="51">
        <f t="shared" si="0"/>
        <v>4</v>
      </c>
      <c r="AD13" s="51"/>
      <c r="AE13" s="57"/>
    </row>
    <row r="14" spans="1:31" s="96" customFormat="1" ht="60" x14ac:dyDescent="0.25">
      <c r="A14" s="45">
        <v>8</v>
      </c>
      <c r="B14" s="46" t="s">
        <v>24</v>
      </c>
      <c r="C14" s="46" t="s">
        <v>79</v>
      </c>
      <c r="D14" s="46" t="s">
        <v>80</v>
      </c>
      <c r="E14" s="47">
        <v>43627</v>
      </c>
      <c r="F14" s="46" t="s">
        <v>74</v>
      </c>
      <c r="G14" s="46" t="s">
        <v>28</v>
      </c>
      <c r="H14" s="46" t="s">
        <v>45</v>
      </c>
      <c r="I14" s="48" t="s">
        <v>81</v>
      </c>
      <c r="J14" s="46" t="s">
        <v>82</v>
      </c>
      <c r="K14" s="46" t="s">
        <v>83</v>
      </c>
      <c r="L14" s="46" t="s">
        <v>87</v>
      </c>
      <c r="M14" s="46" t="s">
        <v>88</v>
      </c>
      <c r="N14" s="46">
        <v>9</v>
      </c>
      <c r="O14" s="46">
        <v>4</v>
      </c>
      <c r="P14" s="49">
        <v>43627</v>
      </c>
      <c r="Q14" s="49">
        <v>43814</v>
      </c>
      <c r="R14" s="46">
        <v>26</v>
      </c>
      <c r="S14" s="46" t="s">
        <v>82</v>
      </c>
      <c r="T14" s="46" t="s">
        <v>36</v>
      </c>
      <c r="U14" s="46"/>
      <c r="V14" s="46"/>
      <c r="W14" s="46"/>
      <c r="X14" s="46"/>
      <c r="Y14" s="46" t="s">
        <v>89</v>
      </c>
      <c r="Z14" s="46">
        <v>9</v>
      </c>
      <c r="AA14" s="50">
        <v>43920</v>
      </c>
      <c r="AB14" s="273">
        <f t="shared" si="1"/>
        <v>1</v>
      </c>
      <c r="AC14" s="51">
        <f t="shared" si="0"/>
        <v>4</v>
      </c>
      <c r="AD14" s="51"/>
      <c r="AE14" s="57"/>
    </row>
    <row r="15" spans="1:31" s="96" customFormat="1" ht="60" x14ac:dyDescent="0.25">
      <c r="A15" s="45">
        <v>9</v>
      </c>
      <c r="B15" s="46" t="s">
        <v>24</v>
      </c>
      <c r="C15" s="46" t="s">
        <v>90</v>
      </c>
      <c r="D15" s="46" t="s">
        <v>91</v>
      </c>
      <c r="E15" s="47">
        <v>43399</v>
      </c>
      <c r="F15" s="46" t="s">
        <v>74</v>
      </c>
      <c r="G15" s="46" t="s">
        <v>28</v>
      </c>
      <c r="H15" s="46" t="s">
        <v>29</v>
      </c>
      <c r="I15" s="48" t="s">
        <v>81</v>
      </c>
      <c r="J15" s="46" t="s">
        <v>82</v>
      </c>
      <c r="K15" s="46" t="s">
        <v>92</v>
      </c>
      <c r="L15" s="46" t="s">
        <v>93</v>
      </c>
      <c r="M15" s="46" t="s">
        <v>94</v>
      </c>
      <c r="N15" s="46">
        <v>1</v>
      </c>
      <c r="O15" s="46">
        <v>3</v>
      </c>
      <c r="P15" s="49">
        <v>43399</v>
      </c>
      <c r="Q15" s="49">
        <v>43465</v>
      </c>
      <c r="R15" s="46">
        <v>9</v>
      </c>
      <c r="S15" s="46" t="s">
        <v>82</v>
      </c>
      <c r="T15" s="46" t="s">
        <v>36</v>
      </c>
      <c r="U15" s="46"/>
      <c r="V15" s="46"/>
      <c r="W15" s="46"/>
      <c r="X15" s="46"/>
      <c r="Y15" s="46" t="s">
        <v>95</v>
      </c>
      <c r="Z15" s="46">
        <v>1</v>
      </c>
      <c r="AA15" s="50">
        <v>43920</v>
      </c>
      <c r="AB15" s="273">
        <f t="shared" si="1"/>
        <v>1</v>
      </c>
      <c r="AC15" s="51">
        <f t="shared" si="0"/>
        <v>3</v>
      </c>
      <c r="AD15" s="51"/>
      <c r="AE15" s="57"/>
    </row>
    <row r="16" spans="1:31" s="96" customFormat="1" ht="150" x14ac:dyDescent="0.25">
      <c r="A16" s="45">
        <v>10</v>
      </c>
      <c r="B16" s="46" t="s">
        <v>24</v>
      </c>
      <c r="C16" s="46" t="s">
        <v>96</v>
      </c>
      <c r="D16" s="46" t="s">
        <v>97</v>
      </c>
      <c r="E16" s="47">
        <v>43437</v>
      </c>
      <c r="F16" s="46" t="s">
        <v>98</v>
      </c>
      <c r="G16" s="46" t="s">
        <v>28</v>
      </c>
      <c r="H16" s="46" t="s">
        <v>45</v>
      </c>
      <c r="I16" s="48" t="s">
        <v>99</v>
      </c>
      <c r="J16" s="46" t="s">
        <v>100</v>
      </c>
      <c r="K16" s="46" t="s">
        <v>101</v>
      </c>
      <c r="L16" s="46" t="s">
        <v>102</v>
      </c>
      <c r="M16" s="46" t="s">
        <v>103</v>
      </c>
      <c r="N16" s="46">
        <v>1</v>
      </c>
      <c r="O16" s="46">
        <v>10</v>
      </c>
      <c r="P16" s="49">
        <v>43437</v>
      </c>
      <c r="Q16" s="49">
        <v>43460</v>
      </c>
      <c r="R16" s="46">
        <v>3</v>
      </c>
      <c r="S16" s="46" t="s">
        <v>100</v>
      </c>
      <c r="T16" s="46" t="s">
        <v>36</v>
      </c>
      <c r="U16" s="46"/>
      <c r="V16" s="46"/>
      <c r="W16" s="46"/>
      <c r="X16" s="46"/>
      <c r="Y16" s="46" t="s">
        <v>104</v>
      </c>
      <c r="Z16" s="46">
        <v>1</v>
      </c>
      <c r="AA16" s="50">
        <v>43920</v>
      </c>
      <c r="AB16" s="273">
        <f t="shared" si="1"/>
        <v>1</v>
      </c>
      <c r="AC16" s="51">
        <f t="shared" si="0"/>
        <v>10</v>
      </c>
      <c r="AD16" s="51"/>
      <c r="AE16" s="57"/>
    </row>
    <row r="17" spans="1:31" s="96" customFormat="1" ht="120" x14ac:dyDescent="0.25">
      <c r="A17" s="45">
        <v>11</v>
      </c>
      <c r="B17" s="46" t="s">
        <v>24</v>
      </c>
      <c r="C17" s="46" t="s">
        <v>90</v>
      </c>
      <c r="D17" s="46" t="s">
        <v>106</v>
      </c>
      <c r="E17" s="47">
        <v>43399</v>
      </c>
      <c r="F17" s="46" t="s">
        <v>27</v>
      </c>
      <c r="G17" s="46" t="s">
        <v>28</v>
      </c>
      <c r="H17" s="46" t="s">
        <v>45</v>
      </c>
      <c r="I17" s="48" t="s">
        <v>107</v>
      </c>
      <c r="J17" s="46" t="s">
        <v>108</v>
      </c>
      <c r="K17" s="46" t="s">
        <v>109</v>
      </c>
      <c r="L17" s="46" t="s">
        <v>110</v>
      </c>
      <c r="M17" s="46" t="s">
        <v>111</v>
      </c>
      <c r="N17" s="46">
        <v>1</v>
      </c>
      <c r="O17" s="46">
        <v>4</v>
      </c>
      <c r="P17" s="49">
        <v>43399</v>
      </c>
      <c r="Q17" s="49">
        <v>43448</v>
      </c>
      <c r="R17" s="46">
        <v>7</v>
      </c>
      <c r="S17" s="46" t="s">
        <v>108</v>
      </c>
      <c r="T17" s="46" t="s">
        <v>36</v>
      </c>
      <c r="U17" s="46"/>
      <c r="V17" s="46"/>
      <c r="W17" s="46"/>
      <c r="X17" s="46"/>
      <c r="Y17" s="46" t="s">
        <v>112</v>
      </c>
      <c r="Z17" s="46">
        <v>1</v>
      </c>
      <c r="AA17" s="50">
        <v>43920</v>
      </c>
      <c r="AB17" s="273">
        <f t="shared" si="1"/>
        <v>1</v>
      </c>
      <c r="AC17" s="51">
        <f t="shared" si="0"/>
        <v>4</v>
      </c>
      <c r="AD17" s="51"/>
      <c r="AE17" s="57"/>
    </row>
    <row r="18" spans="1:31" s="96" customFormat="1" ht="120" x14ac:dyDescent="0.25">
      <c r="A18" s="45">
        <v>12</v>
      </c>
      <c r="B18" s="46" t="s">
        <v>24</v>
      </c>
      <c r="C18" s="46" t="s">
        <v>90</v>
      </c>
      <c r="D18" s="46" t="s">
        <v>114</v>
      </c>
      <c r="E18" s="47">
        <v>43399</v>
      </c>
      <c r="F18" s="46" t="s">
        <v>27</v>
      </c>
      <c r="G18" s="46" t="s">
        <v>28</v>
      </c>
      <c r="H18" s="46" t="s">
        <v>45</v>
      </c>
      <c r="I18" s="48" t="s">
        <v>107</v>
      </c>
      <c r="J18" s="46" t="s">
        <v>108</v>
      </c>
      <c r="K18" s="46" t="s">
        <v>115</v>
      </c>
      <c r="L18" s="46" t="s">
        <v>116</v>
      </c>
      <c r="M18" s="46" t="s">
        <v>111</v>
      </c>
      <c r="N18" s="46">
        <v>1</v>
      </c>
      <c r="O18" s="46">
        <v>4</v>
      </c>
      <c r="P18" s="49">
        <v>43399</v>
      </c>
      <c r="Q18" s="49">
        <v>43448</v>
      </c>
      <c r="R18" s="46">
        <v>7</v>
      </c>
      <c r="S18" s="46" t="s">
        <v>108</v>
      </c>
      <c r="T18" s="46" t="s">
        <v>36</v>
      </c>
      <c r="U18" s="46"/>
      <c r="V18" s="46"/>
      <c r="W18" s="46"/>
      <c r="X18" s="46"/>
      <c r="Y18" s="46" t="s">
        <v>117</v>
      </c>
      <c r="Z18" s="46">
        <v>1</v>
      </c>
      <c r="AA18" s="50">
        <v>43920</v>
      </c>
      <c r="AB18" s="273">
        <f t="shared" si="1"/>
        <v>1</v>
      </c>
      <c r="AC18" s="51">
        <f t="shared" si="0"/>
        <v>4</v>
      </c>
      <c r="AD18" s="51"/>
      <c r="AE18" s="57"/>
    </row>
    <row r="19" spans="1:31" s="96" customFormat="1" ht="105" x14ac:dyDescent="0.25">
      <c r="A19" s="45">
        <v>13</v>
      </c>
      <c r="B19" s="46" t="s">
        <v>24</v>
      </c>
      <c r="C19" s="46" t="s">
        <v>90</v>
      </c>
      <c r="D19" s="46" t="s">
        <v>118</v>
      </c>
      <c r="E19" s="47">
        <v>43399</v>
      </c>
      <c r="F19" s="46" t="s">
        <v>27</v>
      </c>
      <c r="G19" s="46" t="s">
        <v>28</v>
      </c>
      <c r="H19" s="46" t="s">
        <v>45</v>
      </c>
      <c r="I19" s="48" t="s">
        <v>107</v>
      </c>
      <c r="J19" s="46" t="s">
        <v>108</v>
      </c>
      <c r="K19" s="46" t="s">
        <v>119</v>
      </c>
      <c r="L19" s="46" t="s">
        <v>120</v>
      </c>
      <c r="M19" s="46" t="s">
        <v>121</v>
      </c>
      <c r="N19" s="46">
        <v>1</v>
      </c>
      <c r="O19" s="46">
        <v>4</v>
      </c>
      <c r="P19" s="49">
        <v>43399</v>
      </c>
      <c r="Q19" s="49">
        <v>43465</v>
      </c>
      <c r="R19" s="46">
        <v>9</v>
      </c>
      <c r="S19" s="46" t="s">
        <v>108</v>
      </c>
      <c r="T19" s="46" t="s">
        <v>36</v>
      </c>
      <c r="U19" s="46"/>
      <c r="V19" s="46"/>
      <c r="W19" s="46"/>
      <c r="X19" s="46"/>
      <c r="Y19" s="46" t="s">
        <v>122</v>
      </c>
      <c r="Z19" s="46">
        <v>1</v>
      </c>
      <c r="AA19" s="50">
        <v>43920</v>
      </c>
      <c r="AB19" s="273">
        <f t="shared" si="1"/>
        <v>1</v>
      </c>
      <c r="AC19" s="51">
        <f t="shared" si="0"/>
        <v>4</v>
      </c>
      <c r="AD19" s="51"/>
      <c r="AE19" s="57"/>
    </row>
    <row r="20" spans="1:31" s="96" customFormat="1" ht="315" x14ac:dyDescent="0.25">
      <c r="A20" s="45">
        <v>14</v>
      </c>
      <c r="B20" s="46" t="s">
        <v>24</v>
      </c>
      <c r="C20" s="46" t="s">
        <v>90</v>
      </c>
      <c r="D20" s="46" t="s">
        <v>123</v>
      </c>
      <c r="E20" s="47">
        <v>43399</v>
      </c>
      <c r="F20" s="46" t="s">
        <v>27</v>
      </c>
      <c r="G20" s="46" t="s">
        <v>28</v>
      </c>
      <c r="H20" s="46" t="s">
        <v>45</v>
      </c>
      <c r="I20" s="48" t="s">
        <v>81</v>
      </c>
      <c r="J20" s="46" t="s">
        <v>124</v>
      </c>
      <c r="K20" s="46" t="s">
        <v>125</v>
      </c>
      <c r="L20" s="46" t="s">
        <v>126</v>
      </c>
      <c r="M20" s="46" t="s">
        <v>127</v>
      </c>
      <c r="N20" s="46">
        <v>1</v>
      </c>
      <c r="O20" s="46">
        <v>3</v>
      </c>
      <c r="P20" s="49">
        <v>43399</v>
      </c>
      <c r="Q20" s="52">
        <v>45275</v>
      </c>
      <c r="R20" s="46">
        <v>166</v>
      </c>
      <c r="S20" s="46" t="s">
        <v>144</v>
      </c>
      <c r="T20" s="46" t="s">
        <v>36</v>
      </c>
      <c r="U20" s="46"/>
      <c r="V20" s="46"/>
      <c r="W20" s="46"/>
      <c r="X20" s="46"/>
      <c r="Y20" s="53" t="s">
        <v>2898</v>
      </c>
      <c r="Z20" s="54">
        <v>1</v>
      </c>
      <c r="AA20" s="55">
        <v>45280</v>
      </c>
      <c r="AB20" s="273">
        <f t="shared" si="1"/>
        <v>1</v>
      </c>
      <c r="AC20" s="51">
        <f t="shared" si="0"/>
        <v>3</v>
      </c>
      <c r="AD20" s="51"/>
      <c r="AE20" s="57"/>
    </row>
    <row r="21" spans="1:31" s="96" customFormat="1" ht="105" x14ac:dyDescent="0.25">
      <c r="A21" s="45">
        <v>15</v>
      </c>
      <c r="B21" s="46" t="s">
        <v>24</v>
      </c>
      <c r="C21" s="46" t="s">
        <v>90</v>
      </c>
      <c r="D21" s="46" t="s">
        <v>123</v>
      </c>
      <c r="E21" s="47">
        <v>43399</v>
      </c>
      <c r="F21" s="46" t="s">
        <v>27</v>
      </c>
      <c r="G21" s="46" t="s">
        <v>28</v>
      </c>
      <c r="H21" s="46" t="s">
        <v>45</v>
      </c>
      <c r="I21" s="48" t="s">
        <v>81</v>
      </c>
      <c r="J21" s="46" t="s">
        <v>108</v>
      </c>
      <c r="K21" s="46" t="s">
        <v>125</v>
      </c>
      <c r="L21" s="46" t="s">
        <v>129</v>
      </c>
      <c r="M21" s="46" t="s">
        <v>130</v>
      </c>
      <c r="N21" s="46">
        <v>1</v>
      </c>
      <c r="O21" s="46">
        <v>4</v>
      </c>
      <c r="P21" s="49">
        <v>43399</v>
      </c>
      <c r="Q21" s="49">
        <v>44286</v>
      </c>
      <c r="R21" s="46">
        <v>126</v>
      </c>
      <c r="S21" s="46" t="s">
        <v>108</v>
      </c>
      <c r="T21" s="46" t="s">
        <v>36</v>
      </c>
      <c r="U21" s="46"/>
      <c r="V21" s="46"/>
      <c r="W21" s="46"/>
      <c r="X21" s="46"/>
      <c r="Y21" s="46" t="s">
        <v>131</v>
      </c>
      <c r="Z21" s="46">
        <v>1</v>
      </c>
      <c r="AA21" s="50">
        <v>44286.626388888886</v>
      </c>
      <c r="AB21" s="273">
        <f t="shared" si="1"/>
        <v>1</v>
      </c>
      <c r="AC21" s="51">
        <f t="shared" si="0"/>
        <v>4</v>
      </c>
      <c r="AD21" s="51"/>
      <c r="AE21" s="57"/>
    </row>
    <row r="22" spans="1:31" s="96" customFormat="1" ht="165" x14ac:dyDescent="0.25">
      <c r="A22" s="45">
        <v>16</v>
      </c>
      <c r="B22" s="46" t="s">
        <v>24</v>
      </c>
      <c r="C22" s="46" t="s">
        <v>90</v>
      </c>
      <c r="D22" s="46" t="s">
        <v>132</v>
      </c>
      <c r="E22" s="47">
        <v>43399</v>
      </c>
      <c r="F22" s="46" t="s">
        <v>27</v>
      </c>
      <c r="G22" s="46" t="s">
        <v>28</v>
      </c>
      <c r="H22" s="46" t="s">
        <v>45</v>
      </c>
      <c r="I22" s="48" t="s">
        <v>81</v>
      </c>
      <c r="J22" s="46" t="s">
        <v>108</v>
      </c>
      <c r="K22" s="46" t="s">
        <v>133</v>
      </c>
      <c r="L22" s="46" t="s">
        <v>134</v>
      </c>
      <c r="M22" s="46" t="s">
        <v>135</v>
      </c>
      <c r="N22" s="46">
        <v>10</v>
      </c>
      <c r="O22" s="46">
        <v>4</v>
      </c>
      <c r="P22" s="49">
        <v>43399</v>
      </c>
      <c r="Q22" s="49">
        <v>43738</v>
      </c>
      <c r="R22" s="46">
        <v>48</v>
      </c>
      <c r="S22" s="46" t="s">
        <v>108</v>
      </c>
      <c r="T22" s="46" t="s">
        <v>36</v>
      </c>
      <c r="U22" s="46"/>
      <c r="V22" s="46"/>
      <c r="W22" s="46"/>
      <c r="X22" s="46"/>
      <c r="Y22" s="46" t="s">
        <v>136</v>
      </c>
      <c r="Z22" s="46">
        <v>10</v>
      </c>
      <c r="AA22" s="50">
        <v>43920</v>
      </c>
      <c r="AB22" s="273">
        <f t="shared" si="1"/>
        <v>1</v>
      </c>
      <c r="AC22" s="51">
        <f t="shared" si="0"/>
        <v>4</v>
      </c>
      <c r="AD22" s="51"/>
      <c r="AE22" s="57"/>
    </row>
    <row r="23" spans="1:31" s="96" customFormat="1" ht="210" x14ac:dyDescent="0.25">
      <c r="A23" s="45">
        <v>17</v>
      </c>
      <c r="B23" s="46" t="s">
        <v>24</v>
      </c>
      <c r="C23" s="46" t="s">
        <v>90</v>
      </c>
      <c r="D23" s="46" t="s">
        <v>138</v>
      </c>
      <c r="E23" s="47">
        <v>43399</v>
      </c>
      <c r="F23" s="46" t="s">
        <v>27</v>
      </c>
      <c r="G23" s="46" t="s">
        <v>28</v>
      </c>
      <c r="H23" s="46" t="s">
        <v>45</v>
      </c>
      <c r="I23" s="48" t="s">
        <v>81</v>
      </c>
      <c r="J23" s="46" t="s">
        <v>139</v>
      </c>
      <c r="K23" s="46" t="s">
        <v>133</v>
      </c>
      <c r="L23" s="46" t="s">
        <v>140</v>
      </c>
      <c r="M23" s="46" t="s">
        <v>141</v>
      </c>
      <c r="N23" s="46">
        <v>1</v>
      </c>
      <c r="O23" s="46">
        <v>4</v>
      </c>
      <c r="P23" s="49">
        <v>43399</v>
      </c>
      <c r="Q23" s="49">
        <v>43448</v>
      </c>
      <c r="R23" s="46">
        <v>7</v>
      </c>
      <c r="S23" s="46" t="s">
        <v>142</v>
      </c>
      <c r="T23" s="46" t="s">
        <v>36</v>
      </c>
      <c r="U23" s="46"/>
      <c r="V23" s="46"/>
      <c r="W23" s="46"/>
      <c r="X23" s="46"/>
      <c r="Y23" s="46" t="s">
        <v>143</v>
      </c>
      <c r="Z23" s="46">
        <v>1</v>
      </c>
      <c r="AA23" s="50">
        <v>43920</v>
      </c>
      <c r="AB23" s="273">
        <f t="shared" si="1"/>
        <v>1</v>
      </c>
      <c r="AC23" s="51">
        <f t="shared" si="0"/>
        <v>4</v>
      </c>
      <c r="AD23" s="51"/>
      <c r="AE23" s="57"/>
    </row>
    <row r="24" spans="1:31" s="96" customFormat="1" ht="210" x14ac:dyDescent="0.25">
      <c r="A24" s="45">
        <v>18</v>
      </c>
      <c r="B24" s="46" t="s">
        <v>24</v>
      </c>
      <c r="C24" s="46" t="s">
        <v>90</v>
      </c>
      <c r="D24" s="46" t="s">
        <v>138</v>
      </c>
      <c r="E24" s="47">
        <v>43399</v>
      </c>
      <c r="F24" s="46" t="s">
        <v>27</v>
      </c>
      <c r="G24" s="46" t="s">
        <v>28</v>
      </c>
      <c r="H24" s="46" t="s">
        <v>45</v>
      </c>
      <c r="I24" s="48" t="s">
        <v>81</v>
      </c>
      <c r="J24" s="46" t="s">
        <v>144</v>
      </c>
      <c r="K24" s="46" t="s">
        <v>133</v>
      </c>
      <c r="L24" s="46" t="s">
        <v>145</v>
      </c>
      <c r="M24" s="46" t="s">
        <v>146</v>
      </c>
      <c r="N24" s="46">
        <v>1</v>
      </c>
      <c r="O24" s="46">
        <v>4</v>
      </c>
      <c r="P24" s="49">
        <v>43399</v>
      </c>
      <c r="Q24" s="49">
        <v>43738</v>
      </c>
      <c r="R24" s="46">
        <v>48</v>
      </c>
      <c r="S24" s="46" t="s">
        <v>147</v>
      </c>
      <c r="T24" s="46" t="s">
        <v>36</v>
      </c>
      <c r="U24" s="46"/>
      <c r="V24" s="46"/>
      <c r="W24" s="46"/>
      <c r="X24" s="46"/>
      <c r="Y24" s="46" t="s">
        <v>148</v>
      </c>
      <c r="Z24" s="46">
        <v>1</v>
      </c>
      <c r="AA24" s="50">
        <v>43920</v>
      </c>
      <c r="AB24" s="273">
        <f t="shared" si="1"/>
        <v>1</v>
      </c>
      <c r="AC24" s="51">
        <f t="shared" si="0"/>
        <v>4</v>
      </c>
      <c r="AD24" s="51"/>
      <c r="AE24" s="57"/>
    </row>
    <row r="25" spans="1:31" s="96" customFormat="1" ht="75" x14ac:dyDescent="0.25">
      <c r="A25" s="45">
        <v>19</v>
      </c>
      <c r="B25" s="46" t="s">
        <v>24</v>
      </c>
      <c r="C25" s="46" t="s">
        <v>90</v>
      </c>
      <c r="D25" s="46" t="s">
        <v>149</v>
      </c>
      <c r="E25" s="47">
        <v>43399</v>
      </c>
      <c r="F25" s="46" t="s">
        <v>27</v>
      </c>
      <c r="G25" s="46" t="s">
        <v>28</v>
      </c>
      <c r="H25" s="46" t="s">
        <v>45</v>
      </c>
      <c r="I25" s="48" t="s">
        <v>30</v>
      </c>
      <c r="J25" s="46" t="s">
        <v>150</v>
      </c>
      <c r="K25" s="46" t="s">
        <v>151</v>
      </c>
      <c r="L25" s="46" t="s">
        <v>152</v>
      </c>
      <c r="M25" s="46" t="s">
        <v>153</v>
      </c>
      <c r="N25" s="46">
        <v>1</v>
      </c>
      <c r="O25" s="46">
        <v>4</v>
      </c>
      <c r="P25" s="49">
        <v>43399</v>
      </c>
      <c r="Q25" s="49">
        <v>43465</v>
      </c>
      <c r="R25" s="46">
        <v>9</v>
      </c>
      <c r="S25" s="46" t="s">
        <v>108</v>
      </c>
      <c r="T25" s="46" t="s">
        <v>36</v>
      </c>
      <c r="U25" s="46"/>
      <c r="V25" s="46"/>
      <c r="W25" s="46"/>
      <c r="X25" s="46"/>
      <c r="Y25" s="46" t="s">
        <v>154</v>
      </c>
      <c r="Z25" s="46">
        <v>1</v>
      </c>
      <c r="AA25" s="50">
        <v>43920</v>
      </c>
      <c r="AB25" s="273">
        <f t="shared" si="1"/>
        <v>1</v>
      </c>
      <c r="AC25" s="51">
        <f t="shared" si="0"/>
        <v>4</v>
      </c>
      <c r="AD25" s="51"/>
      <c r="AE25" s="57"/>
    </row>
    <row r="26" spans="1:31" s="96" customFormat="1" ht="75" x14ac:dyDescent="0.25">
      <c r="A26" s="45">
        <v>19</v>
      </c>
      <c r="B26" s="46" t="s">
        <v>24</v>
      </c>
      <c r="C26" s="46" t="s">
        <v>90</v>
      </c>
      <c r="D26" s="46" t="s">
        <v>149</v>
      </c>
      <c r="E26" s="47">
        <v>43399</v>
      </c>
      <c r="F26" s="46" t="s">
        <v>27</v>
      </c>
      <c r="G26" s="46" t="s">
        <v>28</v>
      </c>
      <c r="H26" s="46" t="s">
        <v>45</v>
      </c>
      <c r="I26" s="48" t="s">
        <v>30</v>
      </c>
      <c r="J26" s="46" t="s">
        <v>150</v>
      </c>
      <c r="K26" s="46" t="s">
        <v>155</v>
      </c>
      <c r="L26" s="46" t="s">
        <v>156</v>
      </c>
      <c r="M26" s="46" t="s">
        <v>157</v>
      </c>
      <c r="N26" s="46">
        <v>1</v>
      </c>
      <c r="O26" s="46">
        <v>4</v>
      </c>
      <c r="P26" s="49">
        <v>43399</v>
      </c>
      <c r="Q26" s="49">
        <v>43433</v>
      </c>
      <c r="R26" s="46">
        <v>4</v>
      </c>
      <c r="S26" s="46" t="s">
        <v>108</v>
      </c>
      <c r="T26" s="46" t="s">
        <v>36</v>
      </c>
      <c r="U26" s="46"/>
      <c r="V26" s="46"/>
      <c r="W26" s="46"/>
      <c r="X26" s="46"/>
      <c r="Y26" s="46" t="s">
        <v>158</v>
      </c>
      <c r="Z26" s="46">
        <v>1</v>
      </c>
      <c r="AA26" s="50">
        <v>43920</v>
      </c>
      <c r="AB26" s="273">
        <f t="shared" si="1"/>
        <v>1</v>
      </c>
      <c r="AC26" s="51">
        <f t="shared" si="0"/>
        <v>4</v>
      </c>
      <c r="AD26" s="51"/>
      <c r="AE26" s="57"/>
    </row>
    <row r="27" spans="1:31" s="96" customFormat="1" ht="60" x14ac:dyDescent="0.25">
      <c r="A27" s="45">
        <v>20</v>
      </c>
      <c r="B27" s="46" t="s">
        <v>24</v>
      </c>
      <c r="C27" s="46" t="s">
        <v>90</v>
      </c>
      <c r="D27" s="46" t="s">
        <v>159</v>
      </c>
      <c r="E27" s="47">
        <v>43399</v>
      </c>
      <c r="F27" s="46" t="s">
        <v>27</v>
      </c>
      <c r="G27" s="46" t="s">
        <v>28</v>
      </c>
      <c r="H27" s="46" t="s">
        <v>45</v>
      </c>
      <c r="I27" s="48" t="s">
        <v>30</v>
      </c>
      <c r="J27" s="46" t="s">
        <v>150</v>
      </c>
      <c r="K27" s="46" t="s">
        <v>160</v>
      </c>
      <c r="L27" s="46" t="s">
        <v>161</v>
      </c>
      <c r="M27" s="46" t="s">
        <v>162</v>
      </c>
      <c r="N27" s="46">
        <v>1</v>
      </c>
      <c r="O27" s="46">
        <v>4</v>
      </c>
      <c r="P27" s="49">
        <v>43399</v>
      </c>
      <c r="Q27" s="49">
        <v>43419</v>
      </c>
      <c r="R27" s="46">
        <v>2</v>
      </c>
      <c r="S27" s="46" t="s">
        <v>108</v>
      </c>
      <c r="T27" s="46" t="s">
        <v>36</v>
      </c>
      <c r="U27" s="46"/>
      <c r="V27" s="46"/>
      <c r="W27" s="46"/>
      <c r="X27" s="46"/>
      <c r="Y27" s="46" t="s">
        <v>163</v>
      </c>
      <c r="Z27" s="46">
        <v>1</v>
      </c>
      <c r="AA27" s="50">
        <v>43920</v>
      </c>
      <c r="AB27" s="273">
        <f t="shared" si="1"/>
        <v>1</v>
      </c>
      <c r="AC27" s="51">
        <f t="shared" si="0"/>
        <v>4</v>
      </c>
      <c r="AD27" s="51"/>
      <c r="AE27" s="57"/>
    </row>
    <row r="28" spans="1:31" s="96" customFormat="1" ht="75" x14ac:dyDescent="0.25">
      <c r="A28" s="45">
        <v>21</v>
      </c>
      <c r="B28" s="46" t="s">
        <v>24</v>
      </c>
      <c r="C28" s="46" t="s">
        <v>90</v>
      </c>
      <c r="D28" s="46" t="s">
        <v>164</v>
      </c>
      <c r="E28" s="47">
        <v>43399</v>
      </c>
      <c r="F28" s="46" t="s">
        <v>165</v>
      </c>
      <c r="G28" s="46" t="s">
        <v>28</v>
      </c>
      <c r="H28" s="46" t="s">
        <v>45</v>
      </c>
      <c r="I28" s="48" t="s">
        <v>30</v>
      </c>
      <c r="J28" s="46" t="s">
        <v>150</v>
      </c>
      <c r="K28" s="46" t="s">
        <v>166</v>
      </c>
      <c r="L28" s="46" t="s">
        <v>167</v>
      </c>
      <c r="M28" s="46" t="s">
        <v>168</v>
      </c>
      <c r="N28" s="46">
        <v>1</v>
      </c>
      <c r="O28" s="46">
        <v>3</v>
      </c>
      <c r="P28" s="49">
        <v>43399</v>
      </c>
      <c r="Q28" s="49">
        <v>43418</v>
      </c>
      <c r="R28" s="46">
        <v>2</v>
      </c>
      <c r="S28" s="46" t="s">
        <v>108</v>
      </c>
      <c r="T28" s="46" t="s">
        <v>36</v>
      </c>
      <c r="U28" s="46"/>
      <c r="V28" s="46"/>
      <c r="W28" s="46"/>
      <c r="X28" s="46"/>
      <c r="Y28" s="46" t="s">
        <v>169</v>
      </c>
      <c r="Z28" s="46">
        <v>1</v>
      </c>
      <c r="AA28" s="50">
        <v>43920</v>
      </c>
      <c r="AB28" s="273">
        <f t="shared" si="1"/>
        <v>1</v>
      </c>
      <c r="AC28" s="51">
        <f t="shared" si="0"/>
        <v>3</v>
      </c>
      <c r="AD28" s="51"/>
      <c r="AE28" s="57"/>
    </row>
    <row r="29" spans="1:31" s="96" customFormat="1" ht="60" x14ac:dyDescent="0.25">
      <c r="A29" s="45">
        <v>22</v>
      </c>
      <c r="B29" s="46" t="s">
        <v>24</v>
      </c>
      <c r="C29" s="46" t="s">
        <v>90</v>
      </c>
      <c r="D29" s="46" t="s">
        <v>170</v>
      </c>
      <c r="E29" s="47">
        <v>43399</v>
      </c>
      <c r="F29" s="46" t="s">
        <v>27</v>
      </c>
      <c r="G29" s="46" t="s">
        <v>28</v>
      </c>
      <c r="H29" s="46" t="s">
        <v>45</v>
      </c>
      <c r="I29" s="48" t="s">
        <v>30</v>
      </c>
      <c r="J29" s="46" t="s">
        <v>150</v>
      </c>
      <c r="K29" s="46" t="s">
        <v>171</v>
      </c>
      <c r="L29" s="46" t="s">
        <v>172</v>
      </c>
      <c r="M29" s="46" t="s">
        <v>173</v>
      </c>
      <c r="N29" s="46">
        <v>1</v>
      </c>
      <c r="O29" s="46">
        <v>3</v>
      </c>
      <c r="P29" s="49">
        <v>43399</v>
      </c>
      <c r="Q29" s="49">
        <v>43555</v>
      </c>
      <c r="R29" s="46">
        <v>22</v>
      </c>
      <c r="S29" s="46" t="s">
        <v>108</v>
      </c>
      <c r="T29" s="46" t="s">
        <v>36</v>
      </c>
      <c r="U29" s="46"/>
      <c r="V29" s="46"/>
      <c r="W29" s="46"/>
      <c r="X29" s="46"/>
      <c r="Y29" s="46" t="s">
        <v>174</v>
      </c>
      <c r="Z29" s="46">
        <v>1</v>
      </c>
      <c r="AA29" s="50">
        <v>43920</v>
      </c>
      <c r="AB29" s="273">
        <f t="shared" si="1"/>
        <v>1</v>
      </c>
      <c r="AC29" s="51">
        <f t="shared" si="0"/>
        <v>3</v>
      </c>
      <c r="AD29" s="51"/>
      <c r="AE29" s="57"/>
    </row>
    <row r="30" spans="1:31" s="96" customFormat="1" ht="150" x14ac:dyDescent="0.25">
      <c r="A30" s="45">
        <v>23</v>
      </c>
      <c r="B30" s="46" t="s">
        <v>24</v>
      </c>
      <c r="C30" s="46" t="s">
        <v>90</v>
      </c>
      <c r="D30" s="46" t="s">
        <v>175</v>
      </c>
      <c r="E30" s="47">
        <v>43399</v>
      </c>
      <c r="F30" s="46" t="s">
        <v>165</v>
      </c>
      <c r="G30" s="46" t="s">
        <v>28</v>
      </c>
      <c r="H30" s="46" t="s">
        <v>45</v>
      </c>
      <c r="I30" s="48" t="s">
        <v>30</v>
      </c>
      <c r="J30" s="46" t="s">
        <v>150</v>
      </c>
      <c r="K30" s="46" t="s">
        <v>176</v>
      </c>
      <c r="L30" s="46" t="s">
        <v>177</v>
      </c>
      <c r="M30" s="46" t="s">
        <v>178</v>
      </c>
      <c r="N30" s="46">
        <v>9</v>
      </c>
      <c r="O30" s="46">
        <v>3</v>
      </c>
      <c r="P30" s="49">
        <v>43399</v>
      </c>
      <c r="Q30" s="49">
        <v>43555</v>
      </c>
      <c r="R30" s="46">
        <v>22</v>
      </c>
      <c r="S30" s="46" t="s">
        <v>108</v>
      </c>
      <c r="T30" s="46" t="s">
        <v>36</v>
      </c>
      <c r="U30" s="46"/>
      <c r="V30" s="46"/>
      <c r="W30" s="46"/>
      <c r="X30" s="46"/>
      <c r="Y30" s="46" t="s">
        <v>137</v>
      </c>
      <c r="Z30" s="46">
        <v>9</v>
      </c>
      <c r="AA30" s="50">
        <v>43920</v>
      </c>
      <c r="AB30" s="273">
        <f t="shared" si="1"/>
        <v>1</v>
      </c>
      <c r="AC30" s="51">
        <f t="shared" si="0"/>
        <v>3</v>
      </c>
      <c r="AD30" s="51"/>
      <c r="AE30" s="57"/>
    </row>
    <row r="31" spans="1:31" s="96" customFormat="1" ht="60" x14ac:dyDescent="0.25">
      <c r="A31" s="45">
        <v>25</v>
      </c>
      <c r="B31" s="46" t="s">
        <v>24</v>
      </c>
      <c r="C31" s="46" t="s">
        <v>90</v>
      </c>
      <c r="D31" s="46" t="s">
        <v>180</v>
      </c>
      <c r="E31" s="47">
        <v>43399</v>
      </c>
      <c r="F31" s="46" t="s">
        <v>27</v>
      </c>
      <c r="G31" s="46" t="s">
        <v>28</v>
      </c>
      <c r="H31" s="46" t="s">
        <v>45</v>
      </c>
      <c r="I31" s="48" t="s">
        <v>30</v>
      </c>
      <c r="J31" s="46" t="s">
        <v>150</v>
      </c>
      <c r="K31" s="46" t="s">
        <v>179</v>
      </c>
      <c r="L31" s="46" t="s">
        <v>181</v>
      </c>
      <c r="M31" s="46" t="s">
        <v>182</v>
      </c>
      <c r="N31" s="46">
        <v>1</v>
      </c>
      <c r="O31" s="46">
        <v>4</v>
      </c>
      <c r="P31" s="49">
        <v>43399</v>
      </c>
      <c r="Q31" s="49">
        <v>43465</v>
      </c>
      <c r="R31" s="46">
        <v>9</v>
      </c>
      <c r="S31" s="46" t="s">
        <v>108</v>
      </c>
      <c r="T31" s="46" t="s">
        <v>36</v>
      </c>
      <c r="U31" s="46"/>
      <c r="V31" s="46"/>
      <c r="W31" s="46"/>
      <c r="X31" s="46"/>
      <c r="Y31" s="46" t="s">
        <v>183</v>
      </c>
      <c r="Z31" s="46">
        <v>1</v>
      </c>
      <c r="AA31" s="50">
        <v>43920</v>
      </c>
      <c r="AB31" s="273">
        <f t="shared" si="1"/>
        <v>1</v>
      </c>
      <c r="AC31" s="51">
        <f t="shared" si="0"/>
        <v>4</v>
      </c>
      <c r="AD31" s="51"/>
      <c r="AE31" s="57"/>
    </row>
    <row r="32" spans="1:31" s="96" customFormat="1" ht="165" x14ac:dyDescent="0.25">
      <c r="A32" s="45">
        <v>26</v>
      </c>
      <c r="B32" s="46" t="s">
        <v>24</v>
      </c>
      <c r="C32" s="46" t="s">
        <v>90</v>
      </c>
      <c r="D32" s="46" t="s">
        <v>184</v>
      </c>
      <c r="E32" s="47">
        <v>43399</v>
      </c>
      <c r="F32" s="46" t="s">
        <v>27</v>
      </c>
      <c r="G32" s="46" t="s">
        <v>28</v>
      </c>
      <c r="H32" s="46" t="s">
        <v>45</v>
      </c>
      <c r="I32" s="48" t="s">
        <v>30</v>
      </c>
      <c r="J32" s="46" t="s">
        <v>139</v>
      </c>
      <c r="K32" s="46" t="s">
        <v>109</v>
      </c>
      <c r="L32" s="46" t="s">
        <v>185</v>
      </c>
      <c r="M32" s="46" t="s">
        <v>186</v>
      </c>
      <c r="N32" s="46">
        <v>1</v>
      </c>
      <c r="O32" s="46">
        <v>4</v>
      </c>
      <c r="P32" s="49">
        <v>43399</v>
      </c>
      <c r="Q32" s="49">
        <v>43404</v>
      </c>
      <c r="R32" s="46">
        <v>0</v>
      </c>
      <c r="S32" s="46" t="s">
        <v>142</v>
      </c>
      <c r="T32" s="46" t="s">
        <v>36</v>
      </c>
      <c r="U32" s="46"/>
      <c r="V32" s="46"/>
      <c r="W32" s="46"/>
      <c r="X32" s="46"/>
      <c r="Y32" s="46" t="s">
        <v>187</v>
      </c>
      <c r="Z32" s="46">
        <v>1</v>
      </c>
      <c r="AA32" s="50">
        <v>43920</v>
      </c>
      <c r="AB32" s="273">
        <f t="shared" si="1"/>
        <v>1</v>
      </c>
      <c r="AC32" s="51">
        <f t="shared" si="0"/>
        <v>4</v>
      </c>
      <c r="AD32" s="51"/>
      <c r="AE32" s="57"/>
    </row>
    <row r="33" spans="1:31" s="96" customFormat="1" ht="165" x14ac:dyDescent="0.25">
      <c r="A33" s="45">
        <v>27</v>
      </c>
      <c r="B33" s="46" t="s">
        <v>24</v>
      </c>
      <c r="C33" s="46" t="s">
        <v>90</v>
      </c>
      <c r="D33" s="46" t="s">
        <v>188</v>
      </c>
      <c r="E33" s="47">
        <v>43399</v>
      </c>
      <c r="F33" s="46" t="s">
        <v>27</v>
      </c>
      <c r="G33" s="46" t="s">
        <v>28</v>
      </c>
      <c r="H33" s="46" t="s">
        <v>45</v>
      </c>
      <c r="I33" s="48" t="s">
        <v>81</v>
      </c>
      <c r="J33" s="46" t="s">
        <v>139</v>
      </c>
      <c r="K33" s="46" t="s">
        <v>109</v>
      </c>
      <c r="L33" s="46" t="s">
        <v>189</v>
      </c>
      <c r="M33" s="46" t="s">
        <v>190</v>
      </c>
      <c r="N33" s="46">
        <v>1</v>
      </c>
      <c r="O33" s="46">
        <v>4</v>
      </c>
      <c r="P33" s="49">
        <v>43399</v>
      </c>
      <c r="Q33" s="49">
        <v>43434</v>
      </c>
      <c r="R33" s="46">
        <v>5</v>
      </c>
      <c r="S33" s="46" t="s">
        <v>142</v>
      </c>
      <c r="T33" s="46" t="s">
        <v>36</v>
      </c>
      <c r="U33" s="46"/>
      <c r="V33" s="46"/>
      <c r="W33" s="46"/>
      <c r="X33" s="46"/>
      <c r="Y33" s="46" t="s">
        <v>191</v>
      </c>
      <c r="Z33" s="46">
        <v>1</v>
      </c>
      <c r="AA33" s="50">
        <v>43920</v>
      </c>
      <c r="AB33" s="273">
        <f t="shared" si="1"/>
        <v>1</v>
      </c>
      <c r="AC33" s="51">
        <f t="shared" si="0"/>
        <v>4</v>
      </c>
      <c r="AD33" s="51"/>
      <c r="AE33" s="57"/>
    </row>
    <row r="34" spans="1:31" s="96" customFormat="1" ht="105" x14ac:dyDescent="0.25">
      <c r="A34" s="45">
        <v>28</v>
      </c>
      <c r="B34" s="46" t="s">
        <v>24</v>
      </c>
      <c r="C34" s="46" t="s">
        <v>90</v>
      </c>
      <c r="D34" s="46" t="s">
        <v>192</v>
      </c>
      <c r="E34" s="47">
        <v>43399</v>
      </c>
      <c r="F34" s="46" t="s">
        <v>27</v>
      </c>
      <c r="G34" s="46" t="s">
        <v>28</v>
      </c>
      <c r="H34" s="46" t="s">
        <v>45</v>
      </c>
      <c r="I34" s="48" t="s">
        <v>81</v>
      </c>
      <c r="J34" s="46" t="s">
        <v>150</v>
      </c>
      <c r="K34" s="46" t="s">
        <v>193</v>
      </c>
      <c r="L34" s="46" t="s">
        <v>194</v>
      </c>
      <c r="M34" s="46" t="s">
        <v>195</v>
      </c>
      <c r="N34" s="46">
        <v>1</v>
      </c>
      <c r="O34" s="46">
        <v>4</v>
      </c>
      <c r="P34" s="49">
        <v>43399</v>
      </c>
      <c r="Q34" s="49">
        <v>43465</v>
      </c>
      <c r="R34" s="46">
        <v>9</v>
      </c>
      <c r="S34" s="46" t="s">
        <v>108</v>
      </c>
      <c r="T34" s="46" t="s">
        <v>36</v>
      </c>
      <c r="U34" s="46"/>
      <c r="V34" s="46"/>
      <c r="W34" s="46"/>
      <c r="X34" s="46"/>
      <c r="Y34" s="46" t="s">
        <v>196</v>
      </c>
      <c r="Z34" s="46">
        <v>1</v>
      </c>
      <c r="AA34" s="50">
        <v>43920</v>
      </c>
      <c r="AB34" s="273">
        <f t="shared" si="1"/>
        <v>1</v>
      </c>
      <c r="AC34" s="51">
        <f t="shared" si="0"/>
        <v>4</v>
      </c>
      <c r="AD34" s="51"/>
      <c r="AE34" s="57"/>
    </row>
    <row r="35" spans="1:31" s="96" customFormat="1" ht="105" x14ac:dyDescent="0.25">
      <c r="A35" s="45">
        <v>29</v>
      </c>
      <c r="B35" s="46" t="s">
        <v>24</v>
      </c>
      <c r="C35" s="46" t="s">
        <v>90</v>
      </c>
      <c r="D35" s="46" t="s">
        <v>192</v>
      </c>
      <c r="E35" s="47">
        <v>43399</v>
      </c>
      <c r="F35" s="46" t="s">
        <v>27</v>
      </c>
      <c r="G35" s="46" t="s">
        <v>28</v>
      </c>
      <c r="H35" s="46" t="s">
        <v>45</v>
      </c>
      <c r="I35" s="48" t="s">
        <v>81</v>
      </c>
      <c r="J35" s="46" t="s">
        <v>139</v>
      </c>
      <c r="K35" s="46" t="s">
        <v>113</v>
      </c>
      <c r="L35" s="46" t="s">
        <v>197</v>
      </c>
      <c r="M35" s="46" t="s">
        <v>198</v>
      </c>
      <c r="N35" s="46">
        <v>1</v>
      </c>
      <c r="O35" s="46">
        <v>3</v>
      </c>
      <c r="P35" s="49">
        <v>43399</v>
      </c>
      <c r="Q35" s="49">
        <v>43434</v>
      </c>
      <c r="R35" s="46">
        <v>5</v>
      </c>
      <c r="S35" s="46" t="s">
        <v>142</v>
      </c>
      <c r="T35" s="46" t="s">
        <v>36</v>
      </c>
      <c r="U35" s="46"/>
      <c r="V35" s="46"/>
      <c r="W35" s="46"/>
      <c r="X35" s="46"/>
      <c r="Y35" s="46" t="s">
        <v>199</v>
      </c>
      <c r="Z35" s="46">
        <v>1</v>
      </c>
      <c r="AA35" s="50">
        <v>43920</v>
      </c>
      <c r="AB35" s="273">
        <f t="shared" si="1"/>
        <v>1</v>
      </c>
      <c r="AC35" s="51">
        <f t="shared" si="0"/>
        <v>3</v>
      </c>
      <c r="AD35" s="51"/>
      <c r="AE35" s="57"/>
    </row>
    <row r="36" spans="1:31" s="96" customFormat="1" ht="135" x14ac:dyDescent="0.25">
      <c r="A36" s="45">
        <v>30</v>
      </c>
      <c r="B36" s="46" t="s">
        <v>24</v>
      </c>
      <c r="C36" s="46" t="s">
        <v>90</v>
      </c>
      <c r="D36" s="46" t="s">
        <v>200</v>
      </c>
      <c r="E36" s="47">
        <v>43399</v>
      </c>
      <c r="F36" s="46" t="s">
        <v>27</v>
      </c>
      <c r="G36" s="46" t="s">
        <v>28</v>
      </c>
      <c r="H36" s="46" t="s">
        <v>45</v>
      </c>
      <c r="I36" s="48" t="s">
        <v>81</v>
      </c>
      <c r="J36" s="46" t="s">
        <v>139</v>
      </c>
      <c r="K36" s="46" t="s">
        <v>201</v>
      </c>
      <c r="L36" s="46" t="s">
        <v>197</v>
      </c>
      <c r="M36" s="46" t="s">
        <v>198</v>
      </c>
      <c r="N36" s="46">
        <v>1</v>
      </c>
      <c r="O36" s="46">
        <v>3</v>
      </c>
      <c r="P36" s="49">
        <v>43399</v>
      </c>
      <c r="Q36" s="49">
        <v>43434</v>
      </c>
      <c r="R36" s="46">
        <v>5</v>
      </c>
      <c r="S36" s="46" t="s">
        <v>142</v>
      </c>
      <c r="T36" s="46" t="s">
        <v>36</v>
      </c>
      <c r="U36" s="46"/>
      <c r="V36" s="46"/>
      <c r="W36" s="46"/>
      <c r="X36" s="46"/>
      <c r="Y36" s="46" t="s">
        <v>199</v>
      </c>
      <c r="Z36" s="46">
        <v>1</v>
      </c>
      <c r="AA36" s="50">
        <v>43920</v>
      </c>
      <c r="AB36" s="273">
        <f t="shared" si="1"/>
        <v>1</v>
      </c>
      <c r="AC36" s="51">
        <f t="shared" si="0"/>
        <v>3</v>
      </c>
      <c r="AD36" s="51"/>
      <c r="AE36" s="57"/>
    </row>
    <row r="37" spans="1:31" s="96" customFormat="1" ht="135" x14ac:dyDescent="0.25">
      <c r="A37" s="45">
        <v>30</v>
      </c>
      <c r="B37" s="46" t="s">
        <v>24</v>
      </c>
      <c r="C37" s="46" t="s">
        <v>90</v>
      </c>
      <c r="D37" s="46" t="s">
        <v>200</v>
      </c>
      <c r="E37" s="47">
        <v>43399</v>
      </c>
      <c r="F37" s="46" t="s">
        <v>27</v>
      </c>
      <c r="G37" s="46" t="s">
        <v>28</v>
      </c>
      <c r="H37" s="46" t="s">
        <v>45</v>
      </c>
      <c r="I37" s="48" t="s">
        <v>81</v>
      </c>
      <c r="J37" s="46" t="s">
        <v>139</v>
      </c>
      <c r="K37" s="46" t="s">
        <v>202</v>
      </c>
      <c r="L37" s="46" t="s">
        <v>203</v>
      </c>
      <c r="M37" s="46" t="s">
        <v>204</v>
      </c>
      <c r="N37" s="46">
        <v>1</v>
      </c>
      <c r="O37" s="46">
        <v>3</v>
      </c>
      <c r="P37" s="49">
        <v>43399</v>
      </c>
      <c r="Q37" s="49">
        <v>43419</v>
      </c>
      <c r="R37" s="46">
        <v>2</v>
      </c>
      <c r="S37" s="46" t="s">
        <v>142</v>
      </c>
      <c r="T37" s="46" t="s">
        <v>36</v>
      </c>
      <c r="U37" s="46"/>
      <c r="V37" s="46"/>
      <c r="W37" s="46"/>
      <c r="X37" s="46"/>
      <c r="Y37" s="46" t="s">
        <v>205</v>
      </c>
      <c r="Z37" s="46">
        <v>1</v>
      </c>
      <c r="AA37" s="50">
        <v>43920</v>
      </c>
      <c r="AB37" s="273">
        <f t="shared" si="1"/>
        <v>1</v>
      </c>
      <c r="AC37" s="51">
        <f t="shared" si="0"/>
        <v>3</v>
      </c>
      <c r="AD37" s="51"/>
      <c r="AE37" s="57"/>
    </row>
    <row r="38" spans="1:31" s="96" customFormat="1" ht="120" x14ac:dyDescent="0.25">
      <c r="A38" s="45">
        <v>31</v>
      </c>
      <c r="B38" s="46" t="s">
        <v>24</v>
      </c>
      <c r="C38" s="46" t="s">
        <v>90</v>
      </c>
      <c r="D38" s="46" t="s">
        <v>206</v>
      </c>
      <c r="E38" s="47">
        <v>43399</v>
      </c>
      <c r="F38" s="46" t="s">
        <v>27</v>
      </c>
      <c r="G38" s="46" t="s">
        <v>28</v>
      </c>
      <c r="H38" s="46" t="s">
        <v>45</v>
      </c>
      <c r="I38" s="48" t="s">
        <v>81</v>
      </c>
      <c r="J38" s="46" t="s">
        <v>150</v>
      </c>
      <c r="K38" s="46" t="s">
        <v>207</v>
      </c>
      <c r="L38" s="46" t="s">
        <v>208</v>
      </c>
      <c r="M38" s="46" t="s">
        <v>209</v>
      </c>
      <c r="N38" s="46">
        <v>1</v>
      </c>
      <c r="O38" s="46">
        <v>3</v>
      </c>
      <c r="P38" s="49">
        <v>43399</v>
      </c>
      <c r="Q38" s="49">
        <v>43419</v>
      </c>
      <c r="R38" s="46">
        <v>2</v>
      </c>
      <c r="S38" s="46" t="s">
        <v>108</v>
      </c>
      <c r="T38" s="46" t="s">
        <v>36</v>
      </c>
      <c r="U38" s="46"/>
      <c r="V38" s="46"/>
      <c r="W38" s="46"/>
      <c r="X38" s="46"/>
      <c r="Y38" s="46" t="s">
        <v>199</v>
      </c>
      <c r="Z38" s="46">
        <v>1</v>
      </c>
      <c r="AA38" s="50">
        <v>43920</v>
      </c>
      <c r="AB38" s="273">
        <f t="shared" si="1"/>
        <v>1</v>
      </c>
      <c r="AC38" s="51">
        <f t="shared" si="0"/>
        <v>3</v>
      </c>
      <c r="AD38" s="51"/>
      <c r="AE38" s="57"/>
    </row>
    <row r="39" spans="1:31" s="96" customFormat="1" ht="105" x14ac:dyDescent="0.25">
      <c r="A39" s="45">
        <v>32</v>
      </c>
      <c r="B39" s="46" t="s">
        <v>24</v>
      </c>
      <c r="C39" s="46" t="s">
        <v>90</v>
      </c>
      <c r="D39" s="46" t="s">
        <v>206</v>
      </c>
      <c r="E39" s="47">
        <v>43399</v>
      </c>
      <c r="F39" s="46" t="s">
        <v>27</v>
      </c>
      <c r="G39" s="46" t="s">
        <v>28</v>
      </c>
      <c r="H39" s="46" t="s">
        <v>45</v>
      </c>
      <c r="I39" s="48" t="s">
        <v>81</v>
      </c>
      <c r="J39" s="46" t="s">
        <v>139</v>
      </c>
      <c r="K39" s="46" t="s">
        <v>207</v>
      </c>
      <c r="L39" s="46" t="s">
        <v>210</v>
      </c>
      <c r="M39" s="46" t="s">
        <v>211</v>
      </c>
      <c r="N39" s="46">
        <v>1</v>
      </c>
      <c r="O39" s="46">
        <v>3</v>
      </c>
      <c r="P39" s="49">
        <v>43399</v>
      </c>
      <c r="Q39" s="49">
        <v>43434</v>
      </c>
      <c r="R39" s="46">
        <v>5</v>
      </c>
      <c r="S39" s="46" t="s">
        <v>142</v>
      </c>
      <c r="T39" s="46" t="s">
        <v>36</v>
      </c>
      <c r="U39" s="46"/>
      <c r="V39" s="46"/>
      <c r="W39" s="46"/>
      <c r="X39" s="46"/>
      <c r="Y39" s="46" t="s">
        <v>211</v>
      </c>
      <c r="Z39" s="46">
        <v>1</v>
      </c>
      <c r="AA39" s="50">
        <v>43920</v>
      </c>
      <c r="AB39" s="273">
        <f t="shared" si="1"/>
        <v>1</v>
      </c>
      <c r="AC39" s="51">
        <f t="shared" si="0"/>
        <v>3</v>
      </c>
      <c r="AD39" s="51"/>
      <c r="AE39" s="57"/>
    </row>
    <row r="40" spans="1:31" s="96" customFormat="1" ht="105" x14ac:dyDescent="0.25">
      <c r="A40" s="45">
        <v>33</v>
      </c>
      <c r="B40" s="46" t="s">
        <v>24</v>
      </c>
      <c r="C40" s="46" t="s">
        <v>90</v>
      </c>
      <c r="D40" s="46" t="s">
        <v>212</v>
      </c>
      <c r="E40" s="47">
        <v>43399</v>
      </c>
      <c r="F40" s="46" t="s">
        <v>27</v>
      </c>
      <c r="G40" s="46" t="s">
        <v>28</v>
      </c>
      <c r="H40" s="46" t="s">
        <v>45</v>
      </c>
      <c r="I40" s="48" t="s">
        <v>81</v>
      </c>
      <c r="J40" s="46" t="s">
        <v>150</v>
      </c>
      <c r="K40" s="46" t="s">
        <v>213</v>
      </c>
      <c r="L40" s="46" t="s">
        <v>214</v>
      </c>
      <c r="M40" s="46" t="s">
        <v>130</v>
      </c>
      <c r="N40" s="46">
        <v>1</v>
      </c>
      <c r="O40" s="46">
        <v>3</v>
      </c>
      <c r="P40" s="49">
        <v>43399</v>
      </c>
      <c r="Q40" s="49">
        <v>43434</v>
      </c>
      <c r="R40" s="46">
        <v>5</v>
      </c>
      <c r="S40" s="46" t="s">
        <v>108</v>
      </c>
      <c r="T40" s="46" t="s">
        <v>36</v>
      </c>
      <c r="U40" s="46"/>
      <c r="V40" s="46"/>
      <c r="W40" s="46"/>
      <c r="X40" s="46"/>
      <c r="Y40" s="46" t="s">
        <v>215</v>
      </c>
      <c r="Z40" s="46">
        <v>1</v>
      </c>
      <c r="AA40" s="50">
        <v>43920</v>
      </c>
      <c r="AB40" s="273">
        <f t="shared" si="1"/>
        <v>1</v>
      </c>
      <c r="AC40" s="51">
        <f t="shared" si="0"/>
        <v>3</v>
      </c>
      <c r="AD40" s="51"/>
      <c r="AE40" s="57"/>
    </row>
    <row r="41" spans="1:31" s="96" customFormat="1" ht="105" x14ac:dyDescent="0.25">
      <c r="A41" s="45">
        <v>33</v>
      </c>
      <c r="B41" s="46" t="s">
        <v>24</v>
      </c>
      <c r="C41" s="46" t="s">
        <v>90</v>
      </c>
      <c r="D41" s="46" t="s">
        <v>212</v>
      </c>
      <c r="E41" s="47">
        <v>43399</v>
      </c>
      <c r="F41" s="46" t="s">
        <v>27</v>
      </c>
      <c r="G41" s="46" t="s">
        <v>28</v>
      </c>
      <c r="H41" s="46" t="s">
        <v>45</v>
      </c>
      <c r="I41" s="48" t="s">
        <v>81</v>
      </c>
      <c r="J41" s="46" t="s">
        <v>150</v>
      </c>
      <c r="K41" s="46" t="s">
        <v>216</v>
      </c>
      <c r="L41" s="46" t="s">
        <v>217</v>
      </c>
      <c r="M41" s="46" t="s">
        <v>218</v>
      </c>
      <c r="N41" s="46">
        <v>6</v>
      </c>
      <c r="O41" s="46">
        <v>3</v>
      </c>
      <c r="P41" s="49">
        <v>43399</v>
      </c>
      <c r="Q41" s="49">
        <v>43434</v>
      </c>
      <c r="R41" s="46">
        <v>5</v>
      </c>
      <c r="S41" s="46" t="s">
        <v>108</v>
      </c>
      <c r="T41" s="46" t="s">
        <v>36</v>
      </c>
      <c r="U41" s="46"/>
      <c r="V41" s="46"/>
      <c r="W41" s="46"/>
      <c r="X41" s="46"/>
      <c r="Y41" s="46" t="s">
        <v>219</v>
      </c>
      <c r="Z41" s="46">
        <v>6</v>
      </c>
      <c r="AA41" s="50">
        <v>43920</v>
      </c>
      <c r="AB41" s="273">
        <f t="shared" si="1"/>
        <v>1</v>
      </c>
      <c r="AC41" s="51">
        <f t="shared" si="0"/>
        <v>3</v>
      </c>
      <c r="AD41" s="51"/>
      <c r="AE41" s="57"/>
    </row>
    <row r="42" spans="1:31" s="96" customFormat="1" ht="60" x14ac:dyDescent="0.25">
      <c r="A42" s="45">
        <v>34</v>
      </c>
      <c r="B42" s="46" t="s">
        <v>24</v>
      </c>
      <c r="C42" s="46" t="s">
        <v>220</v>
      </c>
      <c r="D42" s="46" t="s">
        <v>221</v>
      </c>
      <c r="E42" s="47">
        <v>43567</v>
      </c>
      <c r="F42" s="46" t="s">
        <v>27</v>
      </c>
      <c r="G42" s="46" t="s">
        <v>28</v>
      </c>
      <c r="H42" s="46" t="s">
        <v>45</v>
      </c>
      <c r="I42" s="48" t="s">
        <v>222</v>
      </c>
      <c r="J42" s="46" t="s">
        <v>223</v>
      </c>
      <c r="K42" s="46" t="s">
        <v>224</v>
      </c>
      <c r="L42" s="46" t="s">
        <v>225</v>
      </c>
      <c r="M42" s="46" t="s">
        <v>226</v>
      </c>
      <c r="N42" s="46">
        <v>1</v>
      </c>
      <c r="O42" s="46">
        <v>3</v>
      </c>
      <c r="P42" s="49">
        <v>43567</v>
      </c>
      <c r="Q42" s="49">
        <v>43646</v>
      </c>
      <c r="R42" s="46">
        <v>11</v>
      </c>
      <c r="S42" s="46" t="s">
        <v>227</v>
      </c>
      <c r="T42" s="46" t="s">
        <v>36</v>
      </c>
      <c r="U42" s="46"/>
      <c r="V42" s="46"/>
      <c r="W42" s="46"/>
      <c r="X42" s="46"/>
      <c r="Y42" s="46" t="s">
        <v>228</v>
      </c>
      <c r="Z42" s="46">
        <v>1</v>
      </c>
      <c r="AA42" s="50">
        <v>43920</v>
      </c>
      <c r="AB42" s="273">
        <f t="shared" si="1"/>
        <v>1</v>
      </c>
      <c r="AC42" s="51">
        <f t="shared" si="0"/>
        <v>3</v>
      </c>
      <c r="AD42" s="51"/>
      <c r="AE42" s="57"/>
    </row>
    <row r="43" spans="1:31" s="96" customFormat="1" ht="75" x14ac:dyDescent="0.25">
      <c r="A43" s="45">
        <v>35</v>
      </c>
      <c r="B43" s="46" t="s">
        <v>24</v>
      </c>
      <c r="C43" s="46" t="s">
        <v>220</v>
      </c>
      <c r="D43" s="46" t="s">
        <v>230</v>
      </c>
      <c r="E43" s="47">
        <v>43567</v>
      </c>
      <c r="F43" s="46" t="s">
        <v>27</v>
      </c>
      <c r="G43" s="46" t="s">
        <v>28</v>
      </c>
      <c r="H43" s="46" t="s">
        <v>45</v>
      </c>
      <c r="I43" s="48" t="s">
        <v>222</v>
      </c>
      <c r="J43" s="46" t="s">
        <v>223</v>
      </c>
      <c r="K43" s="46" t="s">
        <v>231</v>
      </c>
      <c r="L43" s="46" t="s">
        <v>232</v>
      </c>
      <c r="M43" s="46" t="s">
        <v>226</v>
      </c>
      <c r="N43" s="46">
        <v>1</v>
      </c>
      <c r="O43" s="46">
        <v>3</v>
      </c>
      <c r="P43" s="49">
        <v>43567</v>
      </c>
      <c r="Q43" s="49">
        <v>43646</v>
      </c>
      <c r="R43" s="46">
        <v>11</v>
      </c>
      <c r="S43" s="46" t="s">
        <v>227</v>
      </c>
      <c r="T43" s="46" t="s">
        <v>36</v>
      </c>
      <c r="U43" s="46"/>
      <c r="V43" s="46"/>
      <c r="W43" s="46"/>
      <c r="X43" s="46"/>
      <c r="Y43" s="46" t="s">
        <v>233</v>
      </c>
      <c r="Z43" s="46">
        <v>1</v>
      </c>
      <c r="AA43" s="50">
        <v>43920</v>
      </c>
      <c r="AB43" s="273">
        <f t="shared" si="1"/>
        <v>1</v>
      </c>
      <c r="AC43" s="51">
        <f t="shared" si="0"/>
        <v>3</v>
      </c>
      <c r="AD43" s="51"/>
      <c r="AE43" s="57"/>
    </row>
    <row r="44" spans="1:31" s="96" customFormat="1" ht="135" x14ac:dyDescent="0.25">
      <c r="A44" s="45">
        <v>36</v>
      </c>
      <c r="B44" s="46" t="s">
        <v>24</v>
      </c>
      <c r="C44" s="46" t="s">
        <v>234</v>
      </c>
      <c r="D44" s="46" t="s">
        <v>235</v>
      </c>
      <c r="E44" s="47">
        <v>43797</v>
      </c>
      <c r="F44" s="46" t="s">
        <v>98</v>
      </c>
      <c r="G44" s="46" t="s">
        <v>28</v>
      </c>
      <c r="H44" s="46" t="s">
        <v>45</v>
      </c>
      <c r="I44" s="48" t="s">
        <v>236</v>
      </c>
      <c r="J44" s="46" t="s">
        <v>237</v>
      </c>
      <c r="K44" s="46" t="s">
        <v>238</v>
      </c>
      <c r="L44" s="46" t="s">
        <v>239</v>
      </c>
      <c r="M44" s="46" t="s">
        <v>240</v>
      </c>
      <c r="N44" s="46">
        <v>1</v>
      </c>
      <c r="O44" s="46">
        <v>4</v>
      </c>
      <c r="P44" s="49">
        <v>43797</v>
      </c>
      <c r="Q44" s="49">
        <v>43881</v>
      </c>
      <c r="R44" s="46">
        <v>12</v>
      </c>
      <c r="S44" s="46" t="s">
        <v>241</v>
      </c>
      <c r="T44" s="46" t="s">
        <v>36</v>
      </c>
      <c r="U44" s="46"/>
      <c r="V44" s="46"/>
      <c r="W44" s="46"/>
      <c r="X44" s="46"/>
      <c r="Y44" s="46" t="s">
        <v>242</v>
      </c>
      <c r="Z44" s="46">
        <v>1</v>
      </c>
      <c r="AA44" s="50">
        <v>43920</v>
      </c>
      <c r="AB44" s="273">
        <f t="shared" si="1"/>
        <v>1</v>
      </c>
      <c r="AC44" s="51">
        <f t="shared" si="0"/>
        <v>4</v>
      </c>
      <c r="AD44" s="51"/>
      <c r="AE44" s="57"/>
    </row>
    <row r="45" spans="1:31" s="96" customFormat="1" ht="150" x14ac:dyDescent="0.25">
      <c r="A45" s="45">
        <v>37</v>
      </c>
      <c r="B45" s="46" t="s">
        <v>24</v>
      </c>
      <c r="C45" s="46" t="s">
        <v>234</v>
      </c>
      <c r="D45" s="46" t="s">
        <v>244</v>
      </c>
      <c r="E45" s="47">
        <v>43797</v>
      </c>
      <c r="F45" s="46" t="s">
        <v>98</v>
      </c>
      <c r="G45" s="46" t="s">
        <v>28</v>
      </c>
      <c r="H45" s="46" t="s">
        <v>29</v>
      </c>
      <c r="I45" s="48" t="s">
        <v>107</v>
      </c>
      <c r="J45" s="46" t="s">
        <v>245</v>
      </c>
      <c r="K45" s="46" t="s">
        <v>246</v>
      </c>
      <c r="L45" s="46" t="s">
        <v>247</v>
      </c>
      <c r="M45" s="46" t="s">
        <v>248</v>
      </c>
      <c r="N45" s="46">
        <v>1</v>
      </c>
      <c r="O45" s="46">
        <v>8</v>
      </c>
      <c r="P45" s="49">
        <v>43797</v>
      </c>
      <c r="Q45" s="49">
        <v>43921</v>
      </c>
      <c r="R45" s="46">
        <v>17</v>
      </c>
      <c r="S45" s="46" t="s">
        <v>241</v>
      </c>
      <c r="T45" s="46" t="s">
        <v>36</v>
      </c>
      <c r="U45" s="46"/>
      <c r="V45" s="46"/>
      <c r="W45" s="46"/>
      <c r="X45" s="46"/>
      <c r="Y45" s="46" t="s">
        <v>249</v>
      </c>
      <c r="Z45" s="46">
        <v>1</v>
      </c>
      <c r="AA45" s="50">
        <v>43920</v>
      </c>
      <c r="AB45" s="273">
        <f t="shared" si="1"/>
        <v>1</v>
      </c>
      <c r="AC45" s="51">
        <f t="shared" si="0"/>
        <v>8</v>
      </c>
      <c r="AD45" s="51"/>
      <c r="AE45" s="57"/>
    </row>
    <row r="46" spans="1:31" s="96" customFormat="1" ht="135" x14ac:dyDescent="0.25">
      <c r="A46" s="45">
        <v>38</v>
      </c>
      <c r="B46" s="46" t="s">
        <v>24</v>
      </c>
      <c r="C46" s="46" t="s">
        <v>250</v>
      </c>
      <c r="D46" s="46" t="s">
        <v>251</v>
      </c>
      <c r="E46" s="47">
        <v>43756</v>
      </c>
      <c r="F46" s="46" t="s">
        <v>98</v>
      </c>
      <c r="G46" s="46" t="s">
        <v>28</v>
      </c>
      <c r="H46" s="46" t="s">
        <v>29</v>
      </c>
      <c r="I46" s="48" t="s">
        <v>222</v>
      </c>
      <c r="J46" s="46" t="s">
        <v>223</v>
      </c>
      <c r="K46" s="46" t="s">
        <v>252</v>
      </c>
      <c r="L46" s="46" t="s">
        <v>253</v>
      </c>
      <c r="M46" s="46" t="s">
        <v>254</v>
      </c>
      <c r="N46" s="46">
        <v>1</v>
      </c>
      <c r="O46" s="46">
        <v>25</v>
      </c>
      <c r="P46" s="49">
        <v>43756</v>
      </c>
      <c r="Q46" s="49">
        <v>44101</v>
      </c>
      <c r="R46" s="46">
        <v>49</v>
      </c>
      <c r="S46" s="46" t="s">
        <v>241</v>
      </c>
      <c r="T46" s="46" t="s">
        <v>36</v>
      </c>
      <c r="U46" s="46"/>
      <c r="V46" s="46"/>
      <c r="W46" s="46"/>
      <c r="X46" s="46"/>
      <c r="Y46" s="46" t="s">
        <v>255</v>
      </c>
      <c r="Z46" s="46">
        <v>1</v>
      </c>
      <c r="AA46" s="50">
        <v>44104</v>
      </c>
      <c r="AB46" s="273">
        <f t="shared" si="1"/>
        <v>1</v>
      </c>
      <c r="AC46" s="51">
        <f t="shared" si="0"/>
        <v>25</v>
      </c>
      <c r="AD46" s="51"/>
      <c r="AE46" s="57"/>
    </row>
    <row r="47" spans="1:31" s="96" customFormat="1" ht="180" x14ac:dyDescent="0.25">
      <c r="A47" s="45">
        <v>39</v>
      </c>
      <c r="B47" s="46" t="s">
        <v>24</v>
      </c>
      <c r="C47" s="46" t="s">
        <v>250</v>
      </c>
      <c r="D47" s="46" t="s">
        <v>256</v>
      </c>
      <c r="E47" s="47">
        <v>43756</v>
      </c>
      <c r="F47" s="46" t="s">
        <v>98</v>
      </c>
      <c r="G47" s="46" t="s">
        <v>28</v>
      </c>
      <c r="H47" s="46" t="s">
        <v>29</v>
      </c>
      <c r="I47" s="48" t="s">
        <v>222</v>
      </c>
      <c r="J47" s="46" t="s">
        <v>223</v>
      </c>
      <c r="K47" s="46" t="s">
        <v>257</v>
      </c>
      <c r="L47" s="46" t="s">
        <v>258</v>
      </c>
      <c r="M47" s="46" t="s">
        <v>259</v>
      </c>
      <c r="N47" s="46">
        <v>4</v>
      </c>
      <c r="O47" s="46">
        <v>25</v>
      </c>
      <c r="P47" s="49">
        <v>43756</v>
      </c>
      <c r="Q47" s="49">
        <v>43951</v>
      </c>
      <c r="R47" s="46">
        <v>27</v>
      </c>
      <c r="S47" s="46" t="s">
        <v>241</v>
      </c>
      <c r="T47" s="46" t="s">
        <v>36</v>
      </c>
      <c r="U47" s="46"/>
      <c r="V47" s="46"/>
      <c r="W47" s="46"/>
      <c r="X47" s="46"/>
      <c r="Y47" s="46" t="s">
        <v>260</v>
      </c>
      <c r="Z47" s="46">
        <v>4</v>
      </c>
      <c r="AA47" s="50">
        <v>44012</v>
      </c>
      <c r="AB47" s="273">
        <f t="shared" si="1"/>
        <v>1</v>
      </c>
      <c r="AC47" s="51">
        <f t="shared" si="0"/>
        <v>25</v>
      </c>
      <c r="AD47" s="51"/>
      <c r="AE47" s="57"/>
    </row>
    <row r="48" spans="1:31" s="96" customFormat="1" ht="90" x14ac:dyDescent="0.25">
      <c r="A48" s="45">
        <v>40</v>
      </c>
      <c r="B48" s="46" t="s">
        <v>24</v>
      </c>
      <c r="C48" s="46" t="s">
        <v>250</v>
      </c>
      <c r="D48" s="46" t="s">
        <v>261</v>
      </c>
      <c r="E48" s="47">
        <v>43756</v>
      </c>
      <c r="F48" s="46" t="s">
        <v>98</v>
      </c>
      <c r="G48" s="46" t="s">
        <v>28</v>
      </c>
      <c r="H48" s="46" t="s">
        <v>29</v>
      </c>
      <c r="I48" s="48" t="s">
        <v>81</v>
      </c>
      <c r="J48" s="46" t="s">
        <v>223</v>
      </c>
      <c r="K48" s="46" t="s">
        <v>262</v>
      </c>
      <c r="L48" s="46" t="s">
        <v>263</v>
      </c>
      <c r="M48" s="46" t="s">
        <v>264</v>
      </c>
      <c r="N48" s="46">
        <v>3</v>
      </c>
      <c r="O48" s="46">
        <v>25</v>
      </c>
      <c r="P48" s="49">
        <v>43756</v>
      </c>
      <c r="Q48" s="49">
        <v>43920</v>
      </c>
      <c r="R48" s="46">
        <v>23</v>
      </c>
      <c r="S48" s="46" t="s">
        <v>241</v>
      </c>
      <c r="T48" s="46" t="s">
        <v>36</v>
      </c>
      <c r="U48" s="46"/>
      <c r="V48" s="46"/>
      <c r="W48" s="46"/>
      <c r="X48" s="46"/>
      <c r="Y48" s="46" t="s">
        <v>265</v>
      </c>
      <c r="Z48" s="46">
        <v>3</v>
      </c>
      <c r="AA48" s="50">
        <v>43920</v>
      </c>
      <c r="AB48" s="273">
        <f t="shared" si="1"/>
        <v>1</v>
      </c>
      <c r="AC48" s="51">
        <f t="shared" si="0"/>
        <v>25</v>
      </c>
      <c r="AD48" s="51"/>
      <c r="AE48" s="57"/>
    </row>
    <row r="49" spans="1:31" s="96" customFormat="1" ht="135" x14ac:dyDescent="0.25">
      <c r="A49" s="45">
        <v>41</v>
      </c>
      <c r="B49" s="46" t="s">
        <v>24</v>
      </c>
      <c r="C49" s="46" t="s">
        <v>250</v>
      </c>
      <c r="D49" s="46" t="s">
        <v>266</v>
      </c>
      <c r="E49" s="47">
        <v>43756</v>
      </c>
      <c r="F49" s="46" t="s">
        <v>98</v>
      </c>
      <c r="G49" s="46" t="s">
        <v>28</v>
      </c>
      <c r="H49" s="46" t="s">
        <v>29</v>
      </c>
      <c r="I49" s="48" t="s">
        <v>81</v>
      </c>
      <c r="J49" s="46" t="s">
        <v>223</v>
      </c>
      <c r="K49" s="46" t="s">
        <v>267</v>
      </c>
      <c r="L49" s="46" t="s">
        <v>268</v>
      </c>
      <c r="M49" s="46" t="s">
        <v>269</v>
      </c>
      <c r="N49" s="46">
        <v>1</v>
      </c>
      <c r="O49" s="46">
        <v>25</v>
      </c>
      <c r="P49" s="49">
        <v>43756</v>
      </c>
      <c r="Q49" s="49">
        <v>44012</v>
      </c>
      <c r="R49" s="46">
        <v>36</v>
      </c>
      <c r="S49" s="46" t="s">
        <v>241</v>
      </c>
      <c r="T49" s="46" t="s">
        <v>36</v>
      </c>
      <c r="U49" s="46"/>
      <c r="V49" s="46"/>
      <c r="W49" s="46"/>
      <c r="X49" s="46"/>
      <c r="Y49" s="46" t="s">
        <v>270</v>
      </c>
      <c r="Z49" s="46">
        <v>1</v>
      </c>
      <c r="AA49" s="50">
        <v>43920</v>
      </c>
      <c r="AB49" s="273">
        <f t="shared" si="1"/>
        <v>1</v>
      </c>
      <c r="AC49" s="51">
        <f t="shared" si="0"/>
        <v>25</v>
      </c>
      <c r="AD49" s="51"/>
      <c r="AE49" s="57"/>
    </row>
    <row r="50" spans="1:31" s="96" customFormat="1" ht="195" x14ac:dyDescent="0.25">
      <c r="A50" s="45">
        <v>42</v>
      </c>
      <c r="B50" s="46" t="s">
        <v>24</v>
      </c>
      <c r="C50" s="46" t="s">
        <v>271</v>
      </c>
      <c r="D50" s="46" t="s">
        <v>272</v>
      </c>
      <c r="E50" s="47">
        <v>43643</v>
      </c>
      <c r="F50" s="46" t="s">
        <v>98</v>
      </c>
      <c r="G50" s="46" t="s">
        <v>28</v>
      </c>
      <c r="H50" s="46" t="s">
        <v>45</v>
      </c>
      <c r="I50" s="48" t="s">
        <v>273</v>
      </c>
      <c r="J50" s="46" t="s">
        <v>274</v>
      </c>
      <c r="K50" s="46" t="s">
        <v>275</v>
      </c>
      <c r="L50" s="46" t="s">
        <v>276</v>
      </c>
      <c r="M50" s="46" t="s">
        <v>277</v>
      </c>
      <c r="N50" s="46">
        <v>1</v>
      </c>
      <c r="O50" s="46">
        <v>3</v>
      </c>
      <c r="P50" s="49">
        <v>43643</v>
      </c>
      <c r="Q50" s="49">
        <v>43738</v>
      </c>
      <c r="R50" s="46">
        <v>13</v>
      </c>
      <c r="S50" s="46" t="s">
        <v>241</v>
      </c>
      <c r="T50" s="46" t="s">
        <v>36</v>
      </c>
      <c r="U50" s="46"/>
      <c r="V50" s="46"/>
      <c r="W50" s="46"/>
      <c r="X50" s="46"/>
      <c r="Y50" s="46" t="s">
        <v>278</v>
      </c>
      <c r="Z50" s="46">
        <v>1</v>
      </c>
      <c r="AA50" s="50">
        <v>43920</v>
      </c>
      <c r="AB50" s="273">
        <f t="shared" si="1"/>
        <v>1</v>
      </c>
      <c r="AC50" s="51">
        <f t="shared" si="0"/>
        <v>3</v>
      </c>
      <c r="AD50" s="51"/>
      <c r="AE50" s="57"/>
    </row>
    <row r="51" spans="1:31" s="96" customFormat="1" ht="180" x14ac:dyDescent="0.25">
      <c r="A51" s="45">
        <v>43</v>
      </c>
      <c r="B51" s="46" t="s">
        <v>24</v>
      </c>
      <c r="C51" s="46" t="s">
        <v>271</v>
      </c>
      <c r="D51" s="46" t="s">
        <v>272</v>
      </c>
      <c r="E51" s="47">
        <v>43643</v>
      </c>
      <c r="F51" s="46" t="s">
        <v>98</v>
      </c>
      <c r="G51" s="46" t="s">
        <v>28</v>
      </c>
      <c r="H51" s="46" t="s">
        <v>29</v>
      </c>
      <c r="I51" s="48" t="s">
        <v>273</v>
      </c>
      <c r="J51" s="46" t="s">
        <v>274</v>
      </c>
      <c r="K51" s="46" t="s">
        <v>275</v>
      </c>
      <c r="L51" s="46" t="s">
        <v>280</v>
      </c>
      <c r="M51" s="46" t="s">
        <v>281</v>
      </c>
      <c r="N51" s="46">
        <v>1</v>
      </c>
      <c r="O51" s="46">
        <v>3</v>
      </c>
      <c r="P51" s="49">
        <v>43643</v>
      </c>
      <c r="Q51" s="49">
        <v>43768</v>
      </c>
      <c r="R51" s="46">
        <v>17</v>
      </c>
      <c r="S51" s="46" t="s">
        <v>241</v>
      </c>
      <c r="T51" s="46" t="s">
        <v>36</v>
      </c>
      <c r="U51" s="46"/>
      <c r="V51" s="46"/>
      <c r="W51" s="46"/>
      <c r="X51" s="46"/>
      <c r="Y51" s="46" t="s">
        <v>282</v>
      </c>
      <c r="Z51" s="46">
        <v>1</v>
      </c>
      <c r="AA51" s="50">
        <v>43920</v>
      </c>
      <c r="AB51" s="273">
        <f t="shared" si="1"/>
        <v>1</v>
      </c>
      <c r="AC51" s="51">
        <f t="shared" si="0"/>
        <v>3</v>
      </c>
      <c r="AD51" s="51"/>
      <c r="AE51" s="57"/>
    </row>
    <row r="52" spans="1:31" s="96" customFormat="1" ht="90" x14ac:dyDescent="0.25">
      <c r="A52" s="45">
        <v>44</v>
      </c>
      <c r="B52" s="46" t="s">
        <v>24</v>
      </c>
      <c r="C52" s="46" t="s">
        <v>271</v>
      </c>
      <c r="D52" s="46" t="s">
        <v>283</v>
      </c>
      <c r="E52" s="47">
        <v>43643</v>
      </c>
      <c r="F52" s="46" t="s">
        <v>98</v>
      </c>
      <c r="G52" s="46" t="s">
        <v>28</v>
      </c>
      <c r="H52" s="46" t="s">
        <v>29</v>
      </c>
      <c r="I52" s="48" t="s">
        <v>273</v>
      </c>
      <c r="J52" s="46" t="s">
        <v>274</v>
      </c>
      <c r="K52" s="46" t="s">
        <v>279</v>
      </c>
      <c r="L52" s="46" t="s">
        <v>284</v>
      </c>
      <c r="M52" s="46" t="s">
        <v>285</v>
      </c>
      <c r="N52" s="46">
        <v>2</v>
      </c>
      <c r="O52" s="46">
        <v>4</v>
      </c>
      <c r="P52" s="49">
        <v>43643</v>
      </c>
      <c r="Q52" s="49">
        <v>43768</v>
      </c>
      <c r="R52" s="46">
        <v>17</v>
      </c>
      <c r="S52" s="46" t="s">
        <v>241</v>
      </c>
      <c r="T52" s="46" t="s">
        <v>36</v>
      </c>
      <c r="U52" s="46"/>
      <c r="V52" s="46"/>
      <c r="W52" s="46"/>
      <c r="X52" s="46"/>
      <c r="Y52" s="46" t="s">
        <v>286</v>
      </c>
      <c r="Z52" s="46">
        <v>2</v>
      </c>
      <c r="AA52" s="50">
        <v>43920</v>
      </c>
      <c r="AB52" s="273">
        <f t="shared" si="1"/>
        <v>1</v>
      </c>
      <c r="AC52" s="51">
        <f t="shared" si="0"/>
        <v>4</v>
      </c>
      <c r="AD52" s="51"/>
      <c r="AE52" s="57"/>
    </row>
    <row r="53" spans="1:31" s="96" customFormat="1" ht="90" x14ac:dyDescent="0.25">
      <c r="A53" s="45">
        <v>45</v>
      </c>
      <c r="B53" s="46" t="s">
        <v>24</v>
      </c>
      <c r="C53" s="46" t="s">
        <v>271</v>
      </c>
      <c r="D53" s="46" t="s">
        <v>283</v>
      </c>
      <c r="E53" s="47">
        <v>43643</v>
      </c>
      <c r="F53" s="46" t="s">
        <v>98</v>
      </c>
      <c r="G53" s="46" t="s">
        <v>28</v>
      </c>
      <c r="H53" s="46" t="s">
        <v>45</v>
      </c>
      <c r="I53" s="48" t="s">
        <v>273</v>
      </c>
      <c r="J53" s="46" t="s">
        <v>237</v>
      </c>
      <c r="K53" s="46" t="s">
        <v>279</v>
      </c>
      <c r="L53" s="46" t="s">
        <v>287</v>
      </c>
      <c r="M53" s="46" t="s">
        <v>288</v>
      </c>
      <c r="N53" s="46">
        <v>1</v>
      </c>
      <c r="O53" s="46">
        <v>4</v>
      </c>
      <c r="P53" s="49">
        <v>43643</v>
      </c>
      <c r="Q53" s="49">
        <v>43768</v>
      </c>
      <c r="R53" s="46">
        <v>17</v>
      </c>
      <c r="S53" s="46" t="s">
        <v>241</v>
      </c>
      <c r="T53" s="46" t="s">
        <v>36</v>
      </c>
      <c r="U53" s="46"/>
      <c r="V53" s="46"/>
      <c r="W53" s="46"/>
      <c r="X53" s="46"/>
      <c r="Y53" s="46" t="s">
        <v>289</v>
      </c>
      <c r="Z53" s="46">
        <v>1</v>
      </c>
      <c r="AA53" s="50">
        <v>43920</v>
      </c>
      <c r="AB53" s="273">
        <f t="shared" si="1"/>
        <v>1</v>
      </c>
      <c r="AC53" s="51">
        <f t="shared" si="0"/>
        <v>4</v>
      </c>
      <c r="AD53" s="51"/>
      <c r="AE53" s="57"/>
    </row>
    <row r="54" spans="1:31" s="96" customFormat="1" ht="105" x14ac:dyDescent="0.25">
      <c r="A54" s="45">
        <v>46</v>
      </c>
      <c r="B54" s="46" t="s">
        <v>24</v>
      </c>
      <c r="C54" s="46" t="s">
        <v>271</v>
      </c>
      <c r="D54" s="46" t="s">
        <v>290</v>
      </c>
      <c r="E54" s="47">
        <v>43643</v>
      </c>
      <c r="F54" s="46" t="s">
        <v>98</v>
      </c>
      <c r="G54" s="46" t="s">
        <v>28</v>
      </c>
      <c r="H54" s="46" t="s">
        <v>45</v>
      </c>
      <c r="I54" s="48" t="s">
        <v>273</v>
      </c>
      <c r="J54" s="46" t="s">
        <v>223</v>
      </c>
      <c r="K54" s="46" t="s">
        <v>291</v>
      </c>
      <c r="L54" s="46" t="s">
        <v>292</v>
      </c>
      <c r="M54" s="46" t="s">
        <v>293</v>
      </c>
      <c r="N54" s="46">
        <v>1</v>
      </c>
      <c r="O54" s="46">
        <v>3</v>
      </c>
      <c r="P54" s="49">
        <v>43643</v>
      </c>
      <c r="Q54" s="49">
        <v>43677</v>
      </c>
      <c r="R54" s="46">
        <v>4</v>
      </c>
      <c r="S54" s="46" t="s">
        <v>241</v>
      </c>
      <c r="T54" s="46" t="s">
        <v>36</v>
      </c>
      <c r="U54" s="46"/>
      <c r="V54" s="46"/>
      <c r="W54" s="46"/>
      <c r="X54" s="46"/>
      <c r="Y54" s="46" t="s">
        <v>294</v>
      </c>
      <c r="Z54" s="46">
        <v>1</v>
      </c>
      <c r="AA54" s="50">
        <v>43920</v>
      </c>
      <c r="AB54" s="273">
        <f t="shared" si="1"/>
        <v>1</v>
      </c>
      <c r="AC54" s="51">
        <f t="shared" si="0"/>
        <v>3</v>
      </c>
      <c r="AD54" s="51"/>
      <c r="AE54" s="57"/>
    </row>
    <row r="55" spans="1:31" s="96" customFormat="1" ht="135" x14ac:dyDescent="0.25">
      <c r="A55" s="45">
        <v>47</v>
      </c>
      <c r="B55" s="46" t="s">
        <v>24</v>
      </c>
      <c r="C55" s="46" t="s">
        <v>271</v>
      </c>
      <c r="D55" s="46" t="s">
        <v>290</v>
      </c>
      <c r="E55" s="47">
        <v>43643</v>
      </c>
      <c r="F55" s="46" t="s">
        <v>98</v>
      </c>
      <c r="G55" s="46" t="s">
        <v>28</v>
      </c>
      <c r="H55" s="46" t="s">
        <v>29</v>
      </c>
      <c r="I55" s="48" t="s">
        <v>273</v>
      </c>
      <c r="J55" s="46" t="s">
        <v>223</v>
      </c>
      <c r="K55" s="46" t="s">
        <v>291</v>
      </c>
      <c r="L55" s="46" t="s">
        <v>295</v>
      </c>
      <c r="M55" s="46" t="s">
        <v>296</v>
      </c>
      <c r="N55" s="46">
        <v>1</v>
      </c>
      <c r="O55" s="46">
        <v>3</v>
      </c>
      <c r="P55" s="49">
        <v>43643</v>
      </c>
      <c r="Q55" s="49">
        <v>43830</v>
      </c>
      <c r="R55" s="46">
        <v>26</v>
      </c>
      <c r="S55" s="46" t="s">
        <v>241</v>
      </c>
      <c r="T55" s="46" t="s">
        <v>36</v>
      </c>
      <c r="U55" s="46"/>
      <c r="V55" s="46"/>
      <c r="W55" s="46"/>
      <c r="X55" s="46"/>
      <c r="Y55" s="46" t="s">
        <v>297</v>
      </c>
      <c r="Z55" s="46">
        <v>1</v>
      </c>
      <c r="AA55" s="50">
        <v>43920</v>
      </c>
      <c r="AB55" s="273">
        <f t="shared" si="1"/>
        <v>1</v>
      </c>
      <c r="AC55" s="51">
        <f t="shared" si="0"/>
        <v>3</v>
      </c>
      <c r="AD55" s="51"/>
      <c r="AE55" s="57"/>
    </row>
    <row r="56" spans="1:31" s="96" customFormat="1" ht="75" x14ac:dyDescent="0.25">
      <c r="A56" s="45">
        <v>48</v>
      </c>
      <c r="B56" s="46" t="s">
        <v>24</v>
      </c>
      <c r="C56" s="46" t="s">
        <v>271</v>
      </c>
      <c r="D56" s="46" t="s">
        <v>298</v>
      </c>
      <c r="E56" s="47">
        <v>43643</v>
      </c>
      <c r="F56" s="46" t="s">
        <v>98</v>
      </c>
      <c r="G56" s="46" t="s">
        <v>28</v>
      </c>
      <c r="H56" s="46" t="s">
        <v>45</v>
      </c>
      <c r="I56" s="48" t="s">
        <v>273</v>
      </c>
      <c r="J56" s="46" t="s">
        <v>237</v>
      </c>
      <c r="K56" s="46" t="s">
        <v>299</v>
      </c>
      <c r="L56" s="46" t="s">
        <v>300</v>
      </c>
      <c r="M56" s="46" t="s">
        <v>285</v>
      </c>
      <c r="N56" s="46">
        <v>2</v>
      </c>
      <c r="O56" s="46">
        <v>5</v>
      </c>
      <c r="P56" s="49">
        <v>43643</v>
      </c>
      <c r="Q56" s="49">
        <v>43768</v>
      </c>
      <c r="R56" s="46">
        <v>17</v>
      </c>
      <c r="S56" s="46" t="s">
        <v>241</v>
      </c>
      <c r="T56" s="46" t="s">
        <v>36</v>
      </c>
      <c r="U56" s="46"/>
      <c r="V56" s="46"/>
      <c r="W56" s="46"/>
      <c r="X56" s="46"/>
      <c r="Y56" s="46" t="s">
        <v>301</v>
      </c>
      <c r="Z56" s="46">
        <v>2</v>
      </c>
      <c r="AA56" s="50">
        <v>43920</v>
      </c>
      <c r="AB56" s="273">
        <f t="shared" si="1"/>
        <v>1</v>
      </c>
      <c r="AC56" s="51">
        <f t="shared" si="0"/>
        <v>5</v>
      </c>
      <c r="AD56" s="51"/>
      <c r="AE56" s="57"/>
    </row>
    <row r="57" spans="1:31" s="96" customFormat="1" ht="75" x14ac:dyDescent="0.25">
      <c r="A57" s="45">
        <v>49</v>
      </c>
      <c r="B57" s="46" t="s">
        <v>24</v>
      </c>
      <c r="C57" s="46" t="s">
        <v>271</v>
      </c>
      <c r="D57" s="46" t="s">
        <v>298</v>
      </c>
      <c r="E57" s="47">
        <v>43643</v>
      </c>
      <c r="F57" s="46" t="s">
        <v>98</v>
      </c>
      <c r="G57" s="46" t="s">
        <v>28</v>
      </c>
      <c r="H57" s="46" t="s">
        <v>45</v>
      </c>
      <c r="I57" s="48" t="s">
        <v>273</v>
      </c>
      <c r="J57" s="46" t="s">
        <v>223</v>
      </c>
      <c r="K57" s="46" t="s">
        <v>299</v>
      </c>
      <c r="L57" s="46" t="s">
        <v>287</v>
      </c>
      <c r="M57" s="46" t="s">
        <v>288</v>
      </c>
      <c r="N57" s="46">
        <v>1</v>
      </c>
      <c r="O57" s="46">
        <v>5</v>
      </c>
      <c r="P57" s="49">
        <v>43643</v>
      </c>
      <c r="Q57" s="49">
        <v>43768</v>
      </c>
      <c r="R57" s="46">
        <v>17</v>
      </c>
      <c r="S57" s="46" t="s">
        <v>241</v>
      </c>
      <c r="T57" s="46" t="s">
        <v>36</v>
      </c>
      <c r="U57" s="46"/>
      <c r="V57" s="46"/>
      <c r="W57" s="46"/>
      <c r="X57" s="46"/>
      <c r="Y57" s="46" t="s">
        <v>289</v>
      </c>
      <c r="Z57" s="46">
        <v>1</v>
      </c>
      <c r="AA57" s="50">
        <v>43920</v>
      </c>
      <c r="AB57" s="273">
        <f t="shared" si="1"/>
        <v>1</v>
      </c>
      <c r="AC57" s="51">
        <f t="shared" si="0"/>
        <v>5</v>
      </c>
      <c r="AD57" s="51"/>
      <c r="AE57" s="57"/>
    </row>
    <row r="58" spans="1:31" s="96" customFormat="1" ht="225" x14ac:dyDescent="0.25">
      <c r="A58" s="45">
        <v>50</v>
      </c>
      <c r="B58" s="46" t="s">
        <v>24</v>
      </c>
      <c r="C58" s="46" t="s">
        <v>79</v>
      </c>
      <c r="D58" s="46" t="s">
        <v>302</v>
      </c>
      <c r="E58" s="47">
        <v>43627</v>
      </c>
      <c r="F58" s="46" t="s">
        <v>98</v>
      </c>
      <c r="G58" s="46" t="s">
        <v>28</v>
      </c>
      <c r="H58" s="46" t="s">
        <v>29</v>
      </c>
      <c r="I58" s="48" t="s">
        <v>81</v>
      </c>
      <c r="J58" s="46" t="s">
        <v>303</v>
      </c>
      <c r="K58" s="46" t="s">
        <v>304</v>
      </c>
      <c r="L58" s="46" t="s">
        <v>305</v>
      </c>
      <c r="M58" s="46" t="s">
        <v>306</v>
      </c>
      <c r="N58" s="46">
        <v>1</v>
      </c>
      <c r="O58" s="46">
        <v>5</v>
      </c>
      <c r="P58" s="49">
        <v>43627</v>
      </c>
      <c r="Q58" s="49">
        <v>43799</v>
      </c>
      <c r="R58" s="46">
        <v>24</v>
      </c>
      <c r="S58" s="46" t="s">
        <v>241</v>
      </c>
      <c r="T58" s="46" t="s">
        <v>36</v>
      </c>
      <c r="U58" s="46"/>
      <c r="V58" s="46"/>
      <c r="W58" s="46"/>
      <c r="X58" s="46"/>
      <c r="Y58" s="46" t="s">
        <v>307</v>
      </c>
      <c r="Z58" s="46">
        <v>1</v>
      </c>
      <c r="AA58" s="50">
        <v>43920</v>
      </c>
      <c r="AB58" s="273">
        <f t="shared" si="1"/>
        <v>1</v>
      </c>
      <c r="AC58" s="51">
        <f t="shared" si="0"/>
        <v>5</v>
      </c>
      <c r="AD58" s="51"/>
      <c r="AE58" s="57"/>
    </row>
    <row r="59" spans="1:31" s="96" customFormat="1" ht="105" x14ac:dyDescent="0.25">
      <c r="A59" s="45">
        <v>51</v>
      </c>
      <c r="B59" s="46" t="s">
        <v>24</v>
      </c>
      <c r="C59" s="46" t="s">
        <v>79</v>
      </c>
      <c r="D59" s="46" t="s">
        <v>308</v>
      </c>
      <c r="E59" s="47">
        <v>43627</v>
      </c>
      <c r="F59" s="46" t="s">
        <v>98</v>
      </c>
      <c r="G59" s="46" t="s">
        <v>28</v>
      </c>
      <c r="H59" s="46" t="s">
        <v>29</v>
      </c>
      <c r="I59" s="48" t="s">
        <v>81</v>
      </c>
      <c r="J59" s="46" t="s">
        <v>303</v>
      </c>
      <c r="K59" s="46" t="s">
        <v>304</v>
      </c>
      <c r="L59" s="46" t="s">
        <v>309</v>
      </c>
      <c r="M59" s="46" t="s">
        <v>310</v>
      </c>
      <c r="N59" s="46">
        <v>1</v>
      </c>
      <c r="O59" s="46">
        <v>5</v>
      </c>
      <c r="P59" s="49">
        <v>43627</v>
      </c>
      <c r="Q59" s="49">
        <v>43799</v>
      </c>
      <c r="R59" s="46">
        <v>24</v>
      </c>
      <c r="S59" s="46" t="s">
        <v>241</v>
      </c>
      <c r="T59" s="46" t="s">
        <v>36</v>
      </c>
      <c r="U59" s="46"/>
      <c r="V59" s="46"/>
      <c r="W59" s="46"/>
      <c r="X59" s="46"/>
      <c r="Y59" s="46" t="s">
        <v>311</v>
      </c>
      <c r="Z59" s="46">
        <v>1</v>
      </c>
      <c r="AA59" s="50">
        <v>43920</v>
      </c>
      <c r="AB59" s="273">
        <f t="shared" si="1"/>
        <v>1</v>
      </c>
      <c r="AC59" s="51">
        <f t="shared" si="0"/>
        <v>5</v>
      </c>
      <c r="AD59" s="51"/>
      <c r="AE59" s="57"/>
    </row>
    <row r="60" spans="1:31" s="96" customFormat="1" ht="195" x14ac:dyDescent="0.25">
      <c r="A60" s="45">
        <v>52</v>
      </c>
      <c r="B60" s="46" t="s">
        <v>24</v>
      </c>
      <c r="C60" s="46" t="s">
        <v>79</v>
      </c>
      <c r="D60" s="46" t="s">
        <v>312</v>
      </c>
      <c r="E60" s="47">
        <v>43627</v>
      </c>
      <c r="F60" s="46" t="s">
        <v>98</v>
      </c>
      <c r="G60" s="46" t="s">
        <v>28</v>
      </c>
      <c r="H60" s="46" t="s">
        <v>29</v>
      </c>
      <c r="I60" s="48" t="s">
        <v>81</v>
      </c>
      <c r="J60" s="46" t="s">
        <v>303</v>
      </c>
      <c r="K60" s="46" t="s">
        <v>313</v>
      </c>
      <c r="L60" s="46" t="s">
        <v>314</v>
      </c>
      <c r="M60" s="46" t="s">
        <v>315</v>
      </c>
      <c r="N60" s="46">
        <v>1</v>
      </c>
      <c r="O60" s="46">
        <v>5</v>
      </c>
      <c r="P60" s="49">
        <v>43627</v>
      </c>
      <c r="Q60" s="49">
        <v>43799</v>
      </c>
      <c r="R60" s="46">
        <v>24</v>
      </c>
      <c r="S60" s="46" t="s">
        <v>241</v>
      </c>
      <c r="T60" s="46" t="s">
        <v>36</v>
      </c>
      <c r="U60" s="46"/>
      <c r="V60" s="46"/>
      <c r="W60" s="46"/>
      <c r="X60" s="46"/>
      <c r="Y60" s="46" t="s">
        <v>316</v>
      </c>
      <c r="Z60" s="46">
        <v>1</v>
      </c>
      <c r="AA60" s="50">
        <v>43920</v>
      </c>
      <c r="AB60" s="273">
        <f t="shared" si="1"/>
        <v>1</v>
      </c>
      <c r="AC60" s="51">
        <f t="shared" si="0"/>
        <v>5</v>
      </c>
      <c r="AD60" s="51"/>
      <c r="AE60" s="57"/>
    </row>
    <row r="61" spans="1:31" s="96" customFormat="1" ht="105" x14ac:dyDescent="0.25">
      <c r="A61" s="45">
        <v>52</v>
      </c>
      <c r="B61" s="46" t="s">
        <v>24</v>
      </c>
      <c r="C61" s="46" t="s">
        <v>79</v>
      </c>
      <c r="D61" s="46" t="s">
        <v>312</v>
      </c>
      <c r="E61" s="47">
        <v>43627</v>
      </c>
      <c r="F61" s="46" t="s">
        <v>98</v>
      </c>
      <c r="G61" s="46" t="s">
        <v>28</v>
      </c>
      <c r="H61" s="46" t="s">
        <v>29</v>
      </c>
      <c r="I61" s="48" t="s">
        <v>81</v>
      </c>
      <c r="J61" s="46" t="s">
        <v>303</v>
      </c>
      <c r="K61" s="46" t="s">
        <v>317</v>
      </c>
      <c r="L61" s="46" t="s">
        <v>318</v>
      </c>
      <c r="M61" s="46" t="s">
        <v>319</v>
      </c>
      <c r="N61" s="46">
        <v>1</v>
      </c>
      <c r="O61" s="46">
        <v>5</v>
      </c>
      <c r="P61" s="49">
        <v>43627</v>
      </c>
      <c r="Q61" s="49">
        <v>43676</v>
      </c>
      <c r="R61" s="46">
        <v>7</v>
      </c>
      <c r="S61" s="46" t="s">
        <v>241</v>
      </c>
      <c r="T61" s="46" t="s">
        <v>36</v>
      </c>
      <c r="U61" s="46"/>
      <c r="V61" s="46"/>
      <c r="W61" s="46"/>
      <c r="X61" s="46"/>
      <c r="Y61" s="46" t="s">
        <v>320</v>
      </c>
      <c r="Z61" s="46">
        <v>1</v>
      </c>
      <c r="AA61" s="50">
        <v>43920</v>
      </c>
      <c r="AB61" s="273">
        <f t="shared" si="1"/>
        <v>1</v>
      </c>
      <c r="AC61" s="51">
        <f t="shared" si="0"/>
        <v>5</v>
      </c>
      <c r="AD61" s="51"/>
      <c r="AE61" s="57"/>
    </row>
    <row r="62" spans="1:31" s="96" customFormat="1" ht="150" x14ac:dyDescent="0.25">
      <c r="A62" s="45">
        <v>53</v>
      </c>
      <c r="B62" s="46" t="s">
        <v>24</v>
      </c>
      <c r="C62" s="46" t="s">
        <v>79</v>
      </c>
      <c r="D62" s="46" t="s">
        <v>321</v>
      </c>
      <c r="E62" s="47">
        <v>43627</v>
      </c>
      <c r="F62" s="46" t="s">
        <v>98</v>
      </c>
      <c r="G62" s="46" t="s">
        <v>28</v>
      </c>
      <c r="H62" s="46" t="s">
        <v>29</v>
      </c>
      <c r="I62" s="48" t="s">
        <v>81</v>
      </c>
      <c r="J62" s="46" t="s">
        <v>303</v>
      </c>
      <c r="K62" s="46" t="s">
        <v>322</v>
      </c>
      <c r="L62" s="46" t="s">
        <v>323</v>
      </c>
      <c r="M62" s="46" t="s">
        <v>315</v>
      </c>
      <c r="N62" s="46">
        <v>1</v>
      </c>
      <c r="O62" s="46">
        <v>5</v>
      </c>
      <c r="P62" s="49">
        <v>43627</v>
      </c>
      <c r="Q62" s="49">
        <v>43799</v>
      </c>
      <c r="R62" s="46">
        <v>24</v>
      </c>
      <c r="S62" s="46" t="s">
        <v>241</v>
      </c>
      <c r="T62" s="46" t="s">
        <v>36</v>
      </c>
      <c r="U62" s="46"/>
      <c r="V62" s="46"/>
      <c r="W62" s="46"/>
      <c r="X62" s="46"/>
      <c r="Y62" s="46" t="s">
        <v>324</v>
      </c>
      <c r="Z62" s="46">
        <v>1</v>
      </c>
      <c r="AA62" s="50">
        <v>43920</v>
      </c>
      <c r="AB62" s="273">
        <f t="shared" si="1"/>
        <v>1</v>
      </c>
      <c r="AC62" s="51">
        <f t="shared" si="0"/>
        <v>5</v>
      </c>
      <c r="AD62" s="51"/>
      <c r="AE62" s="57"/>
    </row>
    <row r="63" spans="1:31" s="96" customFormat="1" ht="90" x14ac:dyDescent="0.25">
      <c r="A63" s="45">
        <v>53</v>
      </c>
      <c r="B63" s="46" t="s">
        <v>24</v>
      </c>
      <c r="C63" s="46" t="s">
        <v>79</v>
      </c>
      <c r="D63" s="46" t="s">
        <v>321</v>
      </c>
      <c r="E63" s="47">
        <v>43627</v>
      </c>
      <c r="F63" s="46" t="s">
        <v>98</v>
      </c>
      <c r="G63" s="46" t="s">
        <v>28</v>
      </c>
      <c r="H63" s="46" t="s">
        <v>29</v>
      </c>
      <c r="I63" s="48" t="s">
        <v>81</v>
      </c>
      <c r="J63" s="46" t="s">
        <v>303</v>
      </c>
      <c r="K63" s="46" t="s">
        <v>325</v>
      </c>
      <c r="L63" s="46" t="s">
        <v>326</v>
      </c>
      <c r="M63" s="46" t="s">
        <v>327</v>
      </c>
      <c r="N63" s="46">
        <v>1</v>
      </c>
      <c r="O63" s="46">
        <v>5</v>
      </c>
      <c r="P63" s="49">
        <v>43627</v>
      </c>
      <c r="Q63" s="49">
        <v>43799</v>
      </c>
      <c r="R63" s="46">
        <v>24</v>
      </c>
      <c r="S63" s="46" t="s">
        <v>241</v>
      </c>
      <c r="T63" s="46" t="s">
        <v>36</v>
      </c>
      <c r="U63" s="46"/>
      <c r="V63" s="46"/>
      <c r="W63" s="46"/>
      <c r="X63" s="46"/>
      <c r="Y63" s="46" t="s">
        <v>328</v>
      </c>
      <c r="Z63" s="46">
        <v>1</v>
      </c>
      <c r="AA63" s="50">
        <v>43920</v>
      </c>
      <c r="AB63" s="273">
        <f t="shared" si="1"/>
        <v>1</v>
      </c>
      <c r="AC63" s="51">
        <f t="shared" si="0"/>
        <v>5</v>
      </c>
      <c r="AD63" s="51"/>
      <c r="AE63" s="57"/>
    </row>
    <row r="64" spans="1:31" s="96" customFormat="1" ht="210" x14ac:dyDescent="0.25">
      <c r="A64" s="45">
        <v>54</v>
      </c>
      <c r="B64" s="46" t="s">
        <v>24</v>
      </c>
      <c r="C64" s="46" t="s">
        <v>79</v>
      </c>
      <c r="D64" s="46" t="s">
        <v>329</v>
      </c>
      <c r="E64" s="47">
        <v>43627</v>
      </c>
      <c r="F64" s="46" t="s">
        <v>98</v>
      </c>
      <c r="G64" s="46" t="s">
        <v>28</v>
      </c>
      <c r="H64" s="46" t="s">
        <v>29</v>
      </c>
      <c r="I64" s="48" t="s">
        <v>81</v>
      </c>
      <c r="J64" s="46" t="s">
        <v>303</v>
      </c>
      <c r="K64" s="46" t="s">
        <v>330</v>
      </c>
      <c r="L64" s="46" t="s">
        <v>331</v>
      </c>
      <c r="M64" s="46" t="s">
        <v>332</v>
      </c>
      <c r="N64" s="46">
        <v>1</v>
      </c>
      <c r="O64" s="46">
        <v>5</v>
      </c>
      <c r="P64" s="49">
        <v>43627</v>
      </c>
      <c r="Q64" s="49">
        <v>43830</v>
      </c>
      <c r="R64" s="46">
        <v>29</v>
      </c>
      <c r="S64" s="46" t="s">
        <v>241</v>
      </c>
      <c r="T64" s="46" t="s">
        <v>36</v>
      </c>
      <c r="U64" s="46"/>
      <c r="V64" s="46"/>
      <c r="W64" s="46"/>
      <c r="X64" s="46"/>
      <c r="Y64" s="46" t="s">
        <v>333</v>
      </c>
      <c r="Z64" s="46">
        <v>1</v>
      </c>
      <c r="AA64" s="50">
        <v>43920</v>
      </c>
      <c r="AB64" s="273">
        <f t="shared" si="1"/>
        <v>1</v>
      </c>
      <c r="AC64" s="51">
        <f t="shared" si="0"/>
        <v>5</v>
      </c>
      <c r="AD64" s="51"/>
      <c r="AE64" s="57"/>
    </row>
    <row r="65" spans="1:31" s="96" customFormat="1" ht="165" x14ac:dyDescent="0.25">
      <c r="A65" s="45">
        <v>55</v>
      </c>
      <c r="B65" s="46" t="s">
        <v>24</v>
      </c>
      <c r="C65" s="46" t="s">
        <v>79</v>
      </c>
      <c r="D65" s="46" t="s">
        <v>334</v>
      </c>
      <c r="E65" s="47">
        <v>43627</v>
      </c>
      <c r="F65" s="46" t="s">
        <v>98</v>
      </c>
      <c r="G65" s="46" t="s">
        <v>28</v>
      </c>
      <c r="H65" s="46" t="s">
        <v>45</v>
      </c>
      <c r="I65" s="48" t="s">
        <v>81</v>
      </c>
      <c r="J65" s="46" t="s">
        <v>274</v>
      </c>
      <c r="K65" s="46" t="s">
        <v>335</v>
      </c>
      <c r="L65" s="46" t="s">
        <v>336</v>
      </c>
      <c r="M65" s="46" t="s">
        <v>337</v>
      </c>
      <c r="N65" s="46">
        <v>1</v>
      </c>
      <c r="O65" s="46">
        <v>5</v>
      </c>
      <c r="P65" s="49">
        <v>43627</v>
      </c>
      <c r="Q65" s="49">
        <v>43814</v>
      </c>
      <c r="R65" s="46">
        <v>26</v>
      </c>
      <c r="S65" s="46" t="s">
        <v>241</v>
      </c>
      <c r="T65" s="46" t="s">
        <v>36</v>
      </c>
      <c r="U65" s="46"/>
      <c r="V65" s="46"/>
      <c r="W65" s="46"/>
      <c r="X65" s="46"/>
      <c r="Y65" s="46" t="s">
        <v>338</v>
      </c>
      <c r="Z65" s="46">
        <v>1</v>
      </c>
      <c r="AA65" s="50">
        <v>43920</v>
      </c>
      <c r="AB65" s="273">
        <f t="shared" si="1"/>
        <v>1</v>
      </c>
      <c r="AC65" s="51">
        <f t="shared" si="0"/>
        <v>5</v>
      </c>
      <c r="AD65" s="51"/>
      <c r="AE65" s="57"/>
    </row>
    <row r="66" spans="1:31" s="96" customFormat="1" ht="90" x14ac:dyDescent="0.25">
      <c r="A66" s="45">
        <v>56</v>
      </c>
      <c r="B66" s="46" t="s">
        <v>24</v>
      </c>
      <c r="C66" s="46" t="s">
        <v>340</v>
      </c>
      <c r="D66" s="46" t="s">
        <v>341</v>
      </c>
      <c r="E66" s="47">
        <v>43577</v>
      </c>
      <c r="F66" s="46" t="s">
        <v>98</v>
      </c>
      <c r="G66" s="46" t="s">
        <v>28</v>
      </c>
      <c r="H66" s="46" t="s">
        <v>29</v>
      </c>
      <c r="I66" s="48" t="s">
        <v>107</v>
      </c>
      <c r="J66" s="46" t="s">
        <v>245</v>
      </c>
      <c r="K66" s="46" t="s">
        <v>342</v>
      </c>
      <c r="L66" s="46" t="s">
        <v>343</v>
      </c>
      <c r="M66" s="46" t="s">
        <v>344</v>
      </c>
      <c r="N66" s="46">
        <v>1</v>
      </c>
      <c r="O66" s="46">
        <v>7</v>
      </c>
      <c r="P66" s="49">
        <v>43577</v>
      </c>
      <c r="Q66" s="49">
        <v>43738</v>
      </c>
      <c r="R66" s="46">
        <v>23</v>
      </c>
      <c r="S66" s="46" t="s">
        <v>241</v>
      </c>
      <c r="T66" s="46" t="s">
        <v>36</v>
      </c>
      <c r="U66" s="46"/>
      <c r="V66" s="46"/>
      <c r="W66" s="46"/>
      <c r="X66" s="46"/>
      <c r="Y66" s="46" t="s">
        <v>345</v>
      </c>
      <c r="Z66" s="46">
        <v>1</v>
      </c>
      <c r="AA66" s="50">
        <v>43920</v>
      </c>
      <c r="AB66" s="273">
        <f t="shared" si="1"/>
        <v>1</v>
      </c>
      <c r="AC66" s="51">
        <f t="shared" ref="AC66:AC129" si="2">AB66*O66</f>
        <v>7</v>
      </c>
      <c r="AD66" s="51"/>
      <c r="AE66" s="57"/>
    </row>
    <row r="67" spans="1:31" s="96" customFormat="1" ht="120" x14ac:dyDescent="0.25">
      <c r="A67" s="45">
        <v>57</v>
      </c>
      <c r="B67" s="46" t="s">
        <v>24</v>
      </c>
      <c r="C67" s="46" t="s">
        <v>90</v>
      </c>
      <c r="D67" s="46" t="s">
        <v>114</v>
      </c>
      <c r="E67" s="47">
        <v>43399</v>
      </c>
      <c r="F67" s="46" t="s">
        <v>98</v>
      </c>
      <c r="G67" s="46" t="s">
        <v>28</v>
      </c>
      <c r="H67" s="46" t="s">
        <v>29</v>
      </c>
      <c r="I67" s="48" t="s">
        <v>107</v>
      </c>
      <c r="J67" s="46" t="s">
        <v>245</v>
      </c>
      <c r="K67" s="46" t="s">
        <v>115</v>
      </c>
      <c r="L67" s="46" t="s">
        <v>194</v>
      </c>
      <c r="M67" s="46" t="s">
        <v>195</v>
      </c>
      <c r="N67" s="46">
        <v>1</v>
      </c>
      <c r="O67" s="46">
        <v>4</v>
      </c>
      <c r="P67" s="49">
        <v>43399</v>
      </c>
      <c r="Q67" s="49">
        <v>43465</v>
      </c>
      <c r="R67" s="46">
        <v>9</v>
      </c>
      <c r="S67" s="46" t="s">
        <v>241</v>
      </c>
      <c r="T67" s="46" t="s">
        <v>36</v>
      </c>
      <c r="U67" s="46"/>
      <c r="V67" s="46"/>
      <c r="W67" s="46"/>
      <c r="X67" s="46"/>
      <c r="Y67" s="46" t="s">
        <v>346</v>
      </c>
      <c r="Z67" s="46">
        <v>1</v>
      </c>
      <c r="AA67" s="50">
        <v>43920</v>
      </c>
      <c r="AB67" s="273">
        <f t="shared" ref="AB67:AB130" si="3">Z67/N67</f>
        <v>1</v>
      </c>
      <c r="AC67" s="51">
        <f t="shared" si="2"/>
        <v>4</v>
      </c>
      <c r="AD67" s="51"/>
      <c r="AE67" s="57"/>
    </row>
    <row r="68" spans="1:31" s="96" customFormat="1" ht="60" x14ac:dyDescent="0.25">
      <c r="A68" s="45">
        <v>58</v>
      </c>
      <c r="B68" s="46" t="s">
        <v>24</v>
      </c>
      <c r="C68" s="46" t="s">
        <v>234</v>
      </c>
      <c r="D68" s="46" t="s">
        <v>347</v>
      </c>
      <c r="E68" s="47">
        <v>43797</v>
      </c>
      <c r="F68" s="46" t="s">
        <v>348</v>
      </c>
      <c r="G68" s="46" t="s">
        <v>28</v>
      </c>
      <c r="H68" s="46" t="s">
        <v>29</v>
      </c>
      <c r="I68" s="48" t="s">
        <v>107</v>
      </c>
      <c r="J68" s="46" t="s">
        <v>349</v>
      </c>
      <c r="K68" s="46" t="s">
        <v>350</v>
      </c>
      <c r="L68" s="46" t="s">
        <v>351</v>
      </c>
      <c r="M68" s="46" t="s">
        <v>352</v>
      </c>
      <c r="N68" s="46">
        <v>1</v>
      </c>
      <c r="O68" s="46">
        <v>4</v>
      </c>
      <c r="P68" s="49">
        <v>43797</v>
      </c>
      <c r="Q68" s="49">
        <v>43921</v>
      </c>
      <c r="R68" s="46">
        <v>17</v>
      </c>
      <c r="S68" s="46" t="s">
        <v>353</v>
      </c>
      <c r="T68" s="46" t="s">
        <v>36</v>
      </c>
      <c r="U68" s="46"/>
      <c r="V68" s="46"/>
      <c r="W68" s="46"/>
      <c r="X68" s="46"/>
      <c r="Y68" s="46" t="s">
        <v>354</v>
      </c>
      <c r="Z68" s="46">
        <v>1</v>
      </c>
      <c r="AA68" s="50">
        <v>43920</v>
      </c>
      <c r="AB68" s="273">
        <f t="shared" si="3"/>
        <v>1</v>
      </c>
      <c r="AC68" s="51">
        <f t="shared" si="2"/>
        <v>4</v>
      </c>
      <c r="AD68" s="51"/>
      <c r="AE68" s="57"/>
    </row>
    <row r="69" spans="1:31" s="96" customFormat="1" ht="105" x14ac:dyDescent="0.25">
      <c r="A69" s="45">
        <v>58</v>
      </c>
      <c r="B69" s="46" t="s">
        <v>24</v>
      </c>
      <c r="C69" s="46" t="s">
        <v>234</v>
      </c>
      <c r="D69" s="46" t="s">
        <v>347</v>
      </c>
      <c r="E69" s="47">
        <v>43797</v>
      </c>
      <c r="F69" s="46" t="s">
        <v>348</v>
      </c>
      <c r="G69" s="46" t="s">
        <v>28</v>
      </c>
      <c r="H69" s="46" t="s">
        <v>29</v>
      </c>
      <c r="I69" s="48" t="s">
        <v>107</v>
      </c>
      <c r="J69" s="46" t="s">
        <v>349</v>
      </c>
      <c r="K69" s="46" t="s">
        <v>350</v>
      </c>
      <c r="L69" s="46" t="s">
        <v>356</v>
      </c>
      <c r="M69" s="46" t="s">
        <v>357</v>
      </c>
      <c r="N69" s="46">
        <v>2</v>
      </c>
      <c r="O69" s="46">
        <v>4</v>
      </c>
      <c r="P69" s="49">
        <v>43797</v>
      </c>
      <c r="Q69" s="49">
        <v>44012</v>
      </c>
      <c r="R69" s="46">
        <v>30</v>
      </c>
      <c r="S69" s="46" t="s">
        <v>353</v>
      </c>
      <c r="T69" s="46" t="s">
        <v>36</v>
      </c>
      <c r="U69" s="46"/>
      <c r="V69" s="46"/>
      <c r="W69" s="46"/>
      <c r="X69" s="46"/>
      <c r="Y69" s="46" t="s">
        <v>358</v>
      </c>
      <c r="Z69" s="46">
        <v>2</v>
      </c>
      <c r="AA69" s="50">
        <v>44012</v>
      </c>
      <c r="AB69" s="273">
        <f t="shared" si="3"/>
        <v>1</v>
      </c>
      <c r="AC69" s="51">
        <f t="shared" si="2"/>
        <v>4</v>
      </c>
      <c r="AD69" s="51"/>
      <c r="AE69" s="57"/>
    </row>
    <row r="70" spans="1:31" s="96" customFormat="1" ht="195" x14ac:dyDescent="0.25">
      <c r="A70" s="45">
        <v>58</v>
      </c>
      <c r="B70" s="46" t="s">
        <v>24</v>
      </c>
      <c r="C70" s="46" t="s">
        <v>234</v>
      </c>
      <c r="D70" s="46" t="s">
        <v>347</v>
      </c>
      <c r="E70" s="47">
        <v>43797</v>
      </c>
      <c r="F70" s="46" t="s">
        <v>348</v>
      </c>
      <c r="G70" s="46" t="s">
        <v>28</v>
      </c>
      <c r="H70" s="46" t="s">
        <v>29</v>
      </c>
      <c r="I70" s="48" t="s">
        <v>107</v>
      </c>
      <c r="J70" s="46" t="s">
        <v>349</v>
      </c>
      <c r="K70" s="46" t="s">
        <v>355</v>
      </c>
      <c r="L70" s="46" t="s">
        <v>359</v>
      </c>
      <c r="M70" s="46" t="s">
        <v>360</v>
      </c>
      <c r="N70" s="46">
        <v>1</v>
      </c>
      <c r="O70" s="46">
        <v>4</v>
      </c>
      <c r="P70" s="49">
        <v>43797</v>
      </c>
      <c r="Q70" s="49">
        <v>43889</v>
      </c>
      <c r="R70" s="46">
        <v>13</v>
      </c>
      <c r="S70" s="46" t="s">
        <v>353</v>
      </c>
      <c r="T70" s="46" t="s">
        <v>36</v>
      </c>
      <c r="U70" s="46"/>
      <c r="V70" s="46"/>
      <c r="W70" s="46"/>
      <c r="X70" s="46"/>
      <c r="Y70" s="46" t="s">
        <v>361</v>
      </c>
      <c r="Z70" s="46">
        <v>1</v>
      </c>
      <c r="AA70" s="50">
        <v>43920</v>
      </c>
      <c r="AB70" s="273">
        <f t="shared" si="3"/>
        <v>1</v>
      </c>
      <c r="AC70" s="51">
        <f t="shared" si="2"/>
        <v>4</v>
      </c>
      <c r="AD70" s="51"/>
      <c r="AE70" s="57"/>
    </row>
    <row r="71" spans="1:31" s="96" customFormat="1" ht="105" x14ac:dyDescent="0.25">
      <c r="A71" s="45">
        <v>59</v>
      </c>
      <c r="B71" s="46" t="s">
        <v>24</v>
      </c>
      <c r="C71" s="46" t="s">
        <v>362</v>
      </c>
      <c r="D71" s="46" t="s">
        <v>363</v>
      </c>
      <c r="E71" s="47">
        <v>43738</v>
      </c>
      <c r="F71" s="46" t="s">
        <v>348</v>
      </c>
      <c r="G71" s="46" t="s">
        <v>28</v>
      </c>
      <c r="H71" s="46" t="s">
        <v>45</v>
      </c>
      <c r="I71" s="48" t="s">
        <v>273</v>
      </c>
      <c r="J71" s="46" t="s">
        <v>82</v>
      </c>
      <c r="K71" s="46" t="s">
        <v>364</v>
      </c>
      <c r="L71" s="46" t="s">
        <v>365</v>
      </c>
      <c r="M71" s="46" t="s">
        <v>366</v>
      </c>
      <c r="N71" s="46">
        <v>1</v>
      </c>
      <c r="O71" s="46">
        <v>6</v>
      </c>
      <c r="P71" s="49">
        <v>43738</v>
      </c>
      <c r="Q71" s="49">
        <v>43829</v>
      </c>
      <c r="R71" s="46">
        <v>13</v>
      </c>
      <c r="S71" s="46" t="s">
        <v>353</v>
      </c>
      <c r="T71" s="46" t="s">
        <v>36</v>
      </c>
      <c r="U71" s="46"/>
      <c r="V71" s="46"/>
      <c r="W71" s="46"/>
      <c r="X71" s="46"/>
      <c r="Y71" s="46" t="s">
        <v>367</v>
      </c>
      <c r="Z71" s="46">
        <v>1</v>
      </c>
      <c r="AA71" s="50">
        <v>43920</v>
      </c>
      <c r="AB71" s="273">
        <f t="shared" si="3"/>
        <v>1</v>
      </c>
      <c r="AC71" s="51">
        <f t="shared" si="2"/>
        <v>6</v>
      </c>
      <c r="AD71" s="51"/>
      <c r="AE71" s="57"/>
    </row>
    <row r="72" spans="1:31" s="96" customFormat="1" ht="90" x14ac:dyDescent="0.25">
      <c r="A72" s="45">
        <v>60</v>
      </c>
      <c r="B72" s="46" t="s">
        <v>24</v>
      </c>
      <c r="C72" s="46" t="s">
        <v>370</v>
      </c>
      <c r="D72" s="46" t="s">
        <v>371</v>
      </c>
      <c r="E72" s="47">
        <v>43740</v>
      </c>
      <c r="F72" s="46" t="s">
        <v>74</v>
      </c>
      <c r="G72" s="46" t="s">
        <v>28</v>
      </c>
      <c r="H72" s="46" t="s">
        <v>45</v>
      </c>
      <c r="I72" s="48" t="s">
        <v>222</v>
      </c>
      <c r="J72" s="46" t="s">
        <v>82</v>
      </c>
      <c r="K72" s="46" t="s">
        <v>372</v>
      </c>
      <c r="L72" s="46" t="s">
        <v>373</v>
      </c>
      <c r="M72" s="46" t="s">
        <v>374</v>
      </c>
      <c r="N72" s="46">
        <v>1</v>
      </c>
      <c r="O72" s="46">
        <v>15</v>
      </c>
      <c r="P72" s="49">
        <v>43740</v>
      </c>
      <c r="Q72" s="49">
        <v>44316</v>
      </c>
      <c r="R72" s="46">
        <v>82</v>
      </c>
      <c r="S72" s="46" t="s">
        <v>375</v>
      </c>
      <c r="T72" s="46" t="s">
        <v>36</v>
      </c>
      <c r="U72" s="46"/>
      <c r="V72" s="46"/>
      <c r="W72" s="46"/>
      <c r="X72" s="46"/>
      <c r="Y72" s="46" t="s">
        <v>376</v>
      </c>
      <c r="Z72" s="46">
        <v>1</v>
      </c>
      <c r="AA72" s="50">
        <v>44194.72152777778</v>
      </c>
      <c r="AB72" s="273">
        <f t="shared" si="3"/>
        <v>1</v>
      </c>
      <c r="AC72" s="51">
        <f t="shared" si="2"/>
        <v>15</v>
      </c>
      <c r="AD72" s="51"/>
      <c r="AE72" s="57"/>
    </row>
    <row r="73" spans="1:31" s="96" customFormat="1" ht="90" x14ac:dyDescent="0.25">
      <c r="A73" s="45">
        <v>60</v>
      </c>
      <c r="B73" s="46" t="s">
        <v>24</v>
      </c>
      <c r="C73" s="46" t="s">
        <v>370</v>
      </c>
      <c r="D73" s="46" t="s">
        <v>371</v>
      </c>
      <c r="E73" s="47">
        <v>43740</v>
      </c>
      <c r="F73" s="46" t="s">
        <v>74</v>
      </c>
      <c r="G73" s="46" t="s">
        <v>28</v>
      </c>
      <c r="H73" s="46" t="s">
        <v>45</v>
      </c>
      <c r="I73" s="48" t="s">
        <v>222</v>
      </c>
      <c r="J73" s="46" t="s">
        <v>82</v>
      </c>
      <c r="K73" s="46" t="s">
        <v>377</v>
      </c>
      <c r="L73" s="46" t="s">
        <v>378</v>
      </c>
      <c r="M73" s="46" t="s">
        <v>379</v>
      </c>
      <c r="N73" s="46">
        <v>1</v>
      </c>
      <c r="O73" s="46">
        <v>5</v>
      </c>
      <c r="P73" s="49">
        <v>43740</v>
      </c>
      <c r="Q73" s="49">
        <v>44286</v>
      </c>
      <c r="R73" s="46">
        <v>78</v>
      </c>
      <c r="S73" s="46" t="s">
        <v>375</v>
      </c>
      <c r="T73" s="46" t="s">
        <v>36</v>
      </c>
      <c r="U73" s="46"/>
      <c r="V73" s="46"/>
      <c r="W73" s="46"/>
      <c r="X73" s="46"/>
      <c r="Y73" s="46" t="s">
        <v>380</v>
      </c>
      <c r="Z73" s="46">
        <v>1</v>
      </c>
      <c r="AA73" s="50">
        <v>44194.722916666666</v>
      </c>
      <c r="AB73" s="273">
        <f t="shared" si="3"/>
        <v>1</v>
      </c>
      <c r="AC73" s="51">
        <f t="shared" si="2"/>
        <v>5</v>
      </c>
      <c r="AD73" s="51"/>
      <c r="AE73" s="57"/>
    </row>
    <row r="74" spans="1:31" s="96" customFormat="1" ht="60" x14ac:dyDescent="0.25">
      <c r="A74" s="45">
        <v>61</v>
      </c>
      <c r="B74" s="46" t="s">
        <v>24</v>
      </c>
      <c r="C74" s="46" t="s">
        <v>370</v>
      </c>
      <c r="D74" s="46" t="s">
        <v>381</v>
      </c>
      <c r="E74" s="47">
        <v>43740</v>
      </c>
      <c r="F74" s="46" t="s">
        <v>74</v>
      </c>
      <c r="G74" s="46" t="s">
        <v>28</v>
      </c>
      <c r="H74" s="46" t="s">
        <v>45</v>
      </c>
      <c r="I74" s="48" t="s">
        <v>81</v>
      </c>
      <c r="J74" s="46" t="s">
        <v>82</v>
      </c>
      <c r="K74" s="46" t="s">
        <v>382</v>
      </c>
      <c r="L74" s="46" t="s">
        <v>383</v>
      </c>
      <c r="M74" s="46" t="s">
        <v>384</v>
      </c>
      <c r="N74" s="46">
        <v>3</v>
      </c>
      <c r="O74" s="46">
        <v>5</v>
      </c>
      <c r="P74" s="49">
        <v>43740</v>
      </c>
      <c r="Q74" s="49">
        <v>44014</v>
      </c>
      <c r="R74" s="46">
        <v>39</v>
      </c>
      <c r="S74" s="46" t="s">
        <v>375</v>
      </c>
      <c r="T74" s="46" t="s">
        <v>36</v>
      </c>
      <c r="U74" s="46"/>
      <c r="V74" s="46"/>
      <c r="W74" s="46"/>
      <c r="X74" s="46"/>
      <c r="Y74" s="46" t="s">
        <v>385</v>
      </c>
      <c r="Z74" s="46">
        <v>3</v>
      </c>
      <c r="AA74" s="50">
        <v>44104</v>
      </c>
      <c r="AB74" s="273">
        <f t="shared" si="3"/>
        <v>1</v>
      </c>
      <c r="AC74" s="51">
        <f t="shared" si="2"/>
        <v>5</v>
      </c>
      <c r="AD74" s="51"/>
      <c r="AE74" s="57"/>
    </row>
    <row r="75" spans="1:31" s="96" customFormat="1" ht="45" x14ac:dyDescent="0.25">
      <c r="A75" s="45">
        <v>62</v>
      </c>
      <c r="B75" s="46" t="s">
        <v>24</v>
      </c>
      <c r="C75" s="46" t="s">
        <v>271</v>
      </c>
      <c r="D75" s="46" t="s">
        <v>387</v>
      </c>
      <c r="E75" s="47">
        <v>43643</v>
      </c>
      <c r="F75" s="46" t="s">
        <v>74</v>
      </c>
      <c r="G75" s="46" t="s">
        <v>28</v>
      </c>
      <c r="H75" s="46" t="s">
        <v>45</v>
      </c>
      <c r="I75" s="48" t="s">
        <v>273</v>
      </c>
      <c r="J75" s="46" t="s">
        <v>82</v>
      </c>
      <c r="K75" s="46" t="s">
        <v>388</v>
      </c>
      <c r="L75" s="46" t="s">
        <v>84</v>
      </c>
      <c r="M75" s="46" t="s">
        <v>85</v>
      </c>
      <c r="N75" s="46">
        <v>1</v>
      </c>
      <c r="O75" s="46">
        <v>5</v>
      </c>
      <c r="P75" s="49">
        <v>43643</v>
      </c>
      <c r="Q75" s="49">
        <v>43830</v>
      </c>
      <c r="R75" s="46">
        <v>26</v>
      </c>
      <c r="S75" s="46" t="s">
        <v>375</v>
      </c>
      <c r="T75" s="46" t="s">
        <v>36</v>
      </c>
      <c r="U75" s="46"/>
      <c r="V75" s="46"/>
      <c r="W75" s="46"/>
      <c r="X75" s="46"/>
      <c r="Y75" s="46" t="s">
        <v>389</v>
      </c>
      <c r="Z75" s="46">
        <v>1</v>
      </c>
      <c r="AA75" s="50">
        <v>43920</v>
      </c>
      <c r="AB75" s="273">
        <f t="shared" si="3"/>
        <v>1</v>
      </c>
      <c r="AC75" s="51">
        <f t="shared" si="2"/>
        <v>5</v>
      </c>
      <c r="AD75" s="51"/>
      <c r="AE75" s="57"/>
    </row>
    <row r="76" spans="1:31" s="96" customFormat="1" ht="90" x14ac:dyDescent="0.25">
      <c r="A76" s="45">
        <v>63</v>
      </c>
      <c r="B76" s="46" t="s">
        <v>24</v>
      </c>
      <c r="C76" s="46" t="s">
        <v>220</v>
      </c>
      <c r="D76" s="46" t="s">
        <v>390</v>
      </c>
      <c r="E76" s="47">
        <v>43567</v>
      </c>
      <c r="F76" s="46" t="s">
        <v>74</v>
      </c>
      <c r="G76" s="46" t="s">
        <v>28</v>
      </c>
      <c r="H76" s="46" t="s">
        <v>45</v>
      </c>
      <c r="I76" s="48" t="s">
        <v>391</v>
      </c>
      <c r="J76" s="46" t="s">
        <v>82</v>
      </c>
      <c r="K76" s="46" t="s">
        <v>83</v>
      </c>
      <c r="L76" s="46" t="s">
        <v>392</v>
      </c>
      <c r="M76" s="46" t="s">
        <v>393</v>
      </c>
      <c r="N76" s="46">
        <v>1</v>
      </c>
      <c r="O76" s="46">
        <v>4</v>
      </c>
      <c r="P76" s="49">
        <v>43567</v>
      </c>
      <c r="Q76" s="49">
        <v>43814</v>
      </c>
      <c r="R76" s="46">
        <v>35</v>
      </c>
      <c r="S76" s="46" t="s">
        <v>375</v>
      </c>
      <c r="T76" s="46" t="s">
        <v>36</v>
      </c>
      <c r="U76" s="46"/>
      <c r="V76" s="46"/>
      <c r="W76" s="46"/>
      <c r="X76" s="46"/>
      <c r="Y76" s="46" t="s">
        <v>394</v>
      </c>
      <c r="Z76" s="46">
        <v>1</v>
      </c>
      <c r="AA76" s="50">
        <v>43920</v>
      </c>
      <c r="AB76" s="273">
        <f t="shared" si="3"/>
        <v>1</v>
      </c>
      <c r="AC76" s="51">
        <f t="shared" si="2"/>
        <v>4</v>
      </c>
      <c r="AD76" s="51"/>
      <c r="AE76" s="57"/>
    </row>
    <row r="77" spans="1:31" s="96" customFormat="1" ht="60" x14ac:dyDescent="0.25">
      <c r="A77" s="45">
        <v>63</v>
      </c>
      <c r="B77" s="46" t="s">
        <v>24</v>
      </c>
      <c r="C77" s="46" t="s">
        <v>220</v>
      </c>
      <c r="D77" s="46" t="s">
        <v>390</v>
      </c>
      <c r="E77" s="47">
        <v>43567</v>
      </c>
      <c r="F77" s="46" t="s">
        <v>74</v>
      </c>
      <c r="G77" s="46" t="s">
        <v>28</v>
      </c>
      <c r="H77" s="46" t="s">
        <v>45</v>
      </c>
      <c r="I77" s="48" t="s">
        <v>391</v>
      </c>
      <c r="J77" s="46" t="s">
        <v>82</v>
      </c>
      <c r="K77" s="46" t="s">
        <v>83</v>
      </c>
      <c r="L77" s="46" t="s">
        <v>84</v>
      </c>
      <c r="M77" s="46" t="s">
        <v>395</v>
      </c>
      <c r="N77" s="46">
        <v>1</v>
      </c>
      <c r="O77" s="46">
        <v>4</v>
      </c>
      <c r="P77" s="49">
        <v>43567</v>
      </c>
      <c r="Q77" s="49">
        <v>43814</v>
      </c>
      <c r="R77" s="46">
        <v>35</v>
      </c>
      <c r="S77" s="46" t="s">
        <v>375</v>
      </c>
      <c r="T77" s="46" t="s">
        <v>36</v>
      </c>
      <c r="U77" s="46"/>
      <c r="V77" s="46"/>
      <c r="W77" s="46"/>
      <c r="X77" s="46"/>
      <c r="Y77" s="46" t="s">
        <v>396</v>
      </c>
      <c r="Z77" s="46">
        <v>1</v>
      </c>
      <c r="AA77" s="50">
        <v>43920</v>
      </c>
      <c r="AB77" s="273">
        <f t="shared" si="3"/>
        <v>1</v>
      </c>
      <c r="AC77" s="51">
        <f t="shared" si="2"/>
        <v>4</v>
      </c>
      <c r="AD77" s="51"/>
      <c r="AE77" s="57"/>
    </row>
    <row r="78" spans="1:31" s="96" customFormat="1" ht="105" x14ac:dyDescent="0.25">
      <c r="A78" s="45">
        <v>64</v>
      </c>
      <c r="B78" s="46" t="s">
        <v>24</v>
      </c>
      <c r="C78" s="46" t="s">
        <v>340</v>
      </c>
      <c r="D78" s="46" t="s">
        <v>397</v>
      </c>
      <c r="E78" s="47">
        <v>43577</v>
      </c>
      <c r="F78" s="46" t="s">
        <v>98</v>
      </c>
      <c r="G78" s="46" t="s">
        <v>28</v>
      </c>
      <c r="H78" s="46" t="s">
        <v>45</v>
      </c>
      <c r="I78" s="48" t="s">
        <v>236</v>
      </c>
      <c r="J78" s="46" t="s">
        <v>237</v>
      </c>
      <c r="K78" s="46" t="s">
        <v>398</v>
      </c>
      <c r="L78" s="46" t="s">
        <v>399</v>
      </c>
      <c r="M78" s="46" t="s">
        <v>400</v>
      </c>
      <c r="N78" s="46">
        <v>1</v>
      </c>
      <c r="O78" s="46">
        <v>7</v>
      </c>
      <c r="P78" s="49">
        <v>43577</v>
      </c>
      <c r="Q78" s="49">
        <v>43738</v>
      </c>
      <c r="R78" s="46">
        <v>23</v>
      </c>
      <c r="S78" s="46" t="s">
        <v>401</v>
      </c>
      <c r="T78" s="46" t="s">
        <v>36</v>
      </c>
      <c r="U78" s="46"/>
      <c r="V78" s="46"/>
      <c r="W78" s="46"/>
      <c r="X78" s="46"/>
      <c r="Y78" s="46" t="s">
        <v>402</v>
      </c>
      <c r="Z78" s="46">
        <v>1</v>
      </c>
      <c r="AA78" s="50">
        <v>43920</v>
      </c>
      <c r="AB78" s="273">
        <f t="shared" si="3"/>
        <v>1</v>
      </c>
      <c r="AC78" s="51">
        <f t="shared" si="2"/>
        <v>7</v>
      </c>
      <c r="AD78" s="51"/>
      <c r="AE78" s="57"/>
    </row>
    <row r="79" spans="1:31" s="96" customFormat="1" ht="255" x14ac:dyDescent="0.25">
      <c r="A79" s="45">
        <v>65</v>
      </c>
      <c r="B79" s="46" t="s">
        <v>24</v>
      </c>
      <c r="C79" s="46" t="s">
        <v>220</v>
      </c>
      <c r="D79" s="46" t="s">
        <v>221</v>
      </c>
      <c r="E79" s="47">
        <v>43567</v>
      </c>
      <c r="F79" s="46" t="s">
        <v>98</v>
      </c>
      <c r="G79" s="46" t="s">
        <v>28</v>
      </c>
      <c r="H79" s="46" t="s">
        <v>29</v>
      </c>
      <c r="I79" s="48" t="s">
        <v>222</v>
      </c>
      <c r="J79" s="46" t="s">
        <v>142</v>
      </c>
      <c r="K79" s="46" t="s">
        <v>224</v>
      </c>
      <c r="L79" s="46" t="s">
        <v>403</v>
      </c>
      <c r="M79" s="46" t="s">
        <v>404</v>
      </c>
      <c r="N79" s="46">
        <v>1</v>
      </c>
      <c r="O79" s="46">
        <v>4</v>
      </c>
      <c r="P79" s="49">
        <v>43567</v>
      </c>
      <c r="Q79" s="49">
        <v>43799</v>
      </c>
      <c r="R79" s="46">
        <v>33</v>
      </c>
      <c r="S79" s="46" t="s">
        <v>401</v>
      </c>
      <c r="T79" s="46" t="s">
        <v>36</v>
      </c>
      <c r="U79" s="46"/>
      <c r="V79" s="46"/>
      <c r="W79" s="46"/>
      <c r="X79" s="46"/>
      <c r="Y79" s="46" t="s">
        <v>405</v>
      </c>
      <c r="Z79" s="46">
        <v>1</v>
      </c>
      <c r="AA79" s="50">
        <v>43920</v>
      </c>
      <c r="AB79" s="273">
        <f t="shared" si="3"/>
        <v>1</v>
      </c>
      <c r="AC79" s="51">
        <f t="shared" si="2"/>
        <v>4</v>
      </c>
      <c r="AD79" s="51"/>
      <c r="AE79" s="57"/>
    </row>
    <row r="80" spans="1:31" s="96" customFormat="1" ht="90" x14ac:dyDescent="0.25">
      <c r="A80" s="45">
        <v>65</v>
      </c>
      <c r="B80" s="46" t="s">
        <v>24</v>
      </c>
      <c r="C80" s="46" t="s">
        <v>220</v>
      </c>
      <c r="D80" s="46" t="s">
        <v>221</v>
      </c>
      <c r="E80" s="47">
        <v>43567</v>
      </c>
      <c r="F80" s="46" t="s">
        <v>98</v>
      </c>
      <c r="G80" s="46" t="s">
        <v>28</v>
      </c>
      <c r="H80" s="46" t="s">
        <v>29</v>
      </c>
      <c r="I80" s="48" t="s">
        <v>222</v>
      </c>
      <c r="J80" s="46" t="s">
        <v>142</v>
      </c>
      <c r="K80" s="46" t="s">
        <v>229</v>
      </c>
      <c r="L80" s="46" t="s">
        <v>406</v>
      </c>
      <c r="M80" s="46" t="s">
        <v>407</v>
      </c>
      <c r="N80" s="46">
        <v>1</v>
      </c>
      <c r="O80" s="46">
        <v>4</v>
      </c>
      <c r="P80" s="49">
        <v>43567</v>
      </c>
      <c r="Q80" s="49">
        <v>43616</v>
      </c>
      <c r="R80" s="46">
        <v>7</v>
      </c>
      <c r="S80" s="46" t="s">
        <v>401</v>
      </c>
      <c r="T80" s="46" t="s">
        <v>36</v>
      </c>
      <c r="U80" s="46"/>
      <c r="V80" s="46"/>
      <c r="W80" s="46"/>
      <c r="X80" s="46"/>
      <c r="Y80" s="46" t="s">
        <v>408</v>
      </c>
      <c r="Z80" s="46">
        <v>1</v>
      </c>
      <c r="AA80" s="50">
        <v>43920</v>
      </c>
      <c r="AB80" s="273">
        <f t="shared" si="3"/>
        <v>1</v>
      </c>
      <c r="AC80" s="51">
        <f t="shared" si="2"/>
        <v>4</v>
      </c>
      <c r="AD80" s="51"/>
      <c r="AE80" s="57"/>
    </row>
    <row r="81" spans="1:31" s="96" customFormat="1" ht="90" x14ac:dyDescent="0.25">
      <c r="A81" s="45">
        <v>66</v>
      </c>
      <c r="B81" s="46" t="s">
        <v>24</v>
      </c>
      <c r="C81" s="46" t="s">
        <v>220</v>
      </c>
      <c r="D81" s="46" t="s">
        <v>409</v>
      </c>
      <c r="E81" s="47">
        <v>43567</v>
      </c>
      <c r="F81" s="46" t="s">
        <v>98</v>
      </c>
      <c r="G81" s="46" t="s">
        <v>28</v>
      </c>
      <c r="H81" s="46" t="s">
        <v>29</v>
      </c>
      <c r="I81" s="48" t="s">
        <v>222</v>
      </c>
      <c r="J81" s="46" t="s">
        <v>100</v>
      </c>
      <c r="K81" s="46" t="s">
        <v>410</v>
      </c>
      <c r="L81" s="46" t="s">
        <v>411</v>
      </c>
      <c r="M81" s="46" t="s">
        <v>412</v>
      </c>
      <c r="N81" s="46">
        <v>12</v>
      </c>
      <c r="O81" s="46">
        <v>4</v>
      </c>
      <c r="P81" s="49">
        <v>43567</v>
      </c>
      <c r="Q81" s="49">
        <v>43738</v>
      </c>
      <c r="R81" s="46">
        <v>24</v>
      </c>
      <c r="S81" s="46" t="s">
        <v>401</v>
      </c>
      <c r="T81" s="46" t="s">
        <v>36</v>
      </c>
      <c r="U81" s="46"/>
      <c r="V81" s="46"/>
      <c r="W81" s="46"/>
      <c r="X81" s="46"/>
      <c r="Y81" s="46" t="s">
        <v>413</v>
      </c>
      <c r="Z81" s="46">
        <v>12</v>
      </c>
      <c r="AA81" s="50">
        <v>43920</v>
      </c>
      <c r="AB81" s="273">
        <f t="shared" si="3"/>
        <v>1</v>
      </c>
      <c r="AC81" s="51">
        <f t="shared" si="2"/>
        <v>4</v>
      </c>
      <c r="AD81" s="51"/>
      <c r="AE81" s="57"/>
    </row>
    <row r="82" spans="1:31" s="96" customFormat="1" ht="75" x14ac:dyDescent="0.25">
      <c r="A82" s="45">
        <v>67</v>
      </c>
      <c r="B82" s="46" t="s">
        <v>24</v>
      </c>
      <c r="C82" s="46" t="s">
        <v>220</v>
      </c>
      <c r="D82" s="46" t="s">
        <v>409</v>
      </c>
      <c r="E82" s="47">
        <v>43567</v>
      </c>
      <c r="F82" s="46" t="s">
        <v>98</v>
      </c>
      <c r="G82" s="46" t="s">
        <v>28</v>
      </c>
      <c r="H82" s="46" t="s">
        <v>45</v>
      </c>
      <c r="I82" s="48" t="s">
        <v>222</v>
      </c>
      <c r="J82" s="46" t="s">
        <v>100</v>
      </c>
      <c r="K82" s="46" t="s">
        <v>410</v>
      </c>
      <c r="L82" s="46" t="s">
        <v>415</v>
      </c>
      <c r="M82" s="46" t="s">
        <v>226</v>
      </c>
      <c r="N82" s="46">
        <v>1</v>
      </c>
      <c r="O82" s="46">
        <v>4</v>
      </c>
      <c r="P82" s="49">
        <v>43567</v>
      </c>
      <c r="Q82" s="49">
        <v>43769</v>
      </c>
      <c r="R82" s="46">
        <v>28</v>
      </c>
      <c r="S82" s="46" t="s">
        <v>401</v>
      </c>
      <c r="T82" s="46" t="s">
        <v>36</v>
      </c>
      <c r="U82" s="46"/>
      <c r="V82" s="46"/>
      <c r="W82" s="46"/>
      <c r="X82" s="46"/>
      <c r="Y82" s="46" t="s">
        <v>416</v>
      </c>
      <c r="Z82" s="46">
        <v>1</v>
      </c>
      <c r="AA82" s="50">
        <v>43920</v>
      </c>
      <c r="AB82" s="273">
        <f t="shared" si="3"/>
        <v>1</v>
      </c>
      <c r="AC82" s="51">
        <f t="shared" si="2"/>
        <v>4</v>
      </c>
      <c r="AD82" s="51"/>
      <c r="AE82" s="57"/>
    </row>
    <row r="83" spans="1:31" s="96" customFormat="1" ht="90" x14ac:dyDescent="0.25">
      <c r="A83" s="45">
        <v>68</v>
      </c>
      <c r="B83" s="46" t="s">
        <v>24</v>
      </c>
      <c r="C83" s="46" t="s">
        <v>417</v>
      </c>
      <c r="D83" s="46" t="s">
        <v>418</v>
      </c>
      <c r="E83" s="47">
        <v>43375</v>
      </c>
      <c r="F83" s="46" t="s">
        <v>98</v>
      </c>
      <c r="G83" s="46" t="s">
        <v>28</v>
      </c>
      <c r="H83" s="46" t="s">
        <v>45</v>
      </c>
      <c r="I83" s="48" t="s">
        <v>236</v>
      </c>
      <c r="J83" s="46" t="s">
        <v>274</v>
      </c>
      <c r="K83" s="46" t="s">
        <v>419</v>
      </c>
      <c r="L83" s="46" t="s">
        <v>420</v>
      </c>
      <c r="M83" s="46" t="s">
        <v>421</v>
      </c>
      <c r="N83" s="46">
        <v>1</v>
      </c>
      <c r="O83" s="46">
        <v>4</v>
      </c>
      <c r="P83" s="49">
        <v>43375</v>
      </c>
      <c r="Q83" s="49">
        <v>43449</v>
      </c>
      <c r="R83" s="46">
        <v>10</v>
      </c>
      <c r="S83" s="46" t="s">
        <v>401</v>
      </c>
      <c r="T83" s="46" t="s">
        <v>36</v>
      </c>
      <c r="U83" s="46"/>
      <c r="V83" s="46"/>
      <c r="W83" s="46"/>
      <c r="X83" s="46"/>
      <c r="Y83" s="46" t="s">
        <v>422</v>
      </c>
      <c r="Z83" s="46">
        <v>1</v>
      </c>
      <c r="AA83" s="50">
        <v>43920</v>
      </c>
      <c r="AB83" s="273">
        <f t="shared" si="3"/>
        <v>1</v>
      </c>
      <c r="AC83" s="51">
        <f t="shared" si="2"/>
        <v>4</v>
      </c>
      <c r="AD83" s="51"/>
      <c r="AE83" s="57"/>
    </row>
    <row r="84" spans="1:31" s="96" customFormat="1" ht="150" x14ac:dyDescent="0.25">
      <c r="A84" s="45">
        <v>68</v>
      </c>
      <c r="B84" s="46" t="s">
        <v>24</v>
      </c>
      <c r="C84" s="46" t="s">
        <v>417</v>
      </c>
      <c r="D84" s="46" t="s">
        <v>418</v>
      </c>
      <c r="E84" s="47">
        <v>43375</v>
      </c>
      <c r="F84" s="46" t="s">
        <v>98</v>
      </c>
      <c r="G84" s="46" t="s">
        <v>28</v>
      </c>
      <c r="H84" s="46" t="s">
        <v>45</v>
      </c>
      <c r="I84" s="48" t="s">
        <v>236</v>
      </c>
      <c r="J84" s="46" t="s">
        <v>274</v>
      </c>
      <c r="K84" s="46" t="s">
        <v>423</v>
      </c>
      <c r="L84" s="46" t="s">
        <v>424</v>
      </c>
      <c r="M84" s="46" t="s">
        <v>425</v>
      </c>
      <c r="N84" s="46">
        <v>2</v>
      </c>
      <c r="O84" s="46">
        <v>4</v>
      </c>
      <c r="P84" s="49">
        <v>43375</v>
      </c>
      <c r="Q84" s="49">
        <v>43449</v>
      </c>
      <c r="R84" s="46">
        <v>10</v>
      </c>
      <c r="S84" s="46" t="s">
        <v>401</v>
      </c>
      <c r="T84" s="46" t="s">
        <v>36</v>
      </c>
      <c r="U84" s="46"/>
      <c r="V84" s="46"/>
      <c r="W84" s="46"/>
      <c r="X84" s="46"/>
      <c r="Y84" s="46" t="s">
        <v>426</v>
      </c>
      <c r="Z84" s="46">
        <v>2</v>
      </c>
      <c r="AA84" s="50">
        <v>43920</v>
      </c>
      <c r="AB84" s="273">
        <f t="shared" si="3"/>
        <v>1</v>
      </c>
      <c r="AC84" s="51">
        <f t="shared" si="2"/>
        <v>4</v>
      </c>
      <c r="AD84" s="51"/>
      <c r="AE84" s="57"/>
    </row>
    <row r="85" spans="1:31" s="96" customFormat="1" ht="120" x14ac:dyDescent="0.25">
      <c r="A85" s="45">
        <v>69</v>
      </c>
      <c r="B85" s="46" t="s">
        <v>24</v>
      </c>
      <c r="C85" s="46" t="s">
        <v>417</v>
      </c>
      <c r="D85" s="46" t="s">
        <v>427</v>
      </c>
      <c r="E85" s="47">
        <v>43375</v>
      </c>
      <c r="F85" s="46" t="s">
        <v>98</v>
      </c>
      <c r="G85" s="46" t="s">
        <v>28</v>
      </c>
      <c r="H85" s="46" t="s">
        <v>45</v>
      </c>
      <c r="I85" s="48" t="s">
        <v>236</v>
      </c>
      <c r="J85" s="46" t="s">
        <v>245</v>
      </c>
      <c r="K85" s="46" t="s">
        <v>428</v>
      </c>
      <c r="L85" s="46" t="s">
        <v>429</v>
      </c>
      <c r="M85" s="46" t="s">
        <v>430</v>
      </c>
      <c r="N85" s="46">
        <v>1</v>
      </c>
      <c r="O85" s="46">
        <v>14</v>
      </c>
      <c r="P85" s="49">
        <v>43375</v>
      </c>
      <c r="Q85" s="49">
        <v>43419</v>
      </c>
      <c r="R85" s="46">
        <v>6</v>
      </c>
      <c r="S85" s="46" t="s">
        <v>401</v>
      </c>
      <c r="T85" s="46" t="s">
        <v>36</v>
      </c>
      <c r="U85" s="46"/>
      <c r="V85" s="46"/>
      <c r="W85" s="46"/>
      <c r="X85" s="46"/>
      <c r="Y85" s="46" t="s">
        <v>431</v>
      </c>
      <c r="Z85" s="46">
        <v>1</v>
      </c>
      <c r="AA85" s="50">
        <v>43920</v>
      </c>
      <c r="AB85" s="273">
        <f t="shared" si="3"/>
        <v>1</v>
      </c>
      <c r="AC85" s="51">
        <f t="shared" si="2"/>
        <v>14</v>
      </c>
      <c r="AD85" s="51"/>
      <c r="AE85" s="57"/>
    </row>
    <row r="86" spans="1:31" s="96" customFormat="1" ht="120" x14ac:dyDescent="0.25">
      <c r="A86" s="45">
        <v>70</v>
      </c>
      <c r="B86" s="46" t="s">
        <v>24</v>
      </c>
      <c r="C86" s="46" t="s">
        <v>432</v>
      </c>
      <c r="D86" s="46" t="s">
        <v>433</v>
      </c>
      <c r="E86" s="47">
        <v>43315</v>
      </c>
      <c r="F86" s="46" t="s">
        <v>98</v>
      </c>
      <c r="G86" s="46" t="s">
        <v>28</v>
      </c>
      <c r="H86" s="46" t="s">
        <v>29</v>
      </c>
      <c r="I86" s="48" t="s">
        <v>391</v>
      </c>
      <c r="J86" s="46" t="s">
        <v>274</v>
      </c>
      <c r="K86" s="46" t="s">
        <v>434</v>
      </c>
      <c r="L86" s="46" t="s">
        <v>435</v>
      </c>
      <c r="M86" s="46" t="s">
        <v>436</v>
      </c>
      <c r="N86" s="46">
        <v>1</v>
      </c>
      <c r="O86" s="46">
        <v>3</v>
      </c>
      <c r="P86" s="49">
        <v>43315</v>
      </c>
      <c r="Q86" s="49">
        <v>43320</v>
      </c>
      <c r="R86" s="46">
        <v>0</v>
      </c>
      <c r="S86" s="46" t="s">
        <v>401</v>
      </c>
      <c r="T86" s="46" t="s">
        <v>36</v>
      </c>
      <c r="U86" s="46"/>
      <c r="V86" s="46"/>
      <c r="W86" s="46"/>
      <c r="X86" s="46"/>
      <c r="Y86" s="46" t="s">
        <v>437</v>
      </c>
      <c r="Z86" s="46">
        <v>1</v>
      </c>
      <c r="AA86" s="50">
        <v>43920</v>
      </c>
      <c r="AB86" s="273">
        <f t="shared" si="3"/>
        <v>1</v>
      </c>
      <c r="AC86" s="51">
        <f t="shared" si="2"/>
        <v>3</v>
      </c>
      <c r="AD86" s="51"/>
      <c r="AE86" s="57"/>
    </row>
    <row r="87" spans="1:31" s="96" customFormat="1" ht="90" x14ac:dyDescent="0.25">
      <c r="A87" s="45">
        <v>71</v>
      </c>
      <c r="B87" s="46" t="s">
        <v>24</v>
      </c>
      <c r="C87" s="46" t="s">
        <v>432</v>
      </c>
      <c r="D87" s="46" t="s">
        <v>439</v>
      </c>
      <c r="E87" s="47">
        <v>43315</v>
      </c>
      <c r="F87" s="46" t="s">
        <v>98</v>
      </c>
      <c r="G87" s="46" t="s">
        <v>28</v>
      </c>
      <c r="H87" s="46" t="s">
        <v>29</v>
      </c>
      <c r="I87" s="48" t="s">
        <v>391</v>
      </c>
      <c r="J87" s="46" t="s">
        <v>274</v>
      </c>
      <c r="K87" s="46" t="s">
        <v>440</v>
      </c>
      <c r="L87" s="46" t="s">
        <v>441</v>
      </c>
      <c r="M87" s="46" t="s">
        <v>436</v>
      </c>
      <c r="N87" s="46">
        <v>1</v>
      </c>
      <c r="O87" s="46">
        <v>3</v>
      </c>
      <c r="P87" s="49">
        <v>43315</v>
      </c>
      <c r="Q87" s="49">
        <v>43320</v>
      </c>
      <c r="R87" s="46">
        <v>0</v>
      </c>
      <c r="S87" s="46" t="s">
        <v>401</v>
      </c>
      <c r="T87" s="46" t="s">
        <v>36</v>
      </c>
      <c r="U87" s="46"/>
      <c r="V87" s="46"/>
      <c r="W87" s="46"/>
      <c r="X87" s="46"/>
      <c r="Y87" s="46" t="s">
        <v>442</v>
      </c>
      <c r="Z87" s="46">
        <v>1</v>
      </c>
      <c r="AA87" s="50">
        <v>43920</v>
      </c>
      <c r="AB87" s="273">
        <f t="shared" si="3"/>
        <v>1</v>
      </c>
      <c r="AC87" s="51">
        <f t="shared" si="2"/>
        <v>3</v>
      </c>
      <c r="AD87" s="51"/>
      <c r="AE87" s="57"/>
    </row>
    <row r="88" spans="1:31" s="96" customFormat="1" ht="150" x14ac:dyDescent="0.25">
      <c r="A88" s="45">
        <v>72</v>
      </c>
      <c r="B88" s="46" t="s">
        <v>24</v>
      </c>
      <c r="C88" s="46" t="s">
        <v>444</v>
      </c>
      <c r="D88" s="46" t="s">
        <v>445</v>
      </c>
      <c r="E88" s="47">
        <v>43724</v>
      </c>
      <c r="F88" s="46" t="s">
        <v>98</v>
      </c>
      <c r="G88" s="46" t="s">
        <v>28</v>
      </c>
      <c r="H88" s="46" t="s">
        <v>29</v>
      </c>
      <c r="I88" s="48" t="s">
        <v>391</v>
      </c>
      <c r="J88" s="46" t="s">
        <v>142</v>
      </c>
      <c r="K88" s="46" t="s">
        <v>446</v>
      </c>
      <c r="L88" s="46" t="s">
        <v>447</v>
      </c>
      <c r="M88" s="46" t="s">
        <v>448</v>
      </c>
      <c r="N88" s="46">
        <v>4</v>
      </c>
      <c r="O88" s="46">
        <v>10</v>
      </c>
      <c r="P88" s="49">
        <v>43724</v>
      </c>
      <c r="Q88" s="49">
        <v>43769</v>
      </c>
      <c r="R88" s="46">
        <v>6</v>
      </c>
      <c r="S88" s="46" t="s">
        <v>449</v>
      </c>
      <c r="T88" s="46" t="s">
        <v>36</v>
      </c>
      <c r="U88" s="46"/>
      <c r="V88" s="46"/>
      <c r="W88" s="46"/>
      <c r="X88" s="46"/>
      <c r="Y88" s="46" t="s">
        <v>450</v>
      </c>
      <c r="Z88" s="46">
        <v>4</v>
      </c>
      <c r="AA88" s="50">
        <v>43920</v>
      </c>
      <c r="AB88" s="273">
        <f t="shared" si="3"/>
        <v>1</v>
      </c>
      <c r="AC88" s="51">
        <f t="shared" si="2"/>
        <v>10</v>
      </c>
      <c r="AD88" s="51"/>
      <c r="AE88" s="57"/>
    </row>
    <row r="89" spans="1:31" s="96" customFormat="1" ht="210" x14ac:dyDescent="0.25">
      <c r="A89" s="45">
        <v>72</v>
      </c>
      <c r="B89" s="46" t="s">
        <v>24</v>
      </c>
      <c r="C89" s="46" t="s">
        <v>444</v>
      </c>
      <c r="D89" s="46" t="s">
        <v>445</v>
      </c>
      <c r="E89" s="47">
        <v>43724</v>
      </c>
      <c r="F89" s="46" t="s">
        <v>98</v>
      </c>
      <c r="G89" s="46" t="s">
        <v>28</v>
      </c>
      <c r="H89" s="46" t="s">
        <v>29</v>
      </c>
      <c r="I89" s="48" t="s">
        <v>391</v>
      </c>
      <c r="J89" s="46" t="s">
        <v>142</v>
      </c>
      <c r="K89" s="46" t="s">
        <v>446</v>
      </c>
      <c r="L89" s="46" t="s">
        <v>452</v>
      </c>
      <c r="M89" s="46" t="s">
        <v>453</v>
      </c>
      <c r="N89" s="46">
        <v>1</v>
      </c>
      <c r="O89" s="46">
        <v>5</v>
      </c>
      <c r="P89" s="49">
        <v>43724</v>
      </c>
      <c r="Q89" s="49">
        <v>43769</v>
      </c>
      <c r="R89" s="46">
        <v>6</v>
      </c>
      <c r="S89" s="46" t="s">
        <v>449</v>
      </c>
      <c r="T89" s="46" t="s">
        <v>36</v>
      </c>
      <c r="U89" s="46"/>
      <c r="V89" s="46"/>
      <c r="W89" s="46"/>
      <c r="X89" s="46"/>
      <c r="Y89" s="46" t="s">
        <v>454</v>
      </c>
      <c r="Z89" s="46">
        <v>1</v>
      </c>
      <c r="AA89" s="50">
        <v>43920</v>
      </c>
      <c r="AB89" s="273">
        <f t="shared" si="3"/>
        <v>1</v>
      </c>
      <c r="AC89" s="51">
        <f t="shared" si="2"/>
        <v>5</v>
      </c>
      <c r="AD89" s="51"/>
      <c r="AE89" s="57"/>
    </row>
    <row r="90" spans="1:31" s="96" customFormat="1" ht="150" x14ac:dyDescent="0.25">
      <c r="A90" s="45">
        <v>72</v>
      </c>
      <c r="B90" s="46" t="s">
        <v>24</v>
      </c>
      <c r="C90" s="46" t="s">
        <v>444</v>
      </c>
      <c r="D90" s="46" t="s">
        <v>445</v>
      </c>
      <c r="E90" s="47">
        <v>43724</v>
      </c>
      <c r="F90" s="46" t="s">
        <v>98</v>
      </c>
      <c r="G90" s="46" t="s">
        <v>28</v>
      </c>
      <c r="H90" s="46" t="s">
        <v>29</v>
      </c>
      <c r="I90" s="48" t="s">
        <v>391</v>
      </c>
      <c r="J90" s="46" t="s">
        <v>142</v>
      </c>
      <c r="K90" s="46" t="s">
        <v>451</v>
      </c>
      <c r="L90" s="46" t="s">
        <v>455</v>
      </c>
      <c r="M90" s="46" t="s">
        <v>456</v>
      </c>
      <c r="N90" s="46">
        <v>1</v>
      </c>
      <c r="O90" s="46">
        <v>5</v>
      </c>
      <c r="P90" s="49">
        <v>43724</v>
      </c>
      <c r="Q90" s="49">
        <v>43769</v>
      </c>
      <c r="R90" s="46">
        <v>6</v>
      </c>
      <c r="S90" s="46" t="s">
        <v>449</v>
      </c>
      <c r="T90" s="46" t="s">
        <v>36</v>
      </c>
      <c r="U90" s="46"/>
      <c r="V90" s="46"/>
      <c r="W90" s="46"/>
      <c r="X90" s="46"/>
      <c r="Y90" s="46" t="s">
        <v>457</v>
      </c>
      <c r="Z90" s="46">
        <v>1</v>
      </c>
      <c r="AA90" s="50">
        <v>43920</v>
      </c>
      <c r="AB90" s="273">
        <f t="shared" si="3"/>
        <v>1</v>
      </c>
      <c r="AC90" s="51">
        <f t="shared" si="2"/>
        <v>5</v>
      </c>
      <c r="AD90" s="51"/>
      <c r="AE90" s="57"/>
    </row>
    <row r="91" spans="1:31" s="96" customFormat="1" ht="90" x14ac:dyDescent="0.25">
      <c r="A91" s="45">
        <v>73</v>
      </c>
      <c r="B91" s="46" t="s">
        <v>24</v>
      </c>
      <c r="C91" s="46" t="s">
        <v>444</v>
      </c>
      <c r="D91" s="46" t="s">
        <v>445</v>
      </c>
      <c r="E91" s="47">
        <v>43724</v>
      </c>
      <c r="F91" s="46" t="s">
        <v>98</v>
      </c>
      <c r="G91" s="46" t="s">
        <v>28</v>
      </c>
      <c r="H91" s="46" t="s">
        <v>45</v>
      </c>
      <c r="I91" s="48" t="s">
        <v>391</v>
      </c>
      <c r="J91" s="46" t="s">
        <v>142</v>
      </c>
      <c r="K91" s="46" t="s">
        <v>446</v>
      </c>
      <c r="L91" s="46" t="s">
        <v>458</v>
      </c>
      <c r="M91" s="46" t="s">
        <v>459</v>
      </c>
      <c r="N91" s="46">
        <v>1</v>
      </c>
      <c r="O91" s="46">
        <v>5</v>
      </c>
      <c r="P91" s="49">
        <v>43724</v>
      </c>
      <c r="Q91" s="49">
        <v>43738</v>
      </c>
      <c r="R91" s="46">
        <v>2</v>
      </c>
      <c r="S91" s="46" t="s">
        <v>449</v>
      </c>
      <c r="T91" s="46" t="s">
        <v>36</v>
      </c>
      <c r="U91" s="46"/>
      <c r="V91" s="46"/>
      <c r="W91" s="46"/>
      <c r="X91" s="46"/>
      <c r="Y91" s="46" t="s">
        <v>460</v>
      </c>
      <c r="Z91" s="46">
        <v>1</v>
      </c>
      <c r="AA91" s="50">
        <v>43920</v>
      </c>
      <c r="AB91" s="273">
        <f t="shared" si="3"/>
        <v>1</v>
      </c>
      <c r="AC91" s="51">
        <f t="shared" si="2"/>
        <v>5</v>
      </c>
      <c r="AD91" s="51"/>
      <c r="AE91" s="57"/>
    </row>
    <row r="92" spans="1:31" s="96" customFormat="1" ht="210" x14ac:dyDescent="0.25">
      <c r="A92" s="45">
        <v>74</v>
      </c>
      <c r="B92" s="46" t="s">
        <v>24</v>
      </c>
      <c r="C92" s="46" t="s">
        <v>461</v>
      </c>
      <c r="D92" s="46" t="s">
        <v>97</v>
      </c>
      <c r="E92" s="47">
        <v>42916</v>
      </c>
      <c r="F92" s="46" t="s">
        <v>348</v>
      </c>
      <c r="G92" s="46" t="s">
        <v>28</v>
      </c>
      <c r="H92" s="46" t="s">
        <v>45</v>
      </c>
      <c r="I92" s="48" t="s">
        <v>107</v>
      </c>
      <c r="J92" s="46" t="s">
        <v>462</v>
      </c>
      <c r="K92" s="46" t="s">
        <v>463</v>
      </c>
      <c r="L92" s="46" t="s">
        <v>464</v>
      </c>
      <c r="M92" s="46" t="s">
        <v>465</v>
      </c>
      <c r="N92" s="46">
        <v>1</v>
      </c>
      <c r="O92" s="46">
        <v>100</v>
      </c>
      <c r="P92" s="49">
        <v>42916</v>
      </c>
      <c r="Q92" s="49">
        <v>44079</v>
      </c>
      <c r="R92" s="46">
        <v>166</v>
      </c>
      <c r="S92" s="46" t="s">
        <v>462</v>
      </c>
      <c r="T92" s="46" t="s">
        <v>36</v>
      </c>
      <c r="U92" s="46"/>
      <c r="V92" s="46"/>
      <c r="W92" s="46"/>
      <c r="X92" s="46"/>
      <c r="Y92" s="46" t="s">
        <v>466</v>
      </c>
      <c r="Z92" s="46">
        <v>1</v>
      </c>
      <c r="AA92" s="50">
        <v>44104</v>
      </c>
      <c r="AB92" s="273">
        <f t="shared" si="3"/>
        <v>1</v>
      </c>
      <c r="AC92" s="51">
        <f t="shared" si="2"/>
        <v>100</v>
      </c>
      <c r="AD92" s="51"/>
      <c r="AE92" s="57"/>
    </row>
    <row r="93" spans="1:31" s="96" customFormat="1" ht="150" x14ac:dyDescent="0.25">
      <c r="A93" s="45">
        <v>75</v>
      </c>
      <c r="B93" s="46" t="s">
        <v>24</v>
      </c>
      <c r="C93" s="46" t="s">
        <v>468</v>
      </c>
      <c r="D93" s="46" t="s">
        <v>97</v>
      </c>
      <c r="E93" s="47">
        <v>42916</v>
      </c>
      <c r="F93" s="46" t="s">
        <v>348</v>
      </c>
      <c r="G93" s="46" t="s">
        <v>28</v>
      </c>
      <c r="H93" s="46" t="s">
        <v>45</v>
      </c>
      <c r="I93" s="48" t="s">
        <v>107</v>
      </c>
      <c r="J93" s="46" t="s">
        <v>462</v>
      </c>
      <c r="K93" s="46" t="s">
        <v>463</v>
      </c>
      <c r="L93" s="46" t="s">
        <v>469</v>
      </c>
      <c r="M93" s="46" t="s">
        <v>470</v>
      </c>
      <c r="N93" s="46">
        <v>1</v>
      </c>
      <c r="O93" s="46">
        <v>15</v>
      </c>
      <c r="P93" s="49">
        <v>42916</v>
      </c>
      <c r="Q93" s="49">
        <v>43100</v>
      </c>
      <c r="R93" s="46">
        <v>26</v>
      </c>
      <c r="S93" s="46" t="s">
        <v>462</v>
      </c>
      <c r="T93" s="46" t="s">
        <v>36</v>
      </c>
      <c r="U93" s="46"/>
      <c r="V93" s="46"/>
      <c r="W93" s="46"/>
      <c r="X93" s="46"/>
      <c r="Y93" s="46" t="s">
        <v>471</v>
      </c>
      <c r="Z93" s="46">
        <v>1</v>
      </c>
      <c r="AA93" s="50">
        <v>43920</v>
      </c>
      <c r="AB93" s="273">
        <f t="shared" si="3"/>
        <v>1</v>
      </c>
      <c r="AC93" s="51">
        <f t="shared" si="2"/>
        <v>15</v>
      </c>
      <c r="AD93" s="51"/>
      <c r="AE93" s="57"/>
    </row>
    <row r="94" spans="1:31" s="96" customFormat="1" ht="150" x14ac:dyDescent="0.25">
      <c r="A94" s="45">
        <v>75</v>
      </c>
      <c r="B94" s="46" t="s">
        <v>24</v>
      </c>
      <c r="C94" s="46" t="s">
        <v>468</v>
      </c>
      <c r="D94" s="46" t="s">
        <v>97</v>
      </c>
      <c r="E94" s="47">
        <v>42916</v>
      </c>
      <c r="F94" s="46" t="s">
        <v>348</v>
      </c>
      <c r="G94" s="46" t="s">
        <v>28</v>
      </c>
      <c r="H94" s="46" t="s">
        <v>45</v>
      </c>
      <c r="I94" s="48" t="s">
        <v>107</v>
      </c>
      <c r="J94" s="46" t="s">
        <v>462</v>
      </c>
      <c r="K94" s="46" t="s">
        <v>467</v>
      </c>
      <c r="L94" s="46" t="s">
        <v>472</v>
      </c>
      <c r="M94" s="46" t="s">
        <v>473</v>
      </c>
      <c r="N94" s="46">
        <v>1</v>
      </c>
      <c r="O94" s="46">
        <v>15</v>
      </c>
      <c r="P94" s="49">
        <v>42916</v>
      </c>
      <c r="Q94" s="49">
        <v>43100</v>
      </c>
      <c r="R94" s="46">
        <v>26</v>
      </c>
      <c r="S94" s="46" t="s">
        <v>462</v>
      </c>
      <c r="T94" s="46" t="s">
        <v>36</v>
      </c>
      <c r="U94" s="46"/>
      <c r="V94" s="46"/>
      <c r="W94" s="46"/>
      <c r="X94" s="46"/>
      <c r="Y94" s="46" t="s">
        <v>474</v>
      </c>
      <c r="Z94" s="46">
        <v>1</v>
      </c>
      <c r="AA94" s="50">
        <v>43920</v>
      </c>
      <c r="AB94" s="273">
        <f t="shared" si="3"/>
        <v>1</v>
      </c>
      <c r="AC94" s="51">
        <f t="shared" si="2"/>
        <v>15</v>
      </c>
      <c r="AD94" s="51"/>
      <c r="AE94" s="57"/>
    </row>
    <row r="95" spans="1:31" s="96" customFormat="1" ht="150" x14ac:dyDescent="0.25">
      <c r="A95" s="45">
        <v>76</v>
      </c>
      <c r="B95" s="46" t="s">
        <v>24</v>
      </c>
      <c r="C95" s="46" t="s">
        <v>468</v>
      </c>
      <c r="D95" s="46" t="s">
        <v>97</v>
      </c>
      <c r="E95" s="47">
        <v>42916</v>
      </c>
      <c r="F95" s="46" t="s">
        <v>348</v>
      </c>
      <c r="G95" s="46" t="s">
        <v>28</v>
      </c>
      <c r="H95" s="46" t="s">
        <v>45</v>
      </c>
      <c r="I95" s="48" t="s">
        <v>107</v>
      </c>
      <c r="J95" s="46" t="s">
        <v>462</v>
      </c>
      <c r="K95" s="46" t="s">
        <v>463</v>
      </c>
      <c r="L95" s="46" t="s">
        <v>475</v>
      </c>
      <c r="M95" s="46" t="s">
        <v>476</v>
      </c>
      <c r="N95" s="46">
        <v>1</v>
      </c>
      <c r="O95" s="46">
        <v>14</v>
      </c>
      <c r="P95" s="49">
        <v>42916</v>
      </c>
      <c r="Q95" s="49">
        <v>43100</v>
      </c>
      <c r="R95" s="46">
        <v>26</v>
      </c>
      <c r="S95" s="46" t="s">
        <v>462</v>
      </c>
      <c r="T95" s="46" t="s">
        <v>36</v>
      </c>
      <c r="U95" s="46"/>
      <c r="V95" s="46"/>
      <c r="W95" s="46"/>
      <c r="X95" s="46"/>
      <c r="Y95" s="46" t="s">
        <v>477</v>
      </c>
      <c r="Z95" s="46">
        <v>1</v>
      </c>
      <c r="AA95" s="50">
        <v>43920</v>
      </c>
      <c r="AB95" s="273">
        <f t="shared" si="3"/>
        <v>1</v>
      </c>
      <c r="AC95" s="51">
        <f t="shared" si="2"/>
        <v>14</v>
      </c>
      <c r="AD95" s="51"/>
      <c r="AE95" s="57"/>
    </row>
    <row r="96" spans="1:31" s="96" customFormat="1" ht="150" x14ac:dyDescent="0.25">
      <c r="A96" s="45">
        <v>76</v>
      </c>
      <c r="B96" s="46" t="s">
        <v>24</v>
      </c>
      <c r="C96" s="46" t="s">
        <v>468</v>
      </c>
      <c r="D96" s="46" t="s">
        <v>97</v>
      </c>
      <c r="E96" s="47">
        <v>42916</v>
      </c>
      <c r="F96" s="46" t="s">
        <v>348</v>
      </c>
      <c r="G96" s="46" t="s">
        <v>28</v>
      </c>
      <c r="H96" s="46" t="s">
        <v>45</v>
      </c>
      <c r="I96" s="48" t="s">
        <v>107</v>
      </c>
      <c r="J96" s="46" t="s">
        <v>462</v>
      </c>
      <c r="K96" s="46" t="s">
        <v>478</v>
      </c>
      <c r="L96" s="46" t="s">
        <v>479</v>
      </c>
      <c r="M96" s="46" t="s">
        <v>480</v>
      </c>
      <c r="N96" s="46">
        <v>1</v>
      </c>
      <c r="O96" s="46">
        <v>14</v>
      </c>
      <c r="P96" s="49">
        <v>42916</v>
      </c>
      <c r="Q96" s="49">
        <v>44227</v>
      </c>
      <c r="R96" s="46">
        <v>187</v>
      </c>
      <c r="S96" s="46" t="s">
        <v>462</v>
      </c>
      <c r="T96" s="46" t="s">
        <v>36</v>
      </c>
      <c r="U96" s="46"/>
      <c r="V96" s="46"/>
      <c r="W96" s="46"/>
      <c r="X96" s="46"/>
      <c r="Y96" s="46" t="s">
        <v>481</v>
      </c>
      <c r="Z96" s="46">
        <v>1</v>
      </c>
      <c r="AA96" s="50">
        <v>44232.651388888888</v>
      </c>
      <c r="AB96" s="273">
        <f t="shared" si="3"/>
        <v>1</v>
      </c>
      <c r="AC96" s="51">
        <f t="shared" si="2"/>
        <v>14</v>
      </c>
      <c r="AD96" s="51"/>
      <c r="AE96" s="57"/>
    </row>
    <row r="97" spans="1:31" s="96" customFormat="1" ht="150" x14ac:dyDescent="0.25">
      <c r="A97" s="45">
        <v>76</v>
      </c>
      <c r="B97" s="46" t="s">
        <v>24</v>
      </c>
      <c r="C97" s="46" t="s">
        <v>468</v>
      </c>
      <c r="D97" s="46" t="s">
        <v>97</v>
      </c>
      <c r="E97" s="47">
        <v>42916</v>
      </c>
      <c r="F97" s="46" t="s">
        <v>348</v>
      </c>
      <c r="G97" s="46" t="s">
        <v>28</v>
      </c>
      <c r="H97" s="46" t="s">
        <v>45</v>
      </c>
      <c r="I97" s="48" t="s">
        <v>107</v>
      </c>
      <c r="J97" s="46" t="s">
        <v>462</v>
      </c>
      <c r="K97" s="46" t="s">
        <v>463</v>
      </c>
      <c r="L97" s="46" t="s">
        <v>482</v>
      </c>
      <c r="M97" s="46" t="s">
        <v>470</v>
      </c>
      <c r="N97" s="46">
        <v>1</v>
      </c>
      <c r="O97" s="46">
        <v>14</v>
      </c>
      <c r="P97" s="49">
        <v>42916</v>
      </c>
      <c r="Q97" s="49">
        <v>43100</v>
      </c>
      <c r="R97" s="46">
        <v>26</v>
      </c>
      <c r="S97" s="46" t="s">
        <v>462</v>
      </c>
      <c r="T97" s="46" t="s">
        <v>36</v>
      </c>
      <c r="U97" s="46"/>
      <c r="V97" s="46"/>
      <c r="W97" s="46"/>
      <c r="X97" s="46"/>
      <c r="Y97" s="46" t="s">
        <v>483</v>
      </c>
      <c r="Z97" s="46">
        <v>1</v>
      </c>
      <c r="AA97" s="50">
        <v>43920</v>
      </c>
      <c r="AB97" s="273">
        <f t="shared" si="3"/>
        <v>1</v>
      </c>
      <c r="AC97" s="51">
        <f t="shared" si="2"/>
        <v>14</v>
      </c>
      <c r="AD97" s="51"/>
      <c r="AE97" s="57"/>
    </row>
    <row r="98" spans="1:31" s="96" customFormat="1" ht="150" x14ac:dyDescent="0.25">
      <c r="A98" s="45">
        <v>76</v>
      </c>
      <c r="B98" s="46" t="s">
        <v>24</v>
      </c>
      <c r="C98" s="46" t="s">
        <v>468</v>
      </c>
      <c r="D98" s="46" t="s">
        <v>97</v>
      </c>
      <c r="E98" s="47">
        <v>42916</v>
      </c>
      <c r="F98" s="46" t="s">
        <v>348</v>
      </c>
      <c r="G98" s="46" t="s">
        <v>28</v>
      </c>
      <c r="H98" s="46" t="s">
        <v>45</v>
      </c>
      <c r="I98" s="48" t="s">
        <v>107</v>
      </c>
      <c r="J98" s="46" t="s">
        <v>462</v>
      </c>
      <c r="K98" s="46" t="s">
        <v>463</v>
      </c>
      <c r="L98" s="46" t="s">
        <v>484</v>
      </c>
      <c r="M98" s="46" t="s">
        <v>470</v>
      </c>
      <c r="N98" s="46">
        <v>1</v>
      </c>
      <c r="O98" s="46">
        <v>14</v>
      </c>
      <c r="P98" s="49">
        <v>42916</v>
      </c>
      <c r="Q98" s="49">
        <v>43100</v>
      </c>
      <c r="R98" s="46">
        <v>26</v>
      </c>
      <c r="S98" s="46" t="s">
        <v>462</v>
      </c>
      <c r="T98" s="46" t="s">
        <v>36</v>
      </c>
      <c r="U98" s="46"/>
      <c r="V98" s="46"/>
      <c r="W98" s="46"/>
      <c r="X98" s="46"/>
      <c r="Y98" s="46" t="s">
        <v>485</v>
      </c>
      <c r="Z98" s="46">
        <v>1</v>
      </c>
      <c r="AA98" s="50">
        <v>43920</v>
      </c>
      <c r="AB98" s="273">
        <f t="shared" si="3"/>
        <v>1</v>
      </c>
      <c r="AC98" s="51">
        <f t="shared" si="2"/>
        <v>14</v>
      </c>
      <c r="AD98" s="51"/>
      <c r="AE98" s="57"/>
    </row>
    <row r="99" spans="1:31" s="96" customFormat="1" ht="150" x14ac:dyDescent="0.25">
      <c r="A99" s="45">
        <v>76</v>
      </c>
      <c r="B99" s="46" t="s">
        <v>24</v>
      </c>
      <c r="C99" s="46" t="s">
        <v>468</v>
      </c>
      <c r="D99" s="46" t="s">
        <v>97</v>
      </c>
      <c r="E99" s="47">
        <v>42916</v>
      </c>
      <c r="F99" s="46" t="s">
        <v>348</v>
      </c>
      <c r="G99" s="46" t="s">
        <v>28</v>
      </c>
      <c r="H99" s="46" t="s">
        <v>45</v>
      </c>
      <c r="I99" s="48" t="s">
        <v>107</v>
      </c>
      <c r="J99" s="46" t="s">
        <v>462</v>
      </c>
      <c r="K99" s="46" t="s">
        <v>463</v>
      </c>
      <c r="L99" s="46" t="s">
        <v>486</v>
      </c>
      <c r="M99" s="46" t="s">
        <v>470</v>
      </c>
      <c r="N99" s="46">
        <v>1</v>
      </c>
      <c r="O99" s="46">
        <v>14</v>
      </c>
      <c r="P99" s="49">
        <v>42916</v>
      </c>
      <c r="Q99" s="49">
        <v>43100</v>
      </c>
      <c r="R99" s="46">
        <v>26</v>
      </c>
      <c r="S99" s="46" t="s">
        <v>462</v>
      </c>
      <c r="T99" s="46" t="s">
        <v>36</v>
      </c>
      <c r="U99" s="46"/>
      <c r="V99" s="46"/>
      <c r="W99" s="46"/>
      <c r="X99" s="46"/>
      <c r="Y99" s="46" t="s">
        <v>487</v>
      </c>
      <c r="Z99" s="46">
        <v>1</v>
      </c>
      <c r="AA99" s="50">
        <v>43920</v>
      </c>
      <c r="AB99" s="273">
        <f t="shared" si="3"/>
        <v>1</v>
      </c>
      <c r="AC99" s="51">
        <f t="shared" si="2"/>
        <v>14</v>
      </c>
      <c r="AD99" s="51"/>
      <c r="AE99" s="57"/>
    </row>
    <row r="100" spans="1:31" s="96" customFormat="1" ht="60" x14ac:dyDescent="0.25">
      <c r="A100" s="45">
        <v>77</v>
      </c>
      <c r="B100" s="46" t="s">
        <v>24</v>
      </c>
      <c r="C100" s="46" t="s">
        <v>444</v>
      </c>
      <c r="D100" s="46" t="s">
        <v>488</v>
      </c>
      <c r="E100" s="47">
        <v>43724</v>
      </c>
      <c r="F100" s="46" t="s">
        <v>98</v>
      </c>
      <c r="G100" s="46" t="s">
        <v>28</v>
      </c>
      <c r="H100" s="46" t="s">
        <v>45</v>
      </c>
      <c r="I100" s="48" t="s">
        <v>107</v>
      </c>
      <c r="J100" s="46" t="s">
        <v>489</v>
      </c>
      <c r="K100" s="46" t="s">
        <v>490</v>
      </c>
      <c r="L100" s="46" t="s">
        <v>491</v>
      </c>
      <c r="M100" s="46" t="s">
        <v>492</v>
      </c>
      <c r="N100" s="46">
        <v>2</v>
      </c>
      <c r="O100" s="46">
        <v>5</v>
      </c>
      <c r="P100" s="49">
        <v>43724</v>
      </c>
      <c r="Q100" s="49">
        <v>43799</v>
      </c>
      <c r="R100" s="46">
        <v>10</v>
      </c>
      <c r="S100" s="46" t="s">
        <v>489</v>
      </c>
      <c r="T100" s="46" t="s">
        <v>36</v>
      </c>
      <c r="U100" s="46"/>
      <c r="V100" s="46"/>
      <c r="W100" s="46"/>
      <c r="X100" s="46"/>
      <c r="Y100" s="46" t="s">
        <v>493</v>
      </c>
      <c r="Z100" s="46">
        <v>2</v>
      </c>
      <c r="AA100" s="50">
        <v>43920</v>
      </c>
      <c r="AB100" s="273">
        <f t="shared" si="3"/>
        <v>1</v>
      </c>
      <c r="AC100" s="51">
        <f t="shared" si="2"/>
        <v>5</v>
      </c>
      <c r="AD100" s="51"/>
      <c r="AE100" s="57"/>
    </row>
    <row r="101" spans="1:31" s="96" customFormat="1" ht="165" x14ac:dyDescent="0.25">
      <c r="A101" s="45">
        <v>78</v>
      </c>
      <c r="B101" s="46" t="s">
        <v>24</v>
      </c>
      <c r="C101" s="46" t="s">
        <v>220</v>
      </c>
      <c r="D101" s="46" t="s">
        <v>494</v>
      </c>
      <c r="E101" s="47">
        <v>43567</v>
      </c>
      <c r="F101" s="46" t="s">
        <v>495</v>
      </c>
      <c r="G101" s="46" t="s">
        <v>28</v>
      </c>
      <c r="H101" s="46" t="s">
        <v>45</v>
      </c>
      <c r="I101" s="48" t="s">
        <v>391</v>
      </c>
      <c r="J101" s="46" t="s">
        <v>496</v>
      </c>
      <c r="K101" s="46" t="s">
        <v>497</v>
      </c>
      <c r="L101" s="46" t="s">
        <v>498</v>
      </c>
      <c r="M101" s="46" t="s">
        <v>499</v>
      </c>
      <c r="N101" s="46">
        <v>6</v>
      </c>
      <c r="O101" s="46">
        <v>4</v>
      </c>
      <c r="P101" s="49">
        <v>43567</v>
      </c>
      <c r="Q101" s="49">
        <v>43646</v>
      </c>
      <c r="R101" s="46">
        <v>11</v>
      </c>
      <c r="S101" s="46" t="s">
        <v>500</v>
      </c>
      <c r="T101" s="46" t="s">
        <v>36</v>
      </c>
      <c r="U101" s="46"/>
      <c r="V101" s="46"/>
      <c r="W101" s="46"/>
      <c r="X101" s="46"/>
      <c r="Y101" s="46" t="s">
        <v>501</v>
      </c>
      <c r="Z101" s="46">
        <v>6</v>
      </c>
      <c r="AA101" s="50">
        <v>43920</v>
      </c>
      <c r="AB101" s="273">
        <f t="shared" si="3"/>
        <v>1</v>
      </c>
      <c r="AC101" s="51">
        <f t="shared" si="2"/>
        <v>4</v>
      </c>
      <c r="AD101" s="51"/>
      <c r="AE101" s="57"/>
    </row>
    <row r="102" spans="1:31" s="96" customFormat="1" ht="135" x14ac:dyDescent="0.25">
      <c r="A102" s="45">
        <v>78</v>
      </c>
      <c r="B102" s="46" t="s">
        <v>24</v>
      </c>
      <c r="C102" s="46" t="s">
        <v>220</v>
      </c>
      <c r="D102" s="46" t="s">
        <v>494</v>
      </c>
      <c r="E102" s="47">
        <v>43567</v>
      </c>
      <c r="F102" s="46" t="s">
        <v>495</v>
      </c>
      <c r="G102" s="46" t="s">
        <v>28</v>
      </c>
      <c r="H102" s="46" t="s">
        <v>45</v>
      </c>
      <c r="I102" s="48" t="s">
        <v>391</v>
      </c>
      <c r="J102" s="46" t="s">
        <v>496</v>
      </c>
      <c r="K102" s="46" t="s">
        <v>502</v>
      </c>
      <c r="L102" s="46" t="s">
        <v>503</v>
      </c>
      <c r="M102" s="46" t="s">
        <v>504</v>
      </c>
      <c r="N102" s="46">
        <v>1</v>
      </c>
      <c r="O102" s="46">
        <v>4</v>
      </c>
      <c r="P102" s="49">
        <v>43567</v>
      </c>
      <c r="Q102" s="49">
        <v>43646</v>
      </c>
      <c r="R102" s="46">
        <v>11</v>
      </c>
      <c r="S102" s="46" t="s">
        <v>500</v>
      </c>
      <c r="T102" s="46" t="s">
        <v>36</v>
      </c>
      <c r="U102" s="46"/>
      <c r="V102" s="46"/>
      <c r="W102" s="46"/>
      <c r="X102" s="46"/>
      <c r="Y102" s="46" t="s">
        <v>505</v>
      </c>
      <c r="Z102" s="46">
        <v>1</v>
      </c>
      <c r="AA102" s="50">
        <v>43920</v>
      </c>
      <c r="AB102" s="273">
        <f t="shared" si="3"/>
        <v>1</v>
      </c>
      <c r="AC102" s="51">
        <f t="shared" si="2"/>
        <v>4</v>
      </c>
      <c r="AD102" s="51"/>
      <c r="AE102" s="57"/>
    </row>
    <row r="103" spans="1:31" s="96" customFormat="1" ht="90" x14ac:dyDescent="0.25">
      <c r="A103" s="45">
        <v>79</v>
      </c>
      <c r="B103" s="46" t="s">
        <v>24</v>
      </c>
      <c r="C103" s="46" t="s">
        <v>506</v>
      </c>
      <c r="D103" s="46" t="s">
        <v>507</v>
      </c>
      <c r="E103" s="47">
        <v>43795</v>
      </c>
      <c r="F103" s="46" t="s">
        <v>27</v>
      </c>
      <c r="G103" s="46" t="s">
        <v>28</v>
      </c>
      <c r="H103" s="46" t="s">
        <v>45</v>
      </c>
      <c r="I103" s="48" t="s">
        <v>391</v>
      </c>
      <c r="J103" s="46" t="s">
        <v>150</v>
      </c>
      <c r="K103" s="46" t="s">
        <v>508</v>
      </c>
      <c r="L103" s="46" t="s">
        <v>509</v>
      </c>
      <c r="M103" s="46" t="s">
        <v>510</v>
      </c>
      <c r="N103" s="46">
        <v>1</v>
      </c>
      <c r="O103" s="46">
        <v>30</v>
      </c>
      <c r="P103" s="49">
        <v>43795</v>
      </c>
      <c r="Q103" s="49">
        <v>43860</v>
      </c>
      <c r="R103" s="46">
        <v>9</v>
      </c>
      <c r="S103" s="46" t="s">
        <v>108</v>
      </c>
      <c r="T103" s="46" t="s">
        <v>36</v>
      </c>
      <c r="U103" s="46"/>
      <c r="V103" s="46"/>
      <c r="W103" s="46"/>
      <c r="X103" s="46"/>
      <c r="Y103" s="46" t="s">
        <v>511</v>
      </c>
      <c r="Z103" s="46">
        <v>1</v>
      </c>
      <c r="AA103" s="50">
        <v>43920</v>
      </c>
      <c r="AB103" s="273">
        <f t="shared" si="3"/>
        <v>1</v>
      </c>
      <c r="AC103" s="51">
        <f t="shared" si="2"/>
        <v>30</v>
      </c>
      <c r="AD103" s="51"/>
      <c r="AE103" s="57"/>
    </row>
    <row r="104" spans="1:31" s="96" customFormat="1" ht="105" x14ac:dyDescent="0.25">
      <c r="A104" s="45">
        <v>80</v>
      </c>
      <c r="B104" s="46" t="s">
        <v>24</v>
      </c>
      <c r="C104" s="46" t="s">
        <v>432</v>
      </c>
      <c r="D104" s="46" t="s">
        <v>513</v>
      </c>
      <c r="E104" s="47">
        <v>43315</v>
      </c>
      <c r="F104" s="46" t="s">
        <v>27</v>
      </c>
      <c r="G104" s="46" t="s">
        <v>28</v>
      </c>
      <c r="H104" s="46" t="s">
        <v>45</v>
      </c>
      <c r="I104" s="48" t="s">
        <v>391</v>
      </c>
      <c r="J104" s="46" t="s">
        <v>150</v>
      </c>
      <c r="K104" s="46" t="s">
        <v>514</v>
      </c>
      <c r="L104" s="46" t="s">
        <v>515</v>
      </c>
      <c r="M104" s="46" t="s">
        <v>516</v>
      </c>
      <c r="N104" s="46">
        <v>1</v>
      </c>
      <c r="O104" s="46">
        <v>6</v>
      </c>
      <c r="P104" s="49">
        <v>43315</v>
      </c>
      <c r="Q104" s="49">
        <v>44316</v>
      </c>
      <c r="R104" s="46">
        <v>134</v>
      </c>
      <c r="S104" s="46" t="s">
        <v>108</v>
      </c>
      <c r="T104" s="46" t="s">
        <v>36</v>
      </c>
      <c r="U104" s="46"/>
      <c r="V104" s="46"/>
      <c r="W104" s="46"/>
      <c r="X104" s="46"/>
      <c r="Y104" s="46" t="s">
        <v>517</v>
      </c>
      <c r="Z104" s="46">
        <v>1</v>
      </c>
      <c r="AA104" s="50">
        <v>44314.702777777777</v>
      </c>
      <c r="AB104" s="273">
        <f t="shared" si="3"/>
        <v>1</v>
      </c>
      <c r="AC104" s="51">
        <f t="shared" si="2"/>
        <v>6</v>
      </c>
      <c r="AD104" s="51"/>
      <c r="AE104" s="57"/>
    </row>
    <row r="105" spans="1:31" s="96" customFormat="1" ht="90" x14ac:dyDescent="0.25">
      <c r="A105" s="45">
        <v>81</v>
      </c>
      <c r="B105" s="46" t="s">
        <v>24</v>
      </c>
      <c r="C105" s="46" t="s">
        <v>432</v>
      </c>
      <c r="D105" s="46" t="s">
        <v>518</v>
      </c>
      <c r="E105" s="47">
        <v>43315</v>
      </c>
      <c r="F105" s="46" t="s">
        <v>27</v>
      </c>
      <c r="G105" s="46" t="s">
        <v>28</v>
      </c>
      <c r="H105" s="46" t="s">
        <v>45</v>
      </c>
      <c r="I105" s="48" t="s">
        <v>99</v>
      </c>
      <c r="J105" s="46" t="s">
        <v>150</v>
      </c>
      <c r="K105" s="46" t="s">
        <v>519</v>
      </c>
      <c r="L105" s="46" t="s">
        <v>520</v>
      </c>
      <c r="M105" s="46" t="s">
        <v>521</v>
      </c>
      <c r="N105" s="46">
        <v>4</v>
      </c>
      <c r="O105" s="46">
        <v>3</v>
      </c>
      <c r="P105" s="49">
        <v>43315</v>
      </c>
      <c r="Q105" s="49">
        <v>43371</v>
      </c>
      <c r="R105" s="46">
        <v>8</v>
      </c>
      <c r="S105" s="46" t="s">
        <v>108</v>
      </c>
      <c r="T105" s="46" t="s">
        <v>36</v>
      </c>
      <c r="U105" s="46"/>
      <c r="V105" s="46"/>
      <c r="W105" s="46"/>
      <c r="X105" s="46"/>
      <c r="Y105" s="46" t="s">
        <v>522</v>
      </c>
      <c r="Z105" s="46">
        <v>4</v>
      </c>
      <c r="AA105" s="50">
        <v>43920</v>
      </c>
      <c r="AB105" s="273">
        <f t="shared" si="3"/>
        <v>1</v>
      </c>
      <c r="AC105" s="51">
        <f t="shared" si="2"/>
        <v>3</v>
      </c>
      <c r="AD105" s="51"/>
      <c r="AE105" s="57"/>
    </row>
    <row r="106" spans="1:31" s="96" customFormat="1" ht="105" x14ac:dyDescent="0.25">
      <c r="A106" s="45">
        <v>81</v>
      </c>
      <c r="B106" s="46" t="s">
        <v>24</v>
      </c>
      <c r="C106" s="46" t="s">
        <v>432</v>
      </c>
      <c r="D106" s="46" t="s">
        <v>518</v>
      </c>
      <c r="E106" s="47">
        <v>43315</v>
      </c>
      <c r="F106" s="46" t="s">
        <v>27</v>
      </c>
      <c r="G106" s="46" t="s">
        <v>28</v>
      </c>
      <c r="H106" s="46" t="s">
        <v>45</v>
      </c>
      <c r="I106" s="48" t="s">
        <v>99</v>
      </c>
      <c r="J106" s="46" t="s">
        <v>150</v>
      </c>
      <c r="K106" s="46" t="s">
        <v>523</v>
      </c>
      <c r="L106" s="46" t="s">
        <v>524</v>
      </c>
      <c r="M106" s="46" t="s">
        <v>525</v>
      </c>
      <c r="N106" s="46">
        <v>11</v>
      </c>
      <c r="O106" s="46">
        <v>3</v>
      </c>
      <c r="P106" s="49">
        <v>43315</v>
      </c>
      <c r="Q106" s="49">
        <v>43371</v>
      </c>
      <c r="R106" s="46">
        <v>8</v>
      </c>
      <c r="S106" s="46" t="s">
        <v>108</v>
      </c>
      <c r="T106" s="46" t="s">
        <v>36</v>
      </c>
      <c r="U106" s="46"/>
      <c r="V106" s="46"/>
      <c r="W106" s="46"/>
      <c r="X106" s="46"/>
      <c r="Y106" s="46" t="s">
        <v>526</v>
      </c>
      <c r="Z106" s="46">
        <v>11</v>
      </c>
      <c r="AA106" s="50">
        <v>43920</v>
      </c>
      <c r="AB106" s="273">
        <f t="shared" si="3"/>
        <v>1</v>
      </c>
      <c r="AC106" s="51">
        <f t="shared" si="2"/>
        <v>3</v>
      </c>
      <c r="AD106" s="51"/>
      <c r="AE106" s="57"/>
    </row>
    <row r="107" spans="1:31" s="96" customFormat="1" ht="120" x14ac:dyDescent="0.25">
      <c r="A107" s="45">
        <v>82</v>
      </c>
      <c r="B107" s="46" t="s">
        <v>24</v>
      </c>
      <c r="C107" s="46" t="s">
        <v>432</v>
      </c>
      <c r="D107" s="46" t="s">
        <v>518</v>
      </c>
      <c r="E107" s="47">
        <v>43315</v>
      </c>
      <c r="F107" s="46" t="s">
        <v>27</v>
      </c>
      <c r="G107" s="46" t="s">
        <v>28</v>
      </c>
      <c r="H107" s="46" t="s">
        <v>45</v>
      </c>
      <c r="I107" s="48" t="s">
        <v>391</v>
      </c>
      <c r="J107" s="46" t="s">
        <v>150</v>
      </c>
      <c r="K107" s="46" t="s">
        <v>519</v>
      </c>
      <c r="L107" s="46" t="s">
        <v>527</v>
      </c>
      <c r="M107" s="46" t="s">
        <v>528</v>
      </c>
      <c r="N107" s="46">
        <v>13</v>
      </c>
      <c r="O107" s="46">
        <v>3</v>
      </c>
      <c r="P107" s="49">
        <v>43315</v>
      </c>
      <c r="Q107" s="49">
        <v>43403</v>
      </c>
      <c r="R107" s="46">
        <v>12</v>
      </c>
      <c r="S107" s="46" t="s">
        <v>108</v>
      </c>
      <c r="T107" s="46" t="s">
        <v>36</v>
      </c>
      <c r="U107" s="46"/>
      <c r="V107" s="46"/>
      <c r="W107" s="46"/>
      <c r="X107" s="46"/>
      <c r="Y107" s="46" t="s">
        <v>529</v>
      </c>
      <c r="Z107" s="46">
        <v>13</v>
      </c>
      <c r="AA107" s="50">
        <v>43920</v>
      </c>
      <c r="AB107" s="273">
        <f t="shared" si="3"/>
        <v>1</v>
      </c>
      <c r="AC107" s="51">
        <f t="shared" si="2"/>
        <v>3</v>
      </c>
      <c r="AD107" s="51"/>
      <c r="AE107" s="57"/>
    </row>
    <row r="108" spans="1:31" s="96" customFormat="1" ht="105" x14ac:dyDescent="0.25">
      <c r="A108" s="45">
        <v>83</v>
      </c>
      <c r="B108" s="46" t="s">
        <v>24</v>
      </c>
      <c r="C108" s="46" t="s">
        <v>432</v>
      </c>
      <c r="D108" s="46" t="s">
        <v>530</v>
      </c>
      <c r="E108" s="47">
        <v>43315</v>
      </c>
      <c r="F108" s="46" t="s">
        <v>27</v>
      </c>
      <c r="G108" s="46" t="s">
        <v>28</v>
      </c>
      <c r="H108" s="46" t="s">
        <v>45</v>
      </c>
      <c r="I108" s="48" t="s">
        <v>391</v>
      </c>
      <c r="J108" s="46" t="s">
        <v>150</v>
      </c>
      <c r="K108" s="46" t="s">
        <v>531</v>
      </c>
      <c r="L108" s="46" t="s">
        <v>532</v>
      </c>
      <c r="M108" s="46" t="s">
        <v>533</v>
      </c>
      <c r="N108" s="46">
        <v>10</v>
      </c>
      <c r="O108" s="46">
        <v>3</v>
      </c>
      <c r="P108" s="49">
        <v>43315</v>
      </c>
      <c r="Q108" s="49">
        <v>43404</v>
      </c>
      <c r="R108" s="46">
        <v>12</v>
      </c>
      <c r="S108" s="46" t="s">
        <v>108</v>
      </c>
      <c r="T108" s="46" t="s">
        <v>36</v>
      </c>
      <c r="U108" s="46"/>
      <c r="V108" s="46"/>
      <c r="W108" s="46"/>
      <c r="X108" s="46"/>
      <c r="Y108" s="46" t="s">
        <v>534</v>
      </c>
      <c r="Z108" s="46">
        <v>10</v>
      </c>
      <c r="AA108" s="50">
        <v>43920</v>
      </c>
      <c r="AB108" s="273">
        <f t="shared" si="3"/>
        <v>1</v>
      </c>
      <c r="AC108" s="51">
        <f t="shared" si="2"/>
        <v>3</v>
      </c>
      <c r="AD108" s="51"/>
      <c r="AE108" s="57"/>
    </row>
    <row r="109" spans="1:31" s="96" customFormat="1" ht="105" x14ac:dyDescent="0.25">
      <c r="A109" s="45">
        <v>83</v>
      </c>
      <c r="B109" s="46" t="s">
        <v>24</v>
      </c>
      <c r="C109" s="46" t="s">
        <v>432</v>
      </c>
      <c r="D109" s="46" t="s">
        <v>530</v>
      </c>
      <c r="E109" s="47">
        <v>43315</v>
      </c>
      <c r="F109" s="46" t="s">
        <v>27</v>
      </c>
      <c r="G109" s="46" t="s">
        <v>28</v>
      </c>
      <c r="H109" s="46" t="s">
        <v>45</v>
      </c>
      <c r="I109" s="48" t="s">
        <v>391</v>
      </c>
      <c r="J109" s="46" t="s">
        <v>150</v>
      </c>
      <c r="K109" s="46" t="s">
        <v>438</v>
      </c>
      <c r="L109" s="46" t="s">
        <v>535</v>
      </c>
      <c r="M109" s="46" t="s">
        <v>536</v>
      </c>
      <c r="N109" s="46">
        <v>1</v>
      </c>
      <c r="O109" s="46">
        <v>3</v>
      </c>
      <c r="P109" s="49">
        <v>43315</v>
      </c>
      <c r="Q109" s="49">
        <v>43342</v>
      </c>
      <c r="R109" s="46">
        <v>3</v>
      </c>
      <c r="S109" s="46" t="s">
        <v>108</v>
      </c>
      <c r="T109" s="46" t="s">
        <v>36</v>
      </c>
      <c r="U109" s="46"/>
      <c r="V109" s="46"/>
      <c r="W109" s="46"/>
      <c r="X109" s="46"/>
      <c r="Y109" s="46" t="s">
        <v>537</v>
      </c>
      <c r="Z109" s="46">
        <v>1</v>
      </c>
      <c r="AA109" s="50">
        <v>43920</v>
      </c>
      <c r="AB109" s="273">
        <f t="shared" si="3"/>
        <v>1</v>
      </c>
      <c r="AC109" s="51">
        <f t="shared" si="2"/>
        <v>3</v>
      </c>
      <c r="AD109" s="51"/>
      <c r="AE109" s="57"/>
    </row>
    <row r="110" spans="1:31" s="96" customFormat="1" ht="90" x14ac:dyDescent="0.25">
      <c r="A110" s="45">
        <v>83</v>
      </c>
      <c r="B110" s="46" t="s">
        <v>24</v>
      </c>
      <c r="C110" s="46" t="s">
        <v>432</v>
      </c>
      <c r="D110" s="46" t="s">
        <v>530</v>
      </c>
      <c r="E110" s="47">
        <v>43315</v>
      </c>
      <c r="F110" s="46" t="s">
        <v>27</v>
      </c>
      <c r="G110" s="46" t="s">
        <v>28</v>
      </c>
      <c r="H110" s="46" t="s">
        <v>45</v>
      </c>
      <c r="I110" s="48" t="s">
        <v>391</v>
      </c>
      <c r="J110" s="46" t="s">
        <v>150</v>
      </c>
      <c r="K110" s="46" t="s">
        <v>531</v>
      </c>
      <c r="L110" s="46" t="s">
        <v>538</v>
      </c>
      <c r="M110" s="46" t="s">
        <v>539</v>
      </c>
      <c r="N110" s="46">
        <v>1</v>
      </c>
      <c r="O110" s="46">
        <v>3</v>
      </c>
      <c r="P110" s="49">
        <v>43315</v>
      </c>
      <c r="Q110" s="49">
        <v>43373</v>
      </c>
      <c r="R110" s="46">
        <v>8</v>
      </c>
      <c r="S110" s="46" t="s">
        <v>108</v>
      </c>
      <c r="T110" s="46" t="s">
        <v>36</v>
      </c>
      <c r="U110" s="46"/>
      <c r="V110" s="46"/>
      <c r="W110" s="46"/>
      <c r="X110" s="46"/>
      <c r="Y110" s="46" t="s">
        <v>540</v>
      </c>
      <c r="Z110" s="46">
        <v>1</v>
      </c>
      <c r="AA110" s="50">
        <v>43920</v>
      </c>
      <c r="AB110" s="273">
        <f t="shared" si="3"/>
        <v>1</v>
      </c>
      <c r="AC110" s="51">
        <f t="shared" si="2"/>
        <v>3</v>
      </c>
      <c r="AD110" s="51"/>
      <c r="AE110" s="57"/>
    </row>
    <row r="111" spans="1:31" s="96" customFormat="1" ht="75" x14ac:dyDescent="0.25">
      <c r="A111" s="45">
        <v>84</v>
      </c>
      <c r="B111" s="46" t="s">
        <v>24</v>
      </c>
      <c r="C111" s="46" t="s">
        <v>432</v>
      </c>
      <c r="D111" s="46" t="s">
        <v>433</v>
      </c>
      <c r="E111" s="47">
        <v>43315</v>
      </c>
      <c r="F111" s="46" t="s">
        <v>27</v>
      </c>
      <c r="G111" s="46" t="s">
        <v>28</v>
      </c>
      <c r="H111" s="46" t="s">
        <v>45</v>
      </c>
      <c r="I111" s="48" t="s">
        <v>391</v>
      </c>
      <c r="J111" s="46" t="s">
        <v>150</v>
      </c>
      <c r="K111" s="46" t="s">
        <v>434</v>
      </c>
      <c r="L111" s="46" t="s">
        <v>541</v>
      </c>
      <c r="M111" s="46" t="s">
        <v>542</v>
      </c>
      <c r="N111" s="46">
        <v>3</v>
      </c>
      <c r="O111" s="46">
        <v>3</v>
      </c>
      <c r="P111" s="49">
        <v>43315</v>
      </c>
      <c r="Q111" s="49">
        <v>43342</v>
      </c>
      <c r="R111" s="46">
        <v>3</v>
      </c>
      <c r="S111" s="46" t="s">
        <v>108</v>
      </c>
      <c r="T111" s="46" t="s">
        <v>36</v>
      </c>
      <c r="U111" s="46"/>
      <c r="V111" s="46"/>
      <c r="W111" s="46"/>
      <c r="X111" s="46"/>
      <c r="Y111" s="46" t="s">
        <v>543</v>
      </c>
      <c r="Z111" s="46">
        <v>3</v>
      </c>
      <c r="AA111" s="50">
        <v>43920</v>
      </c>
      <c r="AB111" s="273">
        <f t="shared" si="3"/>
        <v>1</v>
      </c>
      <c r="AC111" s="51">
        <f t="shared" si="2"/>
        <v>3</v>
      </c>
      <c r="AD111" s="51"/>
      <c r="AE111" s="57"/>
    </row>
    <row r="112" spans="1:31" s="96" customFormat="1" ht="60" x14ac:dyDescent="0.25">
      <c r="A112" s="45">
        <v>84</v>
      </c>
      <c r="B112" s="46" t="s">
        <v>24</v>
      </c>
      <c r="C112" s="46" t="s">
        <v>432</v>
      </c>
      <c r="D112" s="46" t="s">
        <v>433</v>
      </c>
      <c r="E112" s="47">
        <v>43315</v>
      </c>
      <c r="F112" s="46" t="s">
        <v>27</v>
      </c>
      <c r="G112" s="46" t="s">
        <v>28</v>
      </c>
      <c r="H112" s="46" t="s">
        <v>45</v>
      </c>
      <c r="I112" s="48" t="s">
        <v>391</v>
      </c>
      <c r="J112" s="46" t="s">
        <v>150</v>
      </c>
      <c r="K112" s="46" t="s">
        <v>438</v>
      </c>
      <c r="L112" s="46" t="s">
        <v>544</v>
      </c>
      <c r="M112" s="46" t="s">
        <v>533</v>
      </c>
      <c r="N112" s="46">
        <v>20</v>
      </c>
      <c r="O112" s="46">
        <v>3</v>
      </c>
      <c r="P112" s="49">
        <v>43315</v>
      </c>
      <c r="Q112" s="49">
        <v>44134</v>
      </c>
      <c r="R112" s="46">
        <v>117</v>
      </c>
      <c r="S112" s="46" t="s">
        <v>108</v>
      </c>
      <c r="T112" s="46" t="s">
        <v>36</v>
      </c>
      <c r="U112" s="46"/>
      <c r="V112" s="46"/>
      <c r="W112" s="46"/>
      <c r="X112" s="46"/>
      <c r="Y112" s="46" t="s">
        <v>545</v>
      </c>
      <c r="Z112" s="46">
        <v>20</v>
      </c>
      <c r="AA112" s="50">
        <v>44012</v>
      </c>
      <c r="AB112" s="273">
        <f t="shared" si="3"/>
        <v>1</v>
      </c>
      <c r="AC112" s="51">
        <f t="shared" si="2"/>
        <v>3</v>
      </c>
      <c r="AD112" s="51"/>
      <c r="AE112" s="57"/>
    </row>
    <row r="113" spans="1:31" s="96" customFormat="1" ht="210" x14ac:dyDescent="0.25">
      <c r="A113" s="45">
        <v>84</v>
      </c>
      <c r="B113" s="46" t="s">
        <v>24</v>
      </c>
      <c r="C113" s="46" t="s">
        <v>432</v>
      </c>
      <c r="D113" s="46" t="s">
        <v>433</v>
      </c>
      <c r="E113" s="47">
        <v>43315</v>
      </c>
      <c r="F113" s="46" t="s">
        <v>27</v>
      </c>
      <c r="G113" s="46" t="s">
        <v>28</v>
      </c>
      <c r="H113" s="46" t="s">
        <v>45</v>
      </c>
      <c r="I113" s="48" t="s">
        <v>391</v>
      </c>
      <c r="J113" s="46" t="s">
        <v>150</v>
      </c>
      <c r="K113" s="46" t="s">
        <v>434</v>
      </c>
      <c r="L113" s="46" t="s">
        <v>546</v>
      </c>
      <c r="M113" s="46" t="s">
        <v>547</v>
      </c>
      <c r="N113" s="46">
        <v>13</v>
      </c>
      <c r="O113" s="46">
        <v>3</v>
      </c>
      <c r="P113" s="49">
        <v>43315</v>
      </c>
      <c r="Q113" s="49">
        <v>44255</v>
      </c>
      <c r="R113" s="46">
        <v>134</v>
      </c>
      <c r="S113" s="46" t="s">
        <v>108</v>
      </c>
      <c r="T113" s="46" t="s">
        <v>36</v>
      </c>
      <c r="U113" s="46"/>
      <c r="V113" s="46"/>
      <c r="W113" s="46"/>
      <c r="X113" s="46"/>
      <c r="Y113" s="46" t="s">
        <v>548</v>
      </c>
      <c r="Z113" s="46">
        <v>13</v>
      </c>
      <c r="AA113" s="50">
        <v>44251.404166666667</v>
      </c>
      <c r="AB113" s="273">
        <f t="shared" si="3"/>
        <v>1</v>
      </c>
      <c r="AC113" s="51">
        <f t="shared" si="2"/>
        <v>3</v>
      </c>
      <c r="AD113" s="51"/>
      <c r="AE113" s="57"/>
    </row>
    <row r="114" spans="1:31" s="96" customFormat="1" ht="90" x14ac:dyDescent="0.25">
      <c r="A114" s="45">
        <v>84</v>
      </c>
      <c r="B114" s="46" t="s">
        <v>24</v>
      </c>
      <c r="C114" s="46" t="s">
        <v>432</v>
      </c>
      <c r="D114" s="46" t="s">
        <v>433</v>
      </c>
      <c r="E114" s="47">
        <v>43315</v>
      </c>
      <c r="F114" s="46" t="s">
        <v>27</v>
      </c>
      <c r="G114" s="46" t="s">
        <v>28</v>
      </c>
      <c r="H114" s="46" t="s">
        <v>45</v>
      </c>
      <c r="I114" s="48" t="s">
        <v>391</v>
      </c>
      <c r="J114" s="46" t="s">
        <v>150</v>
      </c>
      <c r="K114" s="46" t="s">
        <v>434</v>
      </c>
      <c r="L114" s="46" t="s">
        <v>549</v>
      </c>
      <c r="M114" s="46" t="s">
        <v>550</v>
      </c>
      <c r="N114" s="46">
        <v>18</v>
      </c>
      <c r="O114" s="46">
        <v>3</v>
      </c>
      <c r="P114" s="49">
        <v>43315</v>
      </c>
      <c r="Q114" s="49">
        <v>43404</v>
      </c>
      <c r="R114" s="46">
        <v>12</v>
      </c>
      <c r="S114" s="46" t="s">
        <v>108</v>
      </c>
      <c r="T114" s="46" t="s">
        <v>36</v>
      </c>
      <c r="U114" s="46"/>
      <c r="V114" s="46"/>
      <c r="W114" s="46"/>
      <c r="X114" s="46"/>
      <c r="Y114" s="46" t="s">
        <v>551</v>
      </c>
      <c r="Z114" s="46">
        <v>18</v>
      </c>
      <c r="AA114" s="50">
        <v>43920</v>
      </c>
      <c r="AB114" s="273">
        <f t="shared" si="3"/>
        <v>1</v>
      </c>
      <c r="AC114" s="51">
        <f t="shared" si="2"/>
        <v>3</v>
      </c>
      <c r="AD114" s="51"/>
      <c r="AE114" s="57"/>
    </row>
    <row r="115" spans="1:31" s="96" customFormat="1" ht="120" x14ac:dyDescent="0.25">
      <c r="A115" s="45">
        <v>85</v>
      </c>
      <c r="B115" s="46" t="s">
        <v>24</v>
      </c>
      <c r="C115" s="46" t="s">
        <v>432</v>
      </c>
      <c r="D115" s="46" t="s">
        <v>433</v>
      </c>
      <c r="E115" s="47">
        <v>43315</v>
      </c>
      <c r="F115" s="46" t="s">
        <v>27</v>
      </c>
      <c r="G115" s="46" t="s">
        <v>28</v>
      </c>
      <c r="H115" s="46" t="s">
        <v>45</v>
      </c>
      <c r="I115" s="48" t="s">
        <v>99</v>
      </c>
      <c r="J115" s="46" t="s">
        <v>150</v>
      </c>
      <c r="K115" s="46" t="s">
        <v>434</v>
      </c>
      <c r="L115" s="46" t="s">
        <v>552</v>
      </c>
      <c r="M115" s="46" t="s">
        <v>379</v>
      </c>
      <c r="N115" s="46">
        <v>1</v>
      </c>
      <c r="O115" s="46">
        <v>3</v>
      </c>
      <c r="P115" s="49">
        <v>43315</v>
      </c>
      <c r="Q115" s="49">
        <v>43327</v>
      </c>
      <c r="R115" s="46">
        <v>1</v>
      </c>
      <c r="S115" s="46" t="s">
        <v>108</v>
      </c>
      <c r="T115" s="46" t="s">
        <v>36</v>
      </c>
      <c r="U115" s="46"/>
      <c r="V115" s="46"/>
      <c r="W115" s="46"/>
      <c r="X115" s="46"/>
      <c r="Y115" s="46" t="s">
        <v>553</v>
      </c>
      <c r="Z115" s="46">
        <v>1</v>
      </c>
      <c r="AA115" s="50">
        <v>43920</v>
      </c>
      <c r="AB115" s="273">
        <f t="shared" si="3"/>
        <v>1</v>
      </c>
      <c r="AC115" s="51">
        <f t="shared" si="2"/>
        <v>3</v>
      </c>
      <c r="AD115" s="51"/>
      <c r="AE115" s="57"/>
    </row>
    <row r="116" spans="1:31" s="96" customFormat="1" ht="150" x14ac:dyDescent="0.25">
      <c r="A116" s="45">
        <v>86</v>
      </c>
      <c r="B116" s="46" t="s">
        <v>24</v>
      </c>
      <c r="C116" s="46" t="s">
        <v>432</v>
      </c>
      <c r="D116" s="46" t="s">
        <v>554</v>
      </c>
      <c r="E116" s="47">
        <v>43315</v>
      </c>
      <c r="F116" s="46" t="s">
        <v>27</v>
      </c>
      <c r="G116" s="46" t="s">
        <v>28</v>
      </c>
      <c r="H116" s="46" t="s">
        <v>45</v>
      </c>
      <c r="I116" s="48" t="s">
        <v>391</v>
      </c>
      <c r="J116" s="46" t="s">
        <v>150</v>
      </c>
      <c r="K116" s="46" t="s">
        <v>434</v>
      </c>
      <c r="L116" s="46" t="s">
        <v>555</v>
      </c>
      <c r="M116" s="46" t="s">
        <v>556</v>
      </c>
      <c r="N116" s="46">
        <v>3</v>
      </c>
      <c r="O116" s="46">
        <v>3</v>
      </c>
      <c r="P116" s="49">
        <v>43315</v>
      </c>
      <c r="Q116" s="49">
        <v>43404</v>
      </c>
      <c r="R116" s="46">
        <v>12</v>
      </c>
      <c r="S116" s="46" t="s">
        <v>108</v>
      </c>
      <c r="T116" s="46" t="s">
        <v>36</v>
      </c>
      <c r="U116" s="46"/>
      <c r="V116" s="46"/>
      <c r="W116" s="46"/>
      <c r="X116" s="46"/>
      <c r="Y116" s="46" t="s">
        <v>557</v>
      </c>
      <c r="Z116" s="46">
        <v>3</v>
      </c>
      <c r="AA116" s="50">
        <v>43920</v>
      </c>
      <c r="AB116" s="273">
        <f t="shared" si="3"/>
        <v>1</v>
      </c>
      <c r="AC116" s="51">
        <f t="shared" si="2"/>
        <v>3</v>
      </c>
      <c r="AD116" s="51"/>
      <c r="AE116" s="57"/>
    </row>
    <row r="117" spans="1:31" s="96" customFormat="1" ht="105" x14ac:dyDescent="0.25">
      <c r="A117" s="45">
        <v>86</v>
      </c>
      <c r="B117" s="46" t="s">
        <v>24</v>
      </c>
      <c r="C117" s="46" t="s">
        <v>432</v>
      </c>
      <c r="D117" s="46" t="s">
        <v>554</v>
      </c>
      <c r="E117" s="47">
        <v>43315</v>
      </c>
      <c r="F117" s="46" t="s">
        <v>27</v>
      </c>
      <c r="G117" s="46" t="s">
        <v>28</v>
      </c>
      <c r="H117" s="46" t="s">
        <v>45</v>
      </c>
      <c r="I117" s="48" t="s">
        <v>391</v>
      </c>
      <c r="J117" s="46" t="s">
        <v>150</v>
      </c>
      <c r="K117" s="46" t="s">
        <v>438</v>
      </c>
      <c r="L117" s="46" t="s">
        <v>558</v>
      </c>
      <c r="M117" s="46" t="s">
        <v>539</v>
      </c>
      <c r="N117" s="46">
        <v>1</v>
      </c>
      <c r="O117" s="46">
        <v>3</v>
      </c>
      <c r="P117" s="49">
        <v>43315</v>
      </c>
      <c r="Q117" s="49">
        <v>43373</v>
      </c>
      <c r="R117" s="46">
        <v>8</v>
      </c>
      <c r="S117" s="46" t="s">
        <v>108</v>
      </c>
      <c r="T117" s="46" t="s">
        <v>36</v>
      </c>
      <c r="U117" s="46"/>
      <c r="V117" s="46"/>
      <c r="W117" s="46"/>
      <c r="X117" s="46"/>
      <c r="Y117" s="46" t="s">
        <v>559</v>
      </c>
      <c r="Z117" s="46">
        <v>1</v>
      </c>
      <c r="AA117" s="50">
        <v>43920</v>
      </c>
      <c r="AB117" s="273">
        <f t="shared" si="3"/>
        <v>1</v>
      </c>
      <c r="AC117" s="51">
        <f t="shared" si="2"/>
        <v>3</v>
      </c>
      <c r="AD117" s="51"/>
      <c r="AE117" s="57"/>
    </row>
    <row r="118" spans="1:31" s="96" customFormat="1" ht="120" x14ac:dyDescent="0.25">
      <c r="A118" s="45">
        <v>87</v>
      </c>
      <c r="B118" s="46" t="s">
        <v>24</v>
      </c>
      <c r="C118" s="46" t="s">
        <v>432</v>
      </c>
      <c r="D118" s="46" t="s">
        <v>554</v>
      </c>
      <c r="E118" s="47">
        <v>43315</v>
      </c>
      <c r="F118" s="46" t="s">
        <v>27</v>
      </c>
      <c r="G118" s="46" t="s">
        <v>28</v>
      </c>
      <c r="H118" s="46" t="s">
        <v>45</v>
      </c>
      <c r="I118" s="48" t="s">
        <v>236</v>
      </c>
      <c r="J118" s="46" t="s">
        <v>150</v>
      </c>
      <c r="K118" s="46" t="s">
        <v>434</v>
      </c>
      <c r="L118" s="46" t="s">
        <v>560</v>
      </c>
      <c r="M118" s="46" t="s">
        <v>561</v>
      </c>
      <c r="N118" s="46">
        <v>3</v>
      </c>
      <c r="O118" s="46">
        <v>3</v>
      </c>
      <c r="P118" s="49">
        <v>43315</v>
      </c>
      <c r="Q118" s="49">
        <v>43814</v>
      </c>
      <c r="R118" s="46">
        <v>71</v>
      </c>
      <c r="S118" s="46" t="s">
        <v>108</v>
      </c>
      <c r="T118" s="46" t="s">
        <v>36</v>
      </c>
      <c r="U118" s="46"/>
      <c r="V118" s="46"/>
      <c r="W118" s="46"/>
      <c r="X118" s="46"/>
      <c r="Y118" s="46" t="s">
        <v>562</v>
      </c>
      <c r="Z118" s="46">
        <v>3</v>
      </c>
      <c r="AA118" s="50">
        <v>43920</v>
      </c>
      <c r="AB118" s="273">
        <f t="shared" si="3"/>
        <v>1</v>
      </c>
      <c r="AC118" s="51">
        <f t="shared" si="2"/>
        <v>3</v>
      </c>
      <c r="AD118" s="51"/>
      <c r="AE118" s="57"/>
    </row>
    <row r="119" spans="1:31" s="96" customFormat="1" ht="90" x14ac:dyDescent="0.25">
      <c r="A119" s="45">
        <v>88</v>
      </c>
      <c r="B119" s="46" t="s">
        <v>24</v>
      </c>
      <c r="C119" s="46" t="s">
        <v>432</v>
      </c>
      <c r="D119" s="46" t="s">
        <v>563</v>
      </c>
      <c r="E119" s="47">
        <v>43315</v>
      </c>
      <c r="F119" s="46" t="s">
        <v>27</v>
      </c>
      <c r="G119" s="46" t="s">
        <v>28</v>
      </c>
      <c r="H119" s="46" t="s">
        <v>45</v>
      </c>
      <c r="I119" s="48" t="s">
        <v>236</v>
      </c>
      <c r="J119" s="46" t="s">
        <v>150</v>
      </c>
      <c r="K119" s="46" t="s">
        <v>564</v>
      </c>
      <c r="L119" s="46" t="s">
        <v>565</v>
      </c>
      <c r="M119" s="46" t="s">
        <v>566</v>
      </c>
      <c r="N119" s="46">
        <v>1</v>
      </c>
      <c r="O119" s="46">
        <v>3</v>
      </c>
      <c r="P119" s="49">
        <v>43315</v>
      </c>
      <c r="Q119" s="49">
        <v>43343</v>
      </c>
      <c r="R119" s="46">
        <v>4</v>
      </c>
      <c r="S119" s="46" t="s">
        <v>108</v>
      </c>
      <c r="T119" s="46" t="s">
        <v>36</v>
      </c>
      <c r="U119" s="46"/>
      <c r="V119" s="46"/>
      <c r="W119" s="46"/>
      <c r="X119" s="46"/>
      <c r="Y119" s="46" t="s">
        <v>567</v>
      </c>
      <c r="Z119" s="46">
        <v>1</v>
      </c>
      <c r="AA119" s="50">
        <v>43920</v>
      </c>
      <c r="AB119" s="273">
        <f t="shared" si="3"/>
        <v>1</v>
      </c>
      <c r="AC119" s="51">
        <f t="shared" si="2"/>
        <v>3</v>
      </c>
      <c r="AD119" s="51"/>
      <c r="AE119" s="57"/>
    </row>
    <row r="120" spans="1:31" s="96" customFormat="1" ht="75" x14ac:dyDescent="0.25">
      <c r="A120" s="45">
        <v>89</v>
      </c>
      <c r="B120" s="46" t="s">
        <v>24</v>
      </c>
      <c r="C120" s="46" t="s">
        <v>432</v>
      </c>
      <c r="D120" s="46" t="s">
        <v>568</v>
      </c>
      <c r="E120" s="47">
        <v>43315</v>
      </c>
      <c r="F120" s="46" t="s">
        <v>27</v>
      </c>
      <c r="G120" s="46" t="s">
        <v>28</v>
      </c>
      <c r="H120" s="46" t="s">
        <v>45</v>
      </c>
      <c r="I120" s="48" t="s">
        <v>236</v>
      </c>
      <c r="J120" s="46" t="s">
        <v>150</v>
      </c>
      <c r="K120" s="46" t="s">
        <v>569</v>
      </c>
      <c r="L120" s="46" t="s">
        <v>570</v>
      </c>
      <c r="M120" s="46" t="s">
        <v>571</v>
      </c>
      <c r="N120" s="46">
        <v>2</v>
      </c>
      <c r="O120" s="46">
        <v>3</v>
      </c>
      <c r="P120" s="49">
        <v>43315</v>
      </c>
      <c r="Q120" s="49">
        <v>43814</v>
      </c>
      <c r="R120" s="46">
        <v>71</v>
      </c>
      <c r="S120" s="46" t="s">
        <v>108</v>
      </c>
      <c r="T120" s="46" t="s">
        <v>36</v>
      </c>
      <c r="U120" s="46"/>
      <c r="V120" s="46"/>
      <c r="W120" s="46"/>
      <c r="X120" s="46"/>
      <c r="Y120" s="46" t="s">
        <v>572</v>
      </c>
      <c r="Z120" s="46">
        <v>2</v>
      </c>
      <c r="AA120" s="50">
        <v>43920</v>
      </c>
      <c r="AB120" s="273">
        <f t="shared" si="3"/>
        <v>1</v>
      </c>
      <c r="AC120" s="51">
        <f t="shared" si="2"/>
        <v>3</v>
      </c>
      <c r="AD120" s="51"/>
      <c r="AE120" s="57"/>
    </row>
    <row r="121" spans="1:31" s="96" customFormat="1" ht="75" x14ac:dyDescent="0.25">
      <c r="A121" s="45">
        <v>90</v>
      </c>
      <c r="B121" s="46" t="s">
        <v>24</v>
      </c>
      <c r="C121" s="46" t="s">
        <v>432</v>
      </c>
      <c r="D121" s="46" t="s">
        <v>574</v>
      </c>
      <c r="E121" s="47">
        <v>43315</v>
      </c>
      <c r="F121" s="46" t="s">
        <v>27</v>
      </c>
      <c r="G121" s="46" t="s">
        <v>28</v>
      </c>
      <c r="H121" s="46" t="s">
        <v>45</v>
      </c>
      <c r="I121" s="48" t="s">
        <v>236</v>
      </c>
      <c r="J121" s="46" t="s">
        <v>150</v>
      </c>
      <c r="K121" s="46" t="s">
        <v>573</v>
      </c>
      <c r="L121" s="46" t="s">
        <v>575</v>
      </c>
      <c r="M121" s="46" t="s">
        <v>576</v>
      </c>
      <c r="N121" s="46">
        <v>1</v>
      </c>
      <c r="O121" s="46">
        <v>3</v>
      </c>
      <c r="P121" s="49">
        <v>43315</v>
      </c>
      <c r="Q121" s="49">
        <v>43814</v>
      </c>
      <c r="R121" s="46">
        <v>71</v>
      </c>
      <c r="S121" s="46" t="s">
        <v>108</v>
      </c>
      <c r="T121" s="46" t="s">
        <v>36</v>
      </c>
      <c r="U121" s="46"/>
      <c r="V121" s="46"/>
      <c r="W121" s="46"/>
      <c r="X121" s="46"/>
      <c r="Y121" s="46" t="s">
        <v>577</v>
      </c>
      <c r="Z121" s="46">
        <v>1</v>
      </c>
      <c r="AA121" s="50">
        <v>43920</v>
      </c>
      <c r="AB121" s="273">
        <f t="shared" si="3"/>
        <v>1</v>
      </c>
      <c r="AC121" s="51">
        <f t="shared" si="2"/>
        <v>3</v>
      </c>
      <c r="AD121" s="51"/>
      <c r="AE121" s="57"/>
    </row>
    <row r="122" spans="1:31" s="96" customFormat="1" ht="75" x14ac:dyDescent="0.25">
      <c r="A122" s="45">
        <v>91</v>
      </c>
      <c r="B122" s="46" t="s">
        <v>24</v>
      </c>
      <c r="C122" s="46" t="s">
        <v>432</v>
      </c>
      <c r="D122" s="46" t="s">
        <v>578</v>
      </c>
      <c r="E122" s="47">
        <v>43315</v>
      </c>
      <c r="F122" s="46" t="s">
        <v>27</v>
      </c>
      <c r="G122" s="46" t="s">
        <v>28</v>
      </c>
      <c r="H122" s="46" t="s">
        <v>45</v>
      </c>
      <c r="I122" s="48" t="s">
        <v>222</v>
      </c>
      <c r="J122" s="46" t="s">
        <v>150</v>
      </c>
      <c r="K122" s="46" t="s">
        <v>579</v>
      </c>
      <c r="L122" s="46" t="s">
        <v>580</v>
      </c>
      <c r="M122" s="46" t="s">
        <v>525</v>
      </c>
      <c r="N122" s="46">
        <v>4</v>
      </c>
      <c r="O122" s="46">
        <v>3</v>
      </c>
      <c r="P122" s="49">
        <v>43315</v>
      </c>
      <c r="Q122" s="49">
        <v>43921</v>
      </c>
      <c r="R122" s="46">
        <v>86</v>
      </c>
      <c r="S122" s="46" t="s">
        <v>108</v>
      </c>
      <c r="T122" s="46" t="s">
        <v>36</v>
      </c>
      <c r="U122" s="46"/>
      <c r="V122" s="46"/>
      <c r="W122" s="46"/>
      <c r="X122" s="46"/>
      <c r="Y122" s="46" t="s">
        <v>581</v>
      </c>
      <c r="Z122" s="46">
        <v>4</v>
      </c>
      <c r="AA122" s="50">
        <v>43920</v>
      </c>
      <c r="AB122" s="273">
        <f t="shared" si="3"/>
        <v>1</v>
      </c>
      <c r="AC122" s="51">
        <f t="shared" si="2"/>
        <v>3</v>
      </c>
      <c r="AD122" s="51"/>
      <c r="AE122" s="57"/>
    </row>
    <row r="123" spans="1:31" s="96" customFormat="1" ht="75" x14ac:dyDescent="0.25">
      <c r="A123" s="45">
        <v>92</v>
      </c>
      <c r="B123" s="46" t="s">
        <v>24</v>
      </c>
      <c r="C123" s="46" t="s">
        <v>432</v>
      </c>
      <c r="D123" s="46" t="s">
        <v>582</v>
      </c>
      <c r="E123" s="47">
        <v>43315</v>
      </c>
      <c r="F123" s="46" t="s">
        <v>27</v>
      </c>
      <c r="G123" s="46" t="s">
        <v>28</v>
      </c>
      <c r="H123" s="46" t="s">
        <v>45</v>
      </c>
      <c r="I123" s="48" t="s">
        <v>222</v>
      </c>
      <c r="J123" s="46" t="s">
        <v>150</v>
      </c>
      <c r="K123" s="46" t="s">
        <v>583</v>
      </c>
      <c r="L123" s="46" t="s">
        <v>584</v>
      </c>
      <c r="M123" s="46" t="s">
        <v>585</v>
      </c>
      <c r="N123" s="46">
        <v>1</v>
      </c>
      <c r="O123" s="46">
        <v>2</v>
      </c>
      <c r="P123" s="49">
        <v>43315</v>
      </c>
      <c r="Q123" s="49">
        <v>43373</v>
      </c>
      <c r="R123" s="46">
        <v>8</v>
      </c>
      <c r="S123" s="46" t="s">
        <v>108</v>
      </c>
      <c r="T123" s="46" t="s">
        <v>36</v>
      </c>
      <c r="U123" s="46"/>
      <c r="V123" s="46"/>
      <c r="W123" s="46"/>
      <c r="X123" s="46"/>
      <c r="Y123" s="46" t="s">
        <v>586</v>
      </c>
      <c r="Z123" s="46">
        <v>1</v>
      </c>
      <c r="AA123" s="50">
        <v>43920</v>
      </c>
      <c r="AB123" s="273">
        <f t="shared" si="3"/>
        <v>1</v>
      </c>
      <c r="AC123" s="51">
        <f t="shared" si="2"/>
        <v>2</v>
      </c>
      <c r="AD123" s="51"/>
      <c r="AE123" s="57"/>
    </row>
    <row r="124" spans="1:31" s="96" customFormat="1" ht="90" x14ac:dyDescent="0.25">
      <c r="A124" s="45">
        <v>93</v>
      </c>
      <c r="B124" s="46" t="s">
        <v>24</v>
      </c>
      <c r="C124" s="46" t="s">
        <v>432</v>
      </c>
      <c r="D124" s="46" t="s">
        <v>587</v>
      </c>
      <c r="E124" s="47">
        <v>43315</v>
      </c>
      <c r="F124" s="46" t="s">
        <v>27</v>
      </c>
      <c r="G124" s="46" t="s">
        <v>28</v>
      </c>
      <c r="H124" s="46" t="s">
        <v>29</v>
      </c>
      <c r="I124" s="48" t="s">
        <v>222</v>
      </c>
      <c r="J124" s="46" t="s">
        <v>150</v>
      </c>
      <c r="K124" s="46" t="s">
        <v>588</v>
      </c>
      <c r="L124" s="46" t="s">
        <v>589</v>
      </c>
      <c r="M124" s="46" t="s">
        <v>590</v>
      </c>
      <c r="N124" s="46">
        <v>1</v>
      </c>
      <c r="O124" s="46">
        <v>3</v>
      </c>
      <c r="P124" s="49">
        <v>43315</v>
      </c>
      <c r="Q124" s="49">
        <v>43371</v>
      </c>
      <c r="R124" s="46">
        <v>8</v>
      </c>
      <c r="S124" s="46" t="s">
        <v>108</v>
      </c>
      <c r="T124" s="46" t="s">
        <v>36</v>
      </c>
      <c r="U124" s="46"/>
      <c r="V124" s="46"/>
      <c r="W124" s="46"/>
      <c r="X124" s="46"/>
      <c r="Y124" s="46" t="s">
        <v>591</v>
      </c>
      <c r="Z124" s="46">
        <v>1</v>
      </c>
      <c r="AA124" s="50">
        <v>43920</v>
      </c>
      <c r="AB124" s="273">
        <f t="shared" si="3"/>
        <v>1</v>
      </c>
      <c r="AC124" s="51">
        <f t="shared" si="2"/>
        <v>3</v>
      </c>
      <c r="AD124" s="51"/>
      <c r="AE124" s="57"/>
    </row>
    <row r="125" spans="1:31" s="96" customFormat="1" ht="105" x14ac:dyDescent="0.25">
      <c r="A125" s="45">
        <v>94</v>
      </c>
      <c r="B125" s="46" t="s">
        <v>24</v>
      </c>
      <c r="C125" s="46" t="s">
        <v>432</v>
      </c>
      <c r="D125" s="46" t="s">
        <v>592</v>
      </c>
      <c r="E125" s="47">
        <v>43315</v>
      </c>
      <c r="F125" s="46" t="s">
        <v>27</v>
      </c>
      <c r="G125" s="46" t="s">
        <v>28</v>
      </c>
      <c r="H125" s="46" t="s">
        <v>45</v>
      </c>
      <c r="I125" s="48" t="s">
        <v>222</v>
      </c>
      <c r="J125" s="46" t="s">
        <v>150</v>
      </c>
      <c r="K125" s="46" t="s">
        <v>593</v>
      </c>
      <c r="L125" s="46" t="s">
        <v>594</v>
      </c>
      <c r="M125" s="46" t="s">
        <v>595</v>
      </c>
      <c r="N125" s="46">
        <v>1</v>
      </c>
      <c r="O125" s="46">
        <v>3</v>
      </c>
      <c r="P125" s="49">
        <v>43315</v>
      </c>
      <c r="Q125" s="49">
        <v>43371</v>
      </c>
      <c r="R125" s="46">
        <v>8</v>
      </c>
      <c r="S125" s="46" t="s">
        <v>108</v>
      </c>
      <c r="T125" s="46" t="s">
        <v>36</v>
      </c>
      <c r="U125" s="46"/>
      <c r="V125" s="46"/>
      <c r="W125" s="46"/>
      <c r="X125" s="46"/>
      <c r="Y125" s="46" t="s">
        <v>596</v>
      </c>
      <c r="Z125" s="46">
        <v>1</v>
      </c>
      <c r="AA125" s="50">
        <v>43920</v>
      </c>
      <c r="AB125" s="273">
        <f t="shared" si="3"/>
        <v>1</v>
      </c>
      <c r="AC125" s="51">
        <f t="shared" si="2"/>
        <v>3</v>
      </c>
      <c r="AD125" s="51"/>
      <c r="AE125" s="57"/>
    </row>
    <row r="126" spans="1:31" s="96" customFormat="1" ht="105" x14ac:dyDescent="0.25">
      <c r="A126" s="45">
        <v>95</v>
      </c>
      <c r="B126" s="46" t="s">
        <v>24</v>
      </c>
      <c r="C126" s="46" t="s">
        <v>432</v>
      </c>
      <c r="D126" s="46" t="s">
        <v>597</v>
      </c>
      <c r="E126" s="47">
        <v>43315</v>
      </c>
      <c r="F126" s="46" t="s">
        <v>27</v>
      </c>
      <c r="G126" s="46" t="s">
        <v>28</v>
      </c>
      <c r="H126" s="46" t="s">
        <v>45</v>
      </c>
      <c r="I126" s="48" t="s">
        <v>222</v>
      </c>
      <c r="J126" s="46" t="s">
        <v>150</v>
      </c>
      <c r="K126" s="46" t="s">
        <v>598</v>
      </c>
      <c r="L126" s="46" t="s">
        <v>599</v>
      </c>
      <c r="M126" s="46" t="s">
        <v>600</v>
      </c>
      <c r="N126" s="46">
        <v>1</v>
      </c>
      <c r="O126" s="46">
        <v>3</v>
      </c>
      <c r="P126" s="49">
        <v>43315</v>
      </c>
      <c r="Q126" s="49">
        <v>43371</v>
      </c>
      <c r="R126" s="46">
        <v>8</v>
      </c>
      <c r="S126" s="46" t="s">
        <v>108</v>
      </c>
      <c r="T126" s="46" t="s">
        <v>36</v>
      </c>
      <c r="U126" s="46"/>
      <c r="V126" s="46"/>
      <c r="W126" s="46"/>
      <c r="X126" s="46"/>
      <c r="Y126" s="46" t="s">
        <v>601</v>
      </c>
      <c r="Z126" s="46">
        <v>1</v>
      </c>
      <c r="AA126" s="50">
        <v>43920</v>
      </c>
      <c r="AB126" s="273">
        <f t="shared" si="3"/>
        <v>1</v>
      </c>
      <c r="AC126" s="51">
        <f t="shared" si="2"/>
        <v>3</v>
      </c>
      <c r="AD126" s="51"/>
      <c r="AE126" s="57"/>
    </row>
    <row r="127" spans="1:31" s="96" customFormat="1" ht="90" x14ac:dyDescent="0.25">
      <c r="A127" s="45">
        <v>96</v>
      </c>
      <c r="B127" s="46" t="s">
        <v>24</v>
      </c>
      <c r="C127" s="46" t="s">
        <v>432</v>
      </c>
      <c r="D127" s="46" t="s">
        <v>439</v>
      </c>
      <c r="E127" s="47">
        <v>43315</v>
      </c>
      <c r="F127" s="46" t="s">
        <v>27</v>
      </c>
      <c r="G127" s="46" t="s">
        <v>28</v>
      </c>
      <c r="H127" s="46" t="s">
        <v>45</v>
      </c>
      <c r="I127" s="48" t="s">
        <v>391</v>
      </c>
      <c r="J127" s="46" t="s">
        <v>150</v>
      </c>
      <c r="K127" s="46" t="s">
        <v>213</v>
      </c>
      <c r="L127" s="46" t="s">
        <v>549</v>
      </c>
      <c r="M127" s="46" t="s">
        <v>550</v>
      </c>
      <c r="N127" s="46">
        <v>12</v>
      </c>
      <c r="O127" s="46">
        <v>3</v>
      </c>
      <c r="P127" s="49">
        <v>43315</v>
      </c>
      <c r="Q127" s="49">
        <v>43404</v>
      </c>
      <c r="R127" s="46">
        <v>12</v>
      </c>
      <c r="S127" s="46" t="s">
        <v>108</v>
      </c>
      <c r="T127" s="46" t="s">
        <v>36</v>
      </c>
      <c r="U127" s="46"/>
      <c r="V127" s="46"/>
      <c r="W127" s="46"/>
      <c r="X127" s="46"/>
      <c r="Y127" s="46" t="s">
        <v>602</v>
      </c>
      <c r="Z127" s="46">
        <v>12</v>
      </c>
      <c r="AA127" s="50">
        <v>43920</v>
      </c>
      <c r="AB127" s="273">
        <f t="shared" si="3"/>
        <v>1</v>
      </c>
      <c r="AC127" s="51">
        <f t="shared" si="2"/>
        <v>3</v>
      </c>
      <c r="AD127" s="51"/>
      <c r="AE127" s="57"/>
    </row>
    <row r="128" spans="1:31" s="96" customFormat="1" ht="150" x14ac:dyDescent="0.25">
      <c r="A128" s="45">
        <v>96</v>
      </c>
      <c r="B128" s="46" t="s">
        <v>24</v>
      </c>
      <c r="C128" s="46" t="s">
        <v>432</v>
      </c>
      <c r="D128" s="46" t="s">
        <v>439</v>
      </c>
      <c r="E128" s="47">
        <v>43315</v>
      </c>
      <c r="F128" s="46" t="s">
        <v>27</v>
      </c>
      <c r="G128" s="46" t="s">
        <v>28</v>
      </c>
      <c r="H128" s="46" t="s">
        <v>45</v>
      </c>
      <c r="I128" s="48" t="s">
        <v>391</v>
      </c>
      <c r="J128" s="46" t="s">
        <v>150</v>
      </c>
      <c r="K128" s="46" t="s">
        <v>443</v>
      </c>
      <c r="L128" s="46" t="s">
        <v>603</v>
      </c>
      <c r="M128" s="46" t="s">
        <v>556</v>
      </c>
      <c r="N128" s="46">
        <v>4</v>
      </c>
      <c r="O128" s="46">
        <v>3</v>
      </c>
      <c r="P128" s="49">
        <v>43315</v>
      </c>
      <c r="Q128" s="49">
        <v>43404</v>
      </c>
      <c r="R128" s="46">
        <v>12</v>
      </c>
      <c r="S128" s="46" t="s">
        <v>108</v>
      </c>
      <c r="T128" s="46" t="s">
        <v>36</v>
      </c>
      <c r="U128" s="46"/>
      <c r="V128" s="46"/>
      <c r="W128" s="46"/>
      <c r="X128" s="46"/>
      <c r="Y128" s="46" t="s">
        <v>604</v>
      </c>
      <c r="Z128" s="46">
        <v>4</v>
      </c>
      <c r="AA128" s="50">
        <v>43920</v>
      </c>
      <c r="AB128" s="273">
        <f t="shared" si="3"/>
        <v>1</v>
      </c>
      <c r="AC128" s="51">
        <f t="shared" si="2"/>
        <v>3</v>
      </c>
      <c r="AD128" s="51"/>
      <c r="AE128" s="57"/>
    </row>
    <row r="129" spans="1:31" s="96" customFormat="1" ht="120" x14ac:dyDescent="0.25">
      <c r="A129" s="45">
        <v>97</v>
      </c>
      <c r="B129" s="46" t="s">
        <v>24</v>
      </c>
      <c r="C129" s="46" t="s">
        <v>432</v>
      </c>
      <c r="D129" s="46" t="s">
        <v>605</v>
      </c>
      <c r="E129" s="47">
        <v>43315</v>
      </c>
      <c r="F129" s="46" t="s">
        <v>27</v>
      </c>
      <c r="G129" s="46" t="s">
        <v>28</v>
      </c>
      <c r="H129" s="46" t="s">
        <v>45</v>
      </c>
      <c r="I129" s="48" t="s">
        <v>222</v>
      </c>
      <c r="J129" s="46" t="s">
        <v>150</v>
      </c>
      <c r="K129" s="46" t="s">
        <v>606</v>
      </c>
      <c r="L129" s="46" t="s">
        <v>607</v>
      </c>
      <c r="M129" s="46" t="s">
        <v>608</v>
      </c>
      <c r="N129" s="46">
        <v>1</v>
      </c>
      <c r="O129" s="46">
        <v>3</v>
      </c>
      <c r="P129" s="49">
        <v>43315</v>
      </c>
      <c r="Q129" s="49">
        <v>43403</v>
      </c>
      <c r="R129" s="46">
        <v>12</v>
      </c>
      <c r="S129" s="46" t="s">
        <v>108</v>
      </c>
      <c r="T129" s="46" t="s">
        <v>36</v>
      </c>
      <c r="U129" s="46"/>
      <c r="V129" s="46"/>
      <c r="W129" s="46"/>
      <c r="X129" s="46"/>
      <c r="Y129" s="46" t="s">
        <v>609</v>
      </c>
      <c r="Z129" s="46">
        <v>1</v>
      </c>
      <c r="AA129" s="50">
        <v>43920</v>
      </c>
      <c r="AB129" s="273">
        <f t="shared" si="3"/>
        <v>1</v>
      </c>
      <c r="AC129" s="51">
        <f t="shared" si="2"/>
        <v>3</v>
      </c>
      <c r="AD129" s="51"/>
      <c r="AE129" s="57"/>
    </row>
    <row r="130" spans="1:31" s="96" customFormat="1" ht="75" x14ac:dyDescent="0.25">
      <c r="A130" s="45">
        <v>98</v>
      </c>
      <c r="B130" s="46" t="s">
        <v>24</v>
      </c>
      <c r="C130" s="46" t="s">
        <v>432</v>
      </c>
      <c r="D130" s="46" t="s">
        <v>610</v>
      </c>
      <c r="E130" s="47">
        <v>43315</v>
      </c>
      <c r="F130" s="46" t="s">
        <v>27</v>
      </c>
      <c r="G130" s="46" t="s">
        <v>28</v>
      </c>
      <c r="H130" s="46" t="s">
        <v>45</v>
      </c>
      <c r="I130" s="48" t="s">
        <v>236</v>
      </c>
      <c r="J130" s="46" t="s">
        <v>150</v>
      </c>
      <c r="K130" s="46" t="s">
        <v>434</v>
      </c>
      <c r="L130" s="46" t="s">
        <v>611</v>
      </c>
      <c r="M130" s="46" t="s">
        <v>121</v>
      </c>
      <c r="N130" s="46">
        <v>1</v>
      </c>
      <c r="O130" s="46">
        <v>3</v>
      </c>
      <c r="P130" s="49">
        <v>43315</v>
      </c>
      <c r="Q130" s="49">
        <v>43768</v>
      </c>
      <c r="R130" s="46">
        <v>64</v>
      </c>
      <c r="S130" s="46" t="s">
        <v>108</v>
      </c>
      <c r="T130" s="46" t="s">
        <v>36</v>
      </c>
      <c r="U130" s="46"/>
      <c r="V130" s="46"/>
      <c r="W130" s="46"/>
      <c r="X130" s="46"/>
      <c r="Y130" s="46" t="s">
        <v>612</v>
      </c>
      <c r="Z130" s="46">
        <v>1</v>
      </c>
      <c r="AA130" s="50">
        <v>43920</v>
      </c>
      <c r="AB130" s="273">
        <f t="shared" si="3"/>
        <v>1</v>
      </c>
      <c r="AC130" s="51">
        <f t="shared" ref="AC130:AC193" si="4">AB130*O130</f>
        <v>3</v>
      </c>
      <c r="AD130" s="51"/>
      <c r="AE130" s="57"/>
    </row>
    <row r="131" spans="1:31" s="96" customFormat="1" ht="120" x14ac:dyDescent="0.25">
      <c r="A131" s="45">
        <v>99</v>
      </c>
      <c r="B131" s="46" t="s">
        <v>24</v>
      </c>
      <c r="C131" s="46" t="s">
        <v>362</v>
      </c>
      <c r="D131" s="46" t="s">
        <v>363</v>
      </c>
      <c r="E131" s="47">
        <v>43738</v>
      </c>
      <c r="F131" s="46" t="s">
        <v>27</v>
      </c>
      <c r="G131" s="46" t="s">
        <v>28</v>
      </c>
      <c r="H131" s="46" t="s">
        <v>45</v>
      </c>
      <c r="I131" s="48" t="s">
        <v>273</v>
      </c>
      <c r="J131" s="46" t="s">
        <v>82</v>
      </c>
      <c r="K131" s="46" t="s">
        <v>369</v>
      </c>
      <c r="L131" s="46" t="s">
        <v>613</v>
      </c>
      <c r="M131" s="46" t="s">
        <v>614</v>
      </c>
      <c r="N131" s="46">
        <v>4</v>
      </c>
      <c r="O131" s="46">
        <v>6</v>
      </c>
      <c r="P131" s="49">
        <v>43738</v>
      </c>
      <c r="Q131" s="49">
        <v>43920</v>
      </c>
      <c r="R131" s="46">
        <v>26</v>
      </c>
      <c r="S131" s="46" t="s">
        <v>227</v>
      </c>
      <c r="T131" s="46" t="s">
        <v>36</v>
      </c>
      <c r="U131" s="46"/>
      <c r="V131" s="46"/>
      <c r="W131" s="46"/>
      <c r="X131" s="46"/>
      <c r="Y131" s="46" t="s">
        <v>615</v>
      </c>
      <c r="Z131" s="46">
        <v>4</v>
      </c>
      <c r="AA131" s="50">
        <v>43920</v>
      </c>
      <c r="AB131" s="273">
        <f t="shared" ref="AB131:AB194" si="5">Z131/N131</f>
        <v>1</v>
      </c>
      <c r="AC131" s="51">
        <f t="shared" si="4"/>
        <v>6</v>
      </c>
      <c r="AD131" s="51"/>
      <c r="AE131" s="57"/>
    </row>
    <row r="132" spans="1:31" s="96" customFormat="1" ht="105" x14ac:dyDescent="0.25">
      <c r="A132" s="45">
        <v>100</v>
      </c>
      <c r="B132" s="46" t="s">
        <v>24</v>
      </c>
      <c r="C132" s="46" t="s">
        <v>362</v>
      </c>
      <c r="D132" s="46" t="s">
        <v>363</v>
      </c>
      <c r="E132" s="47">
        <v>43738</v>
      </c>
      <c r="F132" s="46" t="s">
        <v>27</v>
      </c>
      <c r="G132" s="46" t="s">
        <v>28</v>
      </c>
      <c r="H132" s="46" t="s">
        <v>29</v>
      </c>
      <c r="I132" s="48" t="s">
        <v>273</v>
      </c>
      <c r="J132" s="46" t="s">
        <v>150</v>
      </c>
      <c r="K132" s="46" t="s">
        <v>368</v>
      </c>
      <c r="L132" s="46" t="s">
        <v>616</v>
      </c>
      <c r="M132" s="46" t="s">
        <v>617</v>
      </c>
      <c r="N132" s="46">
        <v>2</v>
      </c>
      <c r="O132" s="46">
        <v>6</v>
      </c>
      <c r="P132" s="49">
        <v>43738</v>
      </c>
      <c r="Q132" s="49">
        <v>43920</v>
      </c>
      <c r="R132" s="46">
        <v>26</v>
      </c>
      <c r="S132" s="46" t="s">
        <v>227</v>
      </c>
      <c r="T132" s="46" t="s">
        <v>36</v>
      </c>
      <c r="U132" s="46"/>
      <c r="V132" s="46"/>
      <c r="W132" s="46"/>
      <c r="X132" s="46"/>
      <c r="Y132" s="46" t="s">
        <v>618</v>
      </c>
      <c r="Z132" s="46">
        <v>2</v>
      </c>
      <c r="AA132" s="50">
        <v>43920</v>
      </c>
      <c r="AB132" s="273">
        <f t="shared" si="5"/>
        <v>1</v>
      </c>
      <c r="AC132" s="51">
        <f t="shared" si="4"/>
        <v>6</v>
      </c>
      <c r="AD132" s="51"/>
      <c r="AE132" s="57"/>
    </row>
    <row r="133" spans="1:31" s="96" customFormat="1" ht="105" x14ac:dyDescent="0.25">
      <c r="A133" s="45">
        <v>101</v>
      </c>
      <c r="B133" s="46" t="s">
        <v>24</v>
      </c>
      <c r="C133" s="46" t="s">
        <v>362</v>
      </c>
      <c r="D133" s="46" t="s">
        <v>619</v>
      </c>
      <c r="E133" s="47">
        <v>43738</v>
      </c>
      <c r="F133" s="46" t="s">
        <v>27</v>
      </c>
      <c r="G133" s="46" t="s">
        <v>28</v>
      </c>
      <c r="H133" s="46" t="s">
        <v>45</v>
      </c>
      <c r="I133" s="48" t="s">
        <v>273</v>
      </c>
      <c r="J133" s="46" t="s">
        <v>150</v>
      </c>
      <c r="K133" s="46" t="s">
        <v>620</v>
      </c>
      <c r="L133" s="46" t="s">
        <v>621</v>
      </c>
      <c r="M133" s="46" t="s">
        <v>622</v>
      </c>
      <c r="N133" s="46">
        <v>3</v>
      </c>
      <c r="O133" s="46">
        <v>17</v>
      </c>
      <c r="P133" s="49">
        <v>43738</v>
      </c>
      <c r="Q133" s="49">
        <v>43920</v>
      </c>
      <c r="R133" s="46">
        <v>26</v>
      </c>
      <c r="S133" s="46" t="s">
        <v>227</v>
      </c>
      <c r="T133" s="46" t="s">
        <v>36</v>
      </c>
      <c r="U133" s="46"/>
      <c r="V133" s="46"/>
      <c r="W133" s="46"/>
      <c r="X133" s="46"/>
      <c r="Y133" s="46" t="s">
        <v>623</v>
      </c>
      <c r="Z133" s="46">
        <v>3</v>
      </c>
      <c r="AA133" s="50">
        <v>43920</v>
      </c>
      <c r="AB133" s="273">
        <f t="shared" si="5"/>
        <v>1</v>
      </c>
      <c r="AC133" s="51">
        <f t="shared" si="4"/>
        <v>17</v>
      </c>
      <c r="AD133" s="51"/>
      <c r="AE133" s="57"/>
    </row>
    <row r="134" spans="1:31" s="96" customFormat="1" ht="90" x14ac:dyDescent="0.25">
      <c r="A134" s="45">
        <v>102</v>
      </c>
      <c r="B134" s="46" t="s">
        <v>24</v>
      </c>
      <c r="C134" s="46" t="s">
        <v>362</v>
      </c>
      <c r="D134" s="46" t="s">
        <v>624</v>
      </c>
      <c r="E134" s="47">
        <v>43738</v>
      </c>
      <c r="F134" s="46" t="s">
        <v>27</v>
      </c>
      <c r="G134" s="46" t="s">
        <v>28</v>
      </c>
      <c r="H134" s="46" t="s">
        <v>45</v>
      </c>
      <c r="I134" s="48" t="s">
        <v>273</v>
      </c>
      <c r="J134" s="46" t="s">
        <v>625</v>
      </c>
      <c r="K134" s="46" t="s">
        <v>626</v>
      </c>
      <c r="L134" s="46" t="s">
        <v>627</v>
      </c>
      <c r="M134" s="46" t="s">
        <v>628</v>
      </c>
      <c r="N134" s="46">
        <v>1</v>
      </c>
      <c r="O134" s="46">
        <v>17</v>
      </c>
      <c r="P134" s="49">
        <v>43738</v>
      </c>
      <c r="Q134" s="49">
        <v>43798</v>
      </c>
      <c r="R134" s="46">
        <v>8</v>
      </c>
      <c r="S134" s="46" t="s">
        <v>227</v>
      </c>
      <c r="T134" s="46" t="s">
        <v>36</v>
      </c>
      <c r="U134" s="46"/>
      <c r="V134" s="46"/>
      <c r="W134" s="46"/>
      <c r="X134" s="46"/>
      <c r="Y134" s="46" t="s">
        <v>629</v>
      </c>
      <c r="Z134" s="46">
        <v>1</v>
      </c>
      <c r="AA134" s="50">
        <v>43920</v>
      </c>
      <c r="AB134" s="273">
        <f t="shared" si="5"/>
        <v>1</v>
      </c>
      <c r="AC134" s="51">
        <f t="shared" si="4"/>
        <v>17</v>
      </c>
      <c r="AD134" s="51"/>
      <c r="AE134" s="57"/>
    </row>
    <row r="135" spans="1:31" s="96" customFormat="1" ht="120" x14ac:dyDescent="0.25">
      <c r="A135" s="45">
        <v>103</v>
      </c>
      <c r="B135" s="46" t="s">
        <v>24</v>
      </c>
      <c r="C135" s="46" t="s">
        <v>362</v>
      </c>
      <c r="D135" s="46" t="s">
        <v>630</v>
      </c>
      <c r="E135" s="47">
        <v>43738</v>
      </c>
      <c r="F135" s="46" t="s">
        <v>27</v>
      </c>
      <c r="G135" s="46" t="s">
        <v>28</v>
      </c>
      <c r="H135" s="46" t="s">
        <v>45</v>
      </c>
      <c r="I135" s="48" t="s">
        <v>273</v>
      </c>
      <c r="J135" s="46" t="s">
        <v>150</v>
      </c>
      <c r="K135" s="46" t="s">
        <v>631</v>
      </c>
      <c r="L135" s="46" t="s">
        <v>632</v>
      </c>
      <c r="M135" s="46" t="s">
        <v>633</v>
      </c>
      <c r="N135" s="46">
        <v>4</v>
      </c>
      <c r="O135" s="46">
        <v>17</v>
      </c>
      <c r="P135" s="49">
        <v>43738</v>
      </c>
      <c r="Q135" s="49">
        <v>43920</v>
      </c>
      <c r="R135" s="46">
        <v>26</v>
      </c>
      <c r="S135" s="46" t="s">
        <v>227</v>
      </c>
      <c r="T135" s="46" t="s">
        <v>36</v>
      </c>
      <c r="U135" s="46"/>
      <c r="V135" s="46"/>
      <c r="W135" s="46"/>
      <c r="X135" s="46"/>
      <c r="Y135" s="46" t="s">
        <v>634</v>
      </c>
      <c r="Z135" s="46">
        <v>4</v>
      </c>
      <c r="AA135" s="50">
        <v>43920</v>
      </c>
      <c r="AB135" s="273">
        <f t="shared" si="5"/>
        <v>1</v>
      </c>
      <c r="AC135" s="51">
        <f t="shared" si="4"/>
        <v>17</v>
      </c>
      <c r="AD135" s="51"/>
      <c r="AE135" s="57"/>
    </row>
    <row r="136" spans="1:31" s="96" customFormat="1" ht="60" x14ac:dyDescent="0.25">
      <c r="A136" s="45">
        <v>104</v>
      </c>
      <c r="B136" s="46" t="s">
        <v>24</v>
      </c>
      <c r="C136" s="46" t="s">
        <v>362</v>
      </c>
      <c r="D136" s="46" t="s">
        <v>635</v>
      </c>
      <c r="E136" s="47">
        <v>43738</v>
      </c>
      <c r="F136" s="46" t="s">
        <v>27</v>
      </c>
      <c r="G136" s="46" t="s">
        <v>28</v>
      </c>
      <c r="H136" s="46" t="s">
        <v>45</v>
      </c>
      <c r="I136" s="48" t="s">
        <v>273</v>
      </c>
      <c r="J136" s="46" t="s">
        <v>150</v>
      </c>
      <c r="K136" s="46" t="s">
        <v>490</v>
      </c>
      <c r="L136" s="46" t="s">
        <v>636</v>
      </c>
      <c r="M136" s="46" t="s">
        <v>637</v>
      </c>
      <c r="N136" s="46">
        <v>5</v>
      </c>
      <c r="O136" s="46">
        <v>15</v>
      </c>
      <c r="P136" s="49">
        <v>43738</v>
      </c>
      <c r="Q136" s="49">
        <v>43768</v>
      </c>
      <c r="R136" s="46">
        <v>4</v>
      </c>
      <c r="S136" s="46" t="s">
        <v>227</v>
      </c>
      <c r="T136" s="46" t="s">
        <v>36</v>
      </c>
      <c r="U136" s="46"/>
      <c r="V136" s="46"/>
      <c r="W136" s="46"/>
      <c r="X136" s="46"/>
      <c r="Y136" s="46" t="s">
        <v>638</v>
      </c>
      <c r="Z136" s="46">
        <v>5</v>
      </c>
      <c r="AA136" s="50">
        <v>43920</v>
      </c>
      <c r="AB136" s="273">
        <f t="shared" si="5"/>
        <v>1</v>
      </c>
      <c r="AC136" s="51">
        <f t="shared" si="4"/>
        <v>15</v>
      </c>
      <c r="AD136" s="51"/>
      <c r="AE136" s="57"/>
    </row>
    <row r="137" spans="1:31" s="96" customFormat="1" ht="150" x14ac:dyDescent="0.25">
      <c r="A137" s="45">
        <v>105</v>
      </c>
      <c r="B137" s="46" t="s">
        <v>24</v>
      </c>
      <c r="C137" s="46" t="s">
        <v>340</v>
      </c>
      <c r="D137" s="46" t="s">
        <v>639</v>
      </c>
      <c r="E137" s="47">
        <v>43577</v>
      </c>
      <c r="F137" s="46" t="s">
        <v>27</v>
      </c>
      <c r="G137" s="46" t="s">
        <v>28</v>
      </c>
      <c r="H137" s="46" t="s">
        <v>45</v>
      </c>
      <c r="I137" s="48" t="s">
        <v>107</v>
      </c>
      <c r="J137" s="46" t="s">
        <v>223</v>
      </c>
      <c r="K137" s="46" t="s">
        <v>640</v>
      </c>
      <c r="L137" s="46" t="s">
        <v>641</v>
      </c>
      <c r="M137" s="46" t="s">
        <v>642</v>
      </c>
      <c r="N137" s="46">
        <v>5</v>
      </c>
      <c r="O137" s="46">
        <v>7</v>
      </c>
      <c r="P137" s="49">
        <v>43577</v>
      </c>
      <c r="Q137" s="49">
        <v>43738</v>
      </c>
      <c r="R137" s="46">
        <v>23</v>
      </c>
      <c r="S137" s="46" t="s">
        <v>227</v>
      </c>
      <c r="T137" s="46" t="s">
        <v>36</v>
      </c>
      <c r="U137" s="46"/>
      <c r="V137" s="46"/>
      <c r="W137" s="46"/>
      <c r="X137" s="46"/>
      <c r="Y137" s="46" t="s">
        <v>643</v>
      </c>
      <c r="Z137" s="46">
        <v>5</v>
      </c>
      <c r="AA137" s="50">
        <v>43920</v>
      </c>
      <c r="AB137" s="273">
        <f t="shared" si="5"/>
        <v>1</v>
      </c>
      <c r="AC137" s="51">
        <f t="shared" si="4"/>
        <v>7</v>
      </c>
      <c r="AD137" s="51"/>
      <c r="AE137" s="57"/>
    </row>
    <row r="138" spans="1:31" s="96" customFormat="1" ht="105" x14ac:dyDescent="0.25">
      <c r="A138" s="45">
        <v>106</v>
      </c>
      <c r="B138" s="46" t="s">
        <v>24</v>
      </c>
      <c r="C138" s="46" t="s">
        <v>340</v>
      </c>
      <c r="D138" s="46" t="s">
        <v>644</v>
      </c>
      <c r="E138" s="47">
        <v>43577</v>
      </c>
      <c r="F138" s="46" t="s">
        <v>27</v>
      </c>
      <c r="G138" s="46" t="s">
        <v>28</v>
      </c>
      <c r="H138" s="46" t="s">
        <v>45</v>
      </c>
      <c r="I138" s="48" t="s">
        <v>107</v>
      </c>
      <c r="J138" s="46" t="s">
        <v>223</v>
      </c>
      <c r="K138" s="46" t="s">
        <v>640</v>
      </c>
      <c r="L138" s="46" t="s">
        <v>641</v>
      </c>
      <c r="M138" s="46" t="s">
        <v>642</v>
      </c>
      <c r="N138" s="46">
        <v>5</v>
      </c>
      <c r="O138" s="46">
        <v>7</v>
      </c>
      <c r="P138" s="49">
        <v>43577</v>
      </c>
      <c r="Q138" s="49">
        <v>43738</v>
      </c>
      <c r="R138" s="46">
        <v>23</v>
      </c>
      <c r="S138" s="46" t="s">
        <v>227</v>
      </c>
      <c r="T138" s="46" t="s">
        <v>36</v>
      </c>
      <c r="U138" s="46"/>
      <c r="V138" s="46"/>
      <c r="W138" s="46"/>
      <c r="X138" s="46"/>
      <c r="Y138" s="46" t="s">
        <v>643</v>
      </c>
      <c r="Z138" s="46">
        <v>5</v>
      </c>
      <c r="AA138" s="50">
        <v>43920</v>
      </c>
      <c r="AB138" s="273">
        <f t="shared" si="5"/>
        <v>1</v>
      </c>
      <c r="AC138" s="51">
        <f t="shared" si="4"/>
        <v>7</v>
      </c>
      <c r="AD138" s="51"/>
      <c r="AE138" s="57"/>
    </row>
    <row r="139" spans="1:31" s="96" customFormat="1" ht="165" x14ac:dyDescent="0.25">
      <c r="A139" s="45">
        <v>107</v>
      </c>
      <c r="B139" s="46" t="s">
        <v>24</v>
      </c>
      <c r="C139" s="46" t="s">
        <v>340</v>
      </c>
      <c r="D139" s="46" t="s">
        <v>645</v>
      </c>
      <c r="E139" s="47">
        <v>43577</v>
      </c>
      <c r="F139" s="46" t="s">
        <v>27</v>
      </c>
      <c r="G139" s="46" t="s">
        <v>28</v>
      </c>
      <c r="H139" s="46" t="s">
        <v>45</v>
      </c>
      <c r="I139" s="48" t="s">
        <v>107</v>
      </c>
      <c r="J139" s="46" t="s">
        <v>223</v>
      </c>
      <c r="K139" s="46" t="s">
        <v>640</v>
      </c>
      <c r="L139" s="46" t="s">
        <v>641</v>
      </c>
      <c r="M139" s="46" t="s">
        <v>642</v>
      </c>
      <c r="N139" s="46">
        <v>5</v>
      </c>
      <c r="O139" s="46">
        <v>7</v>
      </c>
      <c r="P139" s="49">
        <v>43577</v>
      </c>
      <c r="Q139" s="49">
        <v>43738</v>
      </c>
      <c r="R139" s="46">
        <v>23</v>
      </c>
      <c r="S139" s="46" t="s">
        <v>227</v>
      </c>
      <c r="T139" s="46" t="s">
        <v>36</v>
      </c>
      <c r="U139" s="46"/>
      <c r="V139" s="46"/>
      <c r="W139" s="46"/>
      <c r="X139" s="46"/>
      <c r="Y139" s="46" t="s">
        <v>643</v>
      </c>
      <c r="Z139" s="46">
        <v>5</v>
      </c>
      <c r="AA139" s="50">
        <v>43920</v>
      </c>
      <c r="AB139" s="273">
        <f t="shared" si="5"/>
        <v>1</v>
      </c>
      <c r="AC139" s="51">
        <f t="shared" si="4"/>
        <v>7</v>
      </c>
      <c r="AD139" s="51"/>
      <c r="AE139" s="57"/>
    </row>
    <row r="140" spans="1:31" s="96" customFormat="1" ht="150" x14ac:dyDescent="0.25">
      <c r="A140" s="45">
        <v>108</v>
      </c>
      <c r="B140" s="46" t="s">
        <v>24</v>
      </c>
      <c r="C140" s="46" t="s">
        <v>340</v>
      </c>
      <c r="D140" s="46" t="s">
        <v>646</v>
      </c>
      <c r="E140" s="47">
        <v>43577</v>
      </c>
      <c r="F140" s="46" t="s">
        <v>27</v>
      </c>
      <c r="G140" s="46" t="s">
        <v>28</v>
      </c>
      <c r="H140" s="46" t="s">
        <v>45</v>
      </c>
      <c r="I140" s="48" t="s">
        <v>107</v>
      </c>
      <c r="J140" s="46" t="s">
        <v>223</v>
      </c>
      <c r="K140" s="46" t="s">
        <v>640</v>
      </c>
      <c r="L140" s="46" t="s">
        <v>641</v>
      </c>
      <c r="M140" s="46" t="s">
        <v>642</v>
      </c>
      <c r="N140" s="46">
        <v>5</v>
      </c>
      <c r="O140" s="46">
        <v>7</v>
      </c>
      <c r="P140" s="49">
        <v>43577</v>
      </c>
      <c r="Q140" s="49">
        <v>43738</v>
      </c>
      <c r="R140" s="46">
        <v>23</v>
      </c>
      <c r="S140" s="46" t="s">
        <v>227</v>
      </c>
      <c r="T140" s="46" t="s">
        <v>36</v>
      </c>
      <c r="U140" s="46"/>
      <c r="V140" s="46"/>
      <c r="W140" s="46"/>
      <c r="X140" s="46"/>
      <c r="Y140" s="46" t="s">
        <v>643</v>
      </c>
      <c r="Z140" s="46">
        <v>5</v>
      </c>
      <c r="AA140" s="50">
        <v>43920</v>
      </c>
      <c r="AB140" s="273">
        <f t="shared" si="5"/>
        <v>1</v>
      </c>
      <c r="AC140" s="51">
        <f t="shared" si="4"/>
        <v>7</v>
      </c>
      <c r="AD140" s="51"/>
      <c r="AE140" s="57"/>
    </row>
    <row r="141" spans="1:31" s="96" customFormat="1" ht="150" x14ac:dyDescent="0.25">
      <c r="A141" s="45">
        <v>109</v>
      </c>
      <c r="B141" s="46" t="s">
        <v>24</v>
      </c>
      <c r="C141" s="46" t="s">
        <v>340</v>
      </c>
      <c r="D141" s="46" t="s">
        <v>647</v>
      </c>
      <c r="E141" s="47">
        <v>43577</v>
      </c>
      <c r="F141" s="46" t="s">
        <v>27</v>
      </c>
      <c r="G141" s="46" t="s">
        <v>28</v>
      </c>
      <c r="H141" s="46" t="s">
        <v>45</v>
      </c>
      <c r="I141" s="48" t="s">
        <v>107</v>
      </c>
      <c r="J141" s="46" t="s">
        <v>223</v>
      </c>
      <c r="K141" s="46" t="s">
        <v>640</v>
      </c>
      <c r="L141" s="46" t="s">
        <v>641</v>
      </c>
      <c r="M141" s="46" t="s">
        <v>642</v>
      </c>
      <c r="N141" s="46">
        <v>5</v>
      </c>
      <c r="O141" s="46">
        <v>7</v>
      </c>
      <c r="P141" s="49">
        <v>43577</v>
      </c>
      <c r="Q141" s="49">
        <v>43738</v>
      </c>
      <c r="R141" s="46">
        <v>23</v>
      </c>
      <c r="S141" s="46" t="s">
        <v>227</v>
      </c>
      <c r="T141" s="46" t="s">
        <v>36</v>
      </c>
      <c r="U141" s="46"/>
      <c r="V141" s="46"/>
      <c r="W141" s="46"/>
      <c r="X141" s="46"/>
      <c r="Y141" s="46" t="s">
        <v>643</v>
      </c>
      <c r="Z141" s="46">
        <v>5</v>
      </c>
      <c r="AA141" s="50">
        <v>43920</v>
      </c>
      <c r="AB141" s="273">
        <f t="shared" si="5"/>
        <v>1</v>
      </c>
      <c r="AC141" s="51">
        <f t="shared" si="4"/>
        <v>7</v>
      </c>
      <c r="AD141" s="51"/>
      <c r="AE141" s="57"/>
    </row>
    <row r="142" spans="1:31" s="96" customFormat="1" ht="45" x14ac:dyDescent="0.25">
      <c r="A142" s="45">
        <v>110</v>
      </c>
      <c r="B142" s="46" t="s">
        <v>24</v>
      </c>
      <c r="C142" s="46" t="s">
        <v>340</v>
      </c>
      <c r="D142" s="46" t="s">
        <v>648</v>
      </c>
      <c r="E142" s="47">
        <v>43577</v>
      </c>
      <c r="F142" s="46" t="s">
        <v>27</v>
      </c>
      <c r="G142" s="46" t="s">
        <v>28</v>
      </c>
      <c r="H142" s="46" t="s">
        <v>29</v>
      </c>
      <c r="I142" s="48" t="s">
        <v>107</v>
      </c>
      <c r="J142" s="46" t="s">
        <v>223</v>
      </c>
      <c r="K142" s="46" t="s">
        <v>490</v>
      </c>
      <c r="L142" s="46" t="s">
        <v>649</v>
      </c>
      <c r="M142" s="46" t="s">
        <v>492</v>
      </c>
      <c r="N142" s="46">
        <v>9</v>
      </c>
      <c r="O142" s="46">
        <v>7</v>
      </c>
      <c r="P142" s="49">
        <v>43577</v>
      </c>
      <c r="Q142" s="49">
        <v>43830</v>
      </c>
      <c r="R142" s="46">
        <v>36</v>
      </c>
      <c r="S142" s="46" t="s">
        <v>227</v>
      </c>
      <c r="T142" s="46" t="s">
        <v>36</v>
      </c>
      <c r="U142" s="46"/>
      <c r="V142" s="46"/>
      <c r="W142" s="46"/>
      <c r="X142" s="46"/>
      <c r="Y142" s="46" t="s">
        <v>650</v>
      </c>
      <c r="Z142" s="46">
        <v>9</v>
      </c>
      <c r="AA142" s="50">
        <v>43920</v>
      </c>
      <c r="AB142" s="273">
        <f t="shared" si="5"/>
        <v>1</v>
      </c>
      <c r="AC142" s="51">
        <f t="shared" si="4"/>
        <v>7</v>
      </c>
      <c r="AD142" s="51"/>
      <c r="AE142" s="57"/>
    </row>
    <row r="143" spans="1:31" s="96" customFormat="1" ht="75" x14ac:dyDescent="0.25">
      <c r="A143" s="45">
        <v>111</v>
      </c>
      <c r="B143" s="46" t="s">
        <v>24</v>
      </c>
      <c r="C143" s="46" t="s">
        <v>220</v>
      </c>
      <c r="D143" s="46" t="s">
        <v>409</v>
      </c>
      <c r="E143" s="47">
        <v>43567</v>
      </c>
      <c r="F143" s="46" t="s">
        <v>27</v>
      </c>
      <c r="G143" s="46" t="s">
        <v>28</v>
      </c>
      <c r="H143" s="46" t="s">
        <v>29</v>
      </c>
      <c r="I143" s="48" t="s">
        <v>222</v>
      </c>
      <c r="J143" s="46" t="s">
        <v>223</v>
      </c>
      <c r="K143" s="46" t="s">
        <v>414</v>
      </c>
      <c r="L143" s="46" t="s">
        <v>651</v>
      </c>
      <c r="M143" s="46" t="s">
        <v>652</v>
      </c>
      <c r="N143" s="46">
        <v>1</v>
      </c>
      <c r="O143" s="46">
        <v>4</v>
      </c>
      <c r="P143" s="49">
        <v>43567</v>
      </c>
      <c r="Q143" s="49">
        <v>43738</v>
      </c>
      <c r="R143" s="46">
        <v>24</v>
      </c>
      <c r="S143" s="46" t="s">
        <v>227</v>
      </c>
      <c r="T143" s="46" t="s">
        <v>36</v>
      </c>
      <c r="U143" s="46"/>
      <c r="V143" s="46"/>
      <c r="W143" s="46"/>
      <c r="X143" s="46"/>
      <c r="Y143" s="46" t="s">
        <v>653</v>
      </c>
      <c r="Z143" s="46">
        <v>1</v>
      </c>
      <c r="AA143" s="50">
        <v>43920</v>
      </c>
      <c r="AB143" s="273">
        <f t="shared" si="5"/>
        <v>1</v>
      </c>
      <c r="AC143" s="51">
        <f t="shared" si="4"/>
        <v>4</v>
      </c>
      <c r="AD143" s="51"/>
      <c r="AE143" s="57"/>
    </row>
    <row r="144" spans="1:31" s="96" customFormat="1" ht="105" x14ac:dyDescent="0.25">
      <c r="A144" s="45">
        <v>112</v>
      </c>
      <c r="B144" s="46" t="s">
        <v>24</v>
      </c>
      <c r="C144" s="46" t="s">
        <v>220</v>
      </c>
      <c r="D144" s="46" t="s">
        <v>654</v>
      </c>
      <c r="E144" s="47">
        <v>43567</v>
      </c>
      <c r="F144" s="46" t="s">
        <v>27</v>
      </c>
      <c r="G144" s="46" t="s">
        <v>28</v>
      </c>
      <c r="H144" s="46" t="s">
        <v>29</v>
      </c>
      <c r="I144" s="48" t="s">
        <v>222</v>
      </c>
      <c r="J144" s="46" t="s">
        <v>223</v>
      </c>
      <c r="K144" s="46" t="s">
        <v>655</v>
      </c>
      <c r="L144" s="46" t="s">
        <v>656</v>
      </c>
      <c r="M144" s="46" t="s">
        <v>657</v>
      </c>
      <c r="N144" s="46">
        <v>1</v>
      </c>
      <c r="O144" s="46">
        <v>4</v>
      </c>
      <c r="P144" s="49">
        <v>43567</v>
      </c>
      <c r="Q144" s="49">
        <v>43830</v>
      </c>
      <c r="R144" s="46">
        <v>37</v>
      </c>
      <c r="S144" s="46" t="s">
        <v>227</v>
      </c>
      <c r="T144" s="46" t="s">
        <v>36</v>
      </c>
      <c r="U144" s="46"/>
      <c r="V144" s="46"/>
      <c r="W144" s="46"/>
      <c r="X144" s="46"/>
      <c r="Y144" s="46" t="s">
        <v>658</v>
      </c>
      <c r="Z144" s="46">
        <v>1</v>
      </c>
      <c r="AA144" s="50">
        <v>43920</v>
      </c>
      <c r="AB144" s="273">
        <f t="shared" si="5"/>
        <v>1</v>
      </c>
      <c r="AC144" s="51">
        <f t="shared" si="4"/>
        <v>4</v>
      </c>
      <c r="AD144" s="51"/>
      <c r="AE144" s="57"/>
    </row>
    <row r="145" spans="1:31" s="96" customFormat="1" ht="135" x14ac:dyDescent="0.25">
      <c r="A145" s="45">
        <v>112</v>
      </c>
      <c r="B145" s="46" t="s">
        <v>24</v>
      </c>
      <c r="C145" s="46" t="s">
        <v>220</v>
      </c>
      <c r="D145" s="46" t="s">
        <v>654</v>
      </c>
      <c r="E145" s="47">
        <v>43567</v>
      </c>
      <c r="F145" s="46" t="s">
        <v>27</v>
      </c>
      <c r="G145" s="46" t="s">
        <v>28</v>
      </c>
      <c r="H145" s="46" t="s">
        <v>29</v>
      </c>
      <c r="I145" s="48" t="s">
        <v>222</v>
      </c>
      <c r="J145" s="46" t="s">
        <v>223</v>
      </c>
      <c r="K145" s="46" t="s">
        <v>655</v>
      </c>
      <c r="L145" s="46" t="s">
        <v>660</v>
      </c>
      <c r="M145" s="46" t="s">
        <v>661</v>
      </c>
      <c r="N145" s="46">
        <v>1</v>
      </c>
      <c r="O145" s="46">
        <v>4</v>
      </c>
      <c r="P145" s="49">
        <v>43567</v>
      </c>
      <c r="Q145" s="49">
        <v>43829</v>
      </c>
      <c r="R145" s="46">
        <v>37</v>
      </c>
      <c r="S145" s="46" t="s">
        <v>227</v>
      </c>
      <c r="T145" s="46" t="s">
        <v>36</v>
      </c>
      <c r="U145" s="46"/>
      <c r="V145" s="46"/>
      <c r="W145" s="46"/>
      <c r="X145" s="46"/>
      <c r="Y145" s="46" t="s">
        <v>662</v>
      </c>
      <c r="Z145" s="46">
        <v>1</v>
      </c>
      <c r="AA145" s="50">
        <v>43920</v>
      </c>
      <c r="AB145" s="273">
        <f t="shared" si="5"/>
        <v>1</v>
      </c>
      <c r="AC145" s="51">
        <f t="shared" si="4"/>
        <v>4</v>
      </c>
      <c r="AD145" s="51"/>
      <c r="AE145" s="57"/>
    </row>
    <row r="146" spans="1:31" s="96" customFormat="1" ht="120" x14ac:dyDescent="0.25">
      <c r="A146" s="45">
        <v>113</v>
      </c>
      <c r="B146" s="46" t="s">
        <v>24</v>
      </c>
      <c r="C146" s="46" t="s">
        <v>220</v>
      </c>
      <c r="D146" s="46" t="s">
        <v>494</v>
      </c>
      <c r="E146" s="47">
        <v>43567</v>
      </c>
      <c r="F146" s="46" t="s">
        <v>27</v>
      </c>
      <c r="G146" s="46" t="s">
        <v>28</v>
      </c>
      <c r="H146" s="46" t="s">
        <v>45</v>
      </c>
      <c r="I146" s="48" t="s">
        <v>222</v>
      </c>
      <c r="J146" s="46" t="s">
        <v>223</v>
      </c>
      <c r="K146" s="46" t="s">
        <v>502</v>
      </c>
      <c r="L146" s="46" t="s">
        <v>663</v>
      </c>
      <c r="M146" s="46" t="s">
        <v>664</v>
      </c>
      <c r="N146" s="46">
        <v>1</v>
      </c>
      <c r="O146" s="46">
        <v>3</v>
      </c>
      <c r="P146" s="49">
        <v>43567</v>
      </c>
      <c r="Q146" s="49">
        <v>43814</v>
      </c>
      <c r="R146" s="46">
        <v>35</v>
      </c>
      <c r="S146" s="46" t="s">
        <v>227</v>
      </c>
      <c r="T146" s="46" t="s">
        <v>36</v>
      </c>
      <c r="U146" s="46"/>
      <c r="V146" s="46"/>
      <c r="W146" s="46"/>
      <c r="X146" s="46"/>
      <c r="Y146" s="46" t="s">
        <v>665</v>
      </c>
      <c r="Z146" s="46">
        <v>1</v>
      </c>
      <c r="AA146" s="50">
        <v>43920</v>
      </c>
      <c r="AB146" s="273">
        <f t="shared" si="5"/>
        <v>1</v>
      </c>
      <c r="AC146" s="51">
        <f t="shared" si="4"/>
        <v>3</v>
      </c>
      <c r="AD146" s="51"/>
      <c r="AE146" s="57"/>
    </row>
    <row r="147" spans="1:31" s="96" customFormat="1" ht="180" x14ac:dyDescent="0.25">
      <c r="A147" s="45">
        <v>114</v>
      </c>
      <c r="B147" s="46" t="s">
        <v>24</v>
      </c>
      <c r="C147" s="46" t="s">
        <v>79</v>
      </c>
      <c r="D147" s="46" t="s">
        <v>666</v>
      </c>
      <c r="E147" s="47">
        <v>43627</v>
      </c>
      <c r="F147" s="46" t="s">
        <v>98</v>
      </c>
      <c r="G147" s="46" t="s">
        <v>28</v>
      </c>
      <c r="H147" s="46" t="s">
        <v>45</v>
      </c>
      <c r="I147" s="48" t="s">
        <v>81</v>
      </c>
      <c r="J147" s="46" t="s">
        <v>667</v>
      </c>
      <c r="K147" s="46" t="s">
        <v>668</v>
      </c>
      <c r="L147" s="46" t="s">
        <v>669</v>
      </c>
      <c r="M147" s="46" t="s">
        <v>670</v>
      </c>
      <c r="N147" s="46">
        <v>5</v>
      </c>
      <c r="O147" s="46">
        <v>5</v>
      </c>
      <c r="P147" s="49">
        <v>43627</v>
      </c>
      <c r="Q147" s="49">
        <v>43814</v>
      </c>
      <c r="R147" s="46">
        <v>26</v>
      </c>
      <c r="S147" s="46" t="s">
        <v>667</v>
      </c>
      <c r="T147" s="46" t="s">
        <v>36</v>
      </c>
      <c r="U147" s="46"/>
      <c r="V147" s="46"/>
      <c r="W147" s="46"/>
      <c r="X147" s="46"/>
      <c r="Y147" s="46" t="s">
        <v>671</v>
      </c>
      <c r="Z147" s="46">
        <v>5</v>
      </c>
      <c r="AA147" s="50">
        <v>43920</v>
      </c>
      <c r="AB147" s="273">
        <f t="shared" si="5"/>
        <v>1</v>
      </c>
      <c r="AC147" s="51">
        <f t="shared" si="4"/>
        <v>5</v>
      </c>
      <c r="AD147" s="51"/>
      <c r="AE147" s="57"/>
    </row>
    <row r="148" spans="1:31" s="96" customFormat="1" ht="105" x14ac:dyDescent="0.25">
      <c r="A148" s="45">
        <v>114</v>
      </c>
      <c r="B148" s="46" t="s">
        <v>24</v>
      </c>
      <c r="C148" s="46" t="s">
        <v>79</v>
      </c>
      <c r="D148" s="46" t="s">
        <v>666</v>
      </c>
      <c r="E148" s="47">
        <v>43627</v>
      </c>
      <c r="F148" s="46" t="s">
        <v>98</v>
      </c>
      <c r="G148" s="46" t="s">
        <v>28</v>
      </c>
      <c r="H148" s="46" t="s">
        <v>45</v>
      </c>
      <c r="I148" s="48" t="s">
        <v>81</v>
      </c>
      <c r="J148" s="46" t="s">
        <v>667</v>
      </c>
      <c r="K148" s="46" t="s">
        <v>668</v>
      </c>
      <c r="L148" s="46" t="s">
        <v>673</v>
      </c>
      <c r="M148" s="46" t="s">
        <v>674</v>
      </c>
      <c r="N148" s="46">
        <v>1</v>
      </c>
      <c r="O148" s="46">
        <v>5</v>
      </c>
      <c r="P148" s="49">
        <v>43627</v>
      </c>
      <c r="Q148" s="49">
        <v>43738</v>
      </c>
      <c r="R148" s="46">
        <v>15</v>
      </c>
      <c r="S148" s="46" t="s">
        <v>667</v>
      </c>
      <c r="T148" s="46" t="s">
        <v>36</v>
      </c>
      <c r="U148" s="46"/>
      <c r="V148" s="46"/>
      <c r="W148" s="46"/>
      <c r="X148" s="46"/>
      <c r="Y148" s="46" t="s">
        <v>675</v>
      </c>
      <c r="Z148" s="46">
        <v>1</v>
      </c>
      <c r="AA148" s="50">
        <v>43920</v>
      </c>
      <c r="AB148" s="273">
        <f t="shared" si="5"/>
        <v>1</v>
      </c>
      <c r="AC148" s="51">
        <f t="shared" si="4"/>
        <v>5</v>
      </c>
      <c r="AD148" s="51"/>
      <c r="AE148" s="57"/>
    </row>
    <row r="149" spans="1:31" s="96" customFormat="1" ht="409.5" x14ac:dyDescent="0.25">
      <c r="A149" s="45">
        <v>115</v>
      </c>
      <c r="B149" s="46" t="s">
        <v>24</v>
      </c>
      <c r="C149" s="46" t="s">
        <v>79</v>
      </c>
      <c r="D149" s="46" t="s">
        <v>676</v>
      </c>
      <c r="E149" s="47">
        <v>43627</v>
      </c>
      <c r="F149" s="46" t="s">
        <v>98</v>
      </c>
      <c r="G149" s="46" t="s">
        <v>28</v>
      </c>
      <c r="H149" s="46" t="s">
        <v>45</v>
      </c>
      <c r="I149" s="48" t="s">
        <v>81</v>
      </c>
      <c r="J149" s="46" t="s">
        <v>667</v>
      </c>
      <c r="K149" s="46" t="s">
        <v>677</v>
      </c>
      <c r="L149" s="46" t="s">
        <v>678</v>
      </c>
      <c r="M149" s="46" t="s">
        <v>679</v>
      </c>
      <c r="N149" s="46">
        <v>2</v>
      </c>
      <c r="O149" s="46">
        <v>5</v>
      </c>
      <c r="P149" s="49">
        <v>43627</v>
      </c>
      <c r="Q149" s="49">
        <v>43814</v>
      </c>
      <c r="R149" s="46">
        <v>26</v>
      </c>
      <c r="S149" s="46" t="s">
        <v>667</v>
      </c>
      <c r="T149" s="46" t="s">
        <v>36</v>
      </c>
      <c r="U149" s="46"/>
      <c r="V149" s="46"/>
      <c r="W149" s="46"/>
      <c r="X149" s="46"/>
      <c r="Y149" s="46" t="s">
        <v>680</v>
      </c>
      <c r="Z149" s="46">
        <v>2</v>
      </c>
      <c r="AA149" s="50">
        <v>43920</v>
      </c>
      <c r="AB149" s="273">
        <f t="shared" si="5"/>
        <v>1</v>
      </c>
      <c r="AC149" s="51">
        <f t="shared" si="4"/>
        <v>5</v>
      </c>
      <c r="AD149" s="51"/>
      <c r="AE149" s="57"/>
    </row>
    <row r="150" spans="1:31" s="96" customFormat="1" ht="120" x14ac:dyDescent="0.25">
      <c r="A150" s="45">
        <v>116</v>
      </c>
      <c r="B150" s="46" t="s">
        <v>24</v>
      </c>
      <c r="C150" s="46" t="s">
        <v>79</v>
      </c>
      <c r="D150" s="46" t="s">
        <v>681</v>
      </c>
      <c r="E150" s="47">
        <v>43627</v>
      </c>
      <c r="F150" s="46" t="s">
        <v>98</v>
      </c>
      <c r="G150" s="46" t="s">
        <v>28</v>
      </c>
      <c r="H150" s="46" t="s">
        <v>29</v>
      </c>
      <c r="I150" s="48" t="s">
        <v>81</v>
      </c>
      <c r="J150" s="46" t="s">
        <v>667</v>
      </c>
      <c r="K150" s="46" t="s">
        <v>677</v>
      </c>
      <c r="L150" s="46" t="s">
        <v>682</v>
      </c>
      <c r="M150" s="46" t="s">
        <v>683</v>
      </c>
      <c r="N150" s="46">
        <v>1</v>
      </c>
      <c r="O150" s="46">
        <v>4</v>
      </c>
      <c r="P150" s="49">
        <v>43627</v>
      </c>
      <c r="Q150" s="49">
        <v>43799</v>
      </c>
      <c r="R150" s="46">
        <v>24</v>
      </c>
      <c r="S150" s="46" t="s">
        <v>667</v>
      </c>
      <c r="T150" s="46" t="s">
        <v>36</v>
      </c>
      <c r="U150" s="46"/>
      <c r="V150" s="46"/>
      <c r="W150" s="46"/>
      <c r="X150" s="46"/>
      <c r="Y150" s="46" t="s">
        <v>684</v>
      </c>
      <c r="Z150" s="46">
        <v>1</v>
      </c>
      <c r="AA150" s="50">
        <v>43920</v>
      </c>
      <c r="AB150" s="273">
        <f t="shared" si="5"/>
        <v>1</v>
      </c>
      <c r="AC150" s="51">
        <f t="shared" si="4"/>
        <v>4</v>
      </c>
      <c r="AD150" s="51"/>
      <c r="AE150" s="57"/>
    </row>
    <row r="151" spans="1:31" s="96" customFormat="1" ht="330" x14ac:dyDescent="0.25">
      <c r="A151" s="45">
        <v>117</v>
      </c>
      <c r="B151" s="46" t="s">
        <v>24</v>
      </c>
      <c r="C151" s="46" t="s">
        <v>79</v>
      </c>
      <c r="D151" s="46" t="s">
        <v>676</v>
      </c>
      <c r="E151" s="47">
        <v>43627</v>
      </c>
      <c r="F151" s="46" t="s">
        <v>98</v>
      </c>
      <c r="G151" s="46" t="s">
        <v>28</v>
      </c>
      <c r="H151" s="46" t="s">
        <v>45</v>
      </c>
      <c r="I151" s="48" t="s">
        <v>81</v>
      </c>
      <c r="J151" s="46" t="s">
        <v>667</v>
      </c>
      <c r="K151" s="46" t="s">
        <v>677</v>
      </c>
      <c r="L151" s="46" t="s">
        <v>685</v>
      </c>
      <c r="M151" s="46" t="s">
        <v>686</v>
      </c>
      <c r="N151" s="46">
        <v>1</v>
      </c>
      <c r="O151" s="46">
        <v>4</v>
      </c>
      <c r="P151" s="49">
        <v>43627</v>
      </c>
      <c r="Q151" s="49">
        <v>43814</v>
      </c>
      <c r="R151" s="46">
        <v>26</v>
      </c>
      <c r="S151" s="46" t="s">
        <v>667</v>
      </c>
      <c r="T151" s="46" t="s">
        <v>36</v>
      </c>
      <c r="U151" s="46"/>
      <c r="V151" s="46"/>
      <c r="W151" s="46"/>
      <c r="X151" s="46"/>
      <c r="Y151" s="46" t="s">
        <v>687</v>
      </c>
      <c r="Z151" s="46">
        <v>1</v>
      </c>
      <c r="AA151" s="50">
        <v>43920</v>
      </c>
      <c r="AB151" s="273">
        <f t="shared" si="5"/>
        <v>1</v>
      </c>
      <c r="AC151" s="51">
        <f t="shared" si="4"/>
        <v>4</v>
      </c>
      <c r="AD151" s="51"/>
      <c r="AE151" s="57"/>
    </row>
    <row r="152" spans="1:31" s="96" customFormat="1" ht="105" x14ac:dyDescent="0.25">
      <c r="A152" s="45">
        <v>118</v>
      </c>
      <c r="B152" s="46" t="s">
        <v>24</v>
      </c>
      <c r="C152" s="46" t="s">
        <v>79</v>
      </c>
      <c r="D152" s="46" t="s">
        <v>688</v>
      </c>
      <c r="E152" s="47">
        <v>43627</v>
      </c>
      <c r="F152" s="46" t="s">
        <v>98</v>
      </c>
      <c r="G152" s="46" t="s">
        <v>28</v>
      </c>
      <c r="H152" s="46" t="s">
        <v>45</v>
      </c>
      <c r="I152" s="48" t="s">
        <v>81</v>
      </c>
      <c r="J152" s="46" t="s">
        <v>667</v>
      </c>
      <c r="K152" s="46" t="s">
        <v>689</v>
      </c>
      <c r="L152" s="46" t="s">
        <v>690</v>
      </c>
      <c r="M152" s="46" t="s">
        <v>691</v>
      </c>
      <c r="N152" s="46">
        <v>2</v>
      </c>
      <c r="O152" s="46">
        <v>4</v>
      </c>
      <c r="P152" s="49">
        <v>43627</v>
      </c>
      <c r="Q152" s="49">
        <v>43814</v>
      </c>
      <c r="R152" s="46">
        <v>26</v>
      </c>
      <c r="S152" s="46" t="s">
        <v>667</v>
      </c>
      <c r="T152" s="46" t="s">
        <v>36</v>
      </c>
      <c r="U152" s="46"/>
      <c r="V152" s="46"/>
      <c r="W152" s="46"/>
      <c r="X152" s="46"/>
      <c r="Y152" s="46" t="s">
        <v>692</v>
      </c>
      <c r="Z152" s="46">
        <v>2</v>
      </c>
      <c r="AA152" s="50">
        <v>43920</v>
      </c>
      <c r="AB152" s="273">
        <f t="shared" si="5"/>
        <v>1</v>
      </c>
      <c r="AC152" s="51">
        <f t="shared" si="4"/>
        <v>4</v>
      </c>
      <c r="AD152" s="51"/>
      <c r="AE152" s="57"/>
    </row>
    <row r="153" spans="1:31" s="96" customFormat="1" ht="105" x14ac:dyDescent="0.25">
      <c r="A153" s="45">
        <v>118</v>
      </c>
      <c r="B153" s="46" t="s">
        <v>24</v>
      </c>
      <c r="C153" s="46" t="s">
        <v>79</v>
      </c>
      <c r="D153" s="46" t="s">
        <v>688</v>
      </c>
      <c r="E153" s="47">
        <v>43627</v>
      </c>
      <c r="F153" s="46" t="s">
        <v>98</v>
      </c>
      <c r="G153" s="46" t="s">
        <v>28</v>
      </c>
      <c r="H153" s="46" t="s">
        <v>45</v>
      </c>
      <c r="I153" s="48" t="s">
        <v>81</v>
      </c>
      <c r="J153" s="46" t="s">
        <v>667</v>
      </c>
      <c r="K153" s="46" t="s">
        <v>689</v>
      </c>
      <c r="L153" s="46" t="s">
        <v>693</v>
      </c>
      <c r="M153" s="46" t="s">
        <v>694</v>
      </c>
      <c r="N153" s="46">
        <v>1</v>
      </c>
      <c r="O153" s="46">
        <v>4</v>
      </c>
      <c r="P153" s="49">
        <v>43627</v>
      </c>
      <c r="Q153" s="49">
        <v>43814</v>
      </c>
      <c r="R153" s="46">
        <v>26</v>
      </c>
      <c r="S153" s="46" t="s">
        <v>667</v>
      </c>
      <c r="T153" s="46" t="s">
        <v>36</v>
      </c>
      <c r="U153" s="46"/>
      <c r="V153" s="46"/>
      <c r="W153" s="46"/>
      <c r="X153" s="46"/>
      <c r="Y153" s="46" t="s">
        <v>695</v>
      </c>
      <c r="Z153" s="46">
        <v>1</v>
      </c>
      <c r="AA153" s="50">
        <v>43920</v>
      </c>
      <c r="AB153" s="273">
        <f t="shared" si="5"/>
        <v>1</v>
      </c>
      <c r="AC153" s="51">
        <f t="shared" si="4"/>
        <v>4</v>
      </c>
      <c r="AD153" s="51"/>
      <c r="AE153" s="57"/>
    </row>
    <row r="154" spans="1:31" s="96" customFormat="1" ht="255" x14ac:dyDescent="0.25">
      <c r="A154" s="45">
        <v>119</v>
      </c>
      <c r="B154" s="46" t="s">
        <v>24</v>
      </c>
      <c r="C154" s="46" t="s">
        <v>79</v>
      </c>
      <c r="D154" s="46" t="s">
        <v>688</v>
      </c>
      <c r="E154" s="47">
        <v>43627</v>
      </c>
      <c r="F154" s="46" t="s">
        <v>98</v>
      </c>
      <c r="G154" s="46" t="s">
        <v>28</v>
      </c>
      <c r="H154" s="46" t="s">
        <v>29</v>
      </c>
      <c r="I154" s="48" t="s">
        <v>81</v>
      </c>
      <c r="J154" s="46" t="s">
        <v>667</v>
      </c>
      <c r="K154" s="46" t="s">
        <v>689</v>
      </c>
      <c r="L154" s="46" t="s">
        <v>696</v>
      </c>
      <c r="M154" s="46" t="s">
        <v>697</v>
      </c>
      <c r="N154" s="46">
        <v>1</v>
      </c>
      <c r="O154" s="46">
        <v>4</v>
      </c>
      <c r="P154" s="49">
        <v>43627</v>
      </c>
      <c r="Q154" s="49">
        <v>43814</v>
      </c>
      <c r="R154" s="46">
        <v>26</v>
      </c>
      <c r="S154" s="46" t="s">
        <v>667</v>
      </c>
      <c r="T154" s="46" t="s">
        <v>36</v>
      </c>
      <c r="U154" s="46"/>
      <c r="V154" s="46"/>
      <c r="W154" s="46"/>
      <c r="X154" s="46"/>
      <c r="Y154" s="46" t="s">
        <v>698</v>
      </c>
      <c r="Z154" s="46">
        <v>1</v>
      </c>
      <c r="AA154" s="50">
        <v>43920</v>
      </c>
      <c r="AB154" s="273">
        <f t="shared" si="5"/>
        <v>1</v>
      </c>
      <c r="AC154" s="51">
        <f t="shared" si="4"/>
        <v>4</v>
      </c>
      <c r="AD154" s="51"/>
      <c r="AE154" s="57"/>
    </row>
    <row r="155" spans="1:31" s="96" customFormat="1" ht="105" x14ac:dyDescent="0.25">
      <c r="A155" s="45">
        <v>120</v>
      </c>
      <c r="B155" s="46" t="s">
        <v>24</v>
      </c>
      <c r="C155" s="46" t="s">
        <v>79</v>
      </c>
      <c r="D155" s="46" t="s">
        <v>334</v>
      </c>
      <c r="E155" s="47">
        <v>43627</v>
      </c>
      <c r="F155" s="46" t="s">
        <v>98</v>
      </c>
      <c r="G155" s="46" t="s">
        <v>28</v>
      </c>
      <c r="H155" s="46" t="s">
        <v>29</v>
      </c>
      <c r="I155" s="48" t="s">
        <v>81</v>
      </c>
      <c r="J155" s="46" t="s">
        <v>667</v>
      </c>
      <c r="K155" s="46" t="s">
        <v>339</v>
      </c>
      <c r="L155" s="46" t="s">
        <v>699</v>
      </c>
      <c r="M155" s="46" t="s">
        <v>700</v>
      </c>
      <c r="N155" s="46">
        <v>6</v>
      </c>
      <c r="O155" s="46">
        <v>4</v>
      </c>
      <c r="P155" s="49">
        <v>43627</v>
      </c>
      <c r="Q155" s="49">
        <v>43814</v>
      </c>
      <c r="R155" s="46">
        <v>26</v>
      </c>
      <c r="S155" s="46" t="s">
        <v>667</v>
      </c>
      <c r="T155" s="46" t="s">
        <v>36</v>
      </c>
      <c r="U155" s="46"/>
      <c r="V155" s="46"/>
      <c r="W155" s="46"/>
      <c r="X155" s="46"/>
      <c r="Y155" s="46" t="s">
        <v>701</v>
      </c>
      <c r="Z155" s="46">
        <v>6</v>
      </c>
      <c r="AA155" s="50">
        <v>43920</v>
      </c>
      <c r="AB155" s="273">
        <f t="shared" si="5"/>
        <v>1</v>
      </c>
      <c r="AC155" s="51">
        <f t="shared" si="4"/>
        <v>4</v>
      </c>
      <c r="AD155" s="51"/>
      <c r="AE155" s="57"/>
    </row>
    <row r="156" spans="1:31" s="96" customFormat="1" ht="300" x14ac:dyDescent="0.25">
      <c r="A156" s="45">
        <v>121</v>
      </c>
      <c r="B156" s="46" t="s">
        <v>24</v>
      </c>
      <c r="C156" s="46" t="s">
        <v>79</v>
      </c>
      <c r="D156" s="46" t="s">
        <v>702</v>
      </c>
      <c r="E156" s="47">
        <v>43627</v>
      </c>
      <c r="F156" s="46" t="s">
        <v>98</v>
      </c>
      <c r="G156" s="46" t="s">
        <v>28</v>
      </c>
      <c r="H156" s="46" t="s">
        <v>29</v>
      </c>
      <c r="I156" s="48" t="s">
        <v>81</v>
      </c>
      <c r="J156" s="46" t="s">
        <v>703</v>
      </c>
      <c r="K156" s="46" t="s">
        <v>704</v>
      </c>
      <c r="L156" s="46" t="s">
        <v>705</v>
      </c>
      <c r="M156" s="46" t="s">
        <v>465</v>
      </c>
      <c r="N156" s="46">
        <v>1</v>
      </c>
      <c r="O156" s="46">
        <v>4</v>
      </c>
      <c r="P156" s="49">
        <v>43627</v>
      </c>
      <c r="Q156" s="49">
        <v>43814</v>
      </c>
      <c r="R156" s="46">
        <v>26</v>
      </c>
      <c r="S156" s="46" t="s">
        <v>667</v>
      </c>
      <c r="T156" s="46" t="s">
        <v>36</v>
      </c>
      <c r="U156" s="46"/>
      <c r="V156" s="46"/>
      <c r="W156" s="46"/>
      <c r="X156" s="46"/>
      <c r="Y156" s="46" t="s">
        <v>706</v>
      </c>
      <c r="Z156" s="46">
        <v>1</v>
      </c>
      <c r="AA156" s="50">
        <v>43920</v>
      </c>
      <c r="AB156" s="273">
        <f t="shared" si="5"/>
        <v>1</v>
      </c>
      <c r="AC156" s="51">
        <f t="shared" si="4"/>
        <v>4</v>
      </c>
      <c r="AD156" s="51"/>
      <c r="AE156" s="57"/>
    </row>
    <row r="157" spans="1:31" s="96" customFormat="1" ht="135" x14ac:dyDescent="0.25">
      <c r="A157" s="45">
        <v>122</v>
      </c>
      <c r="B157" s="46" t="s">
        <v>24</v>
      </c>
      <c r="C157" s="46" t="s">
        <v>234</v>
      </c>
      <c r="D157" s="46" t="s">
        <v>235</v>
      </c>
      <c r="E157" s="47">
        <v>43797</v>
      </c>
      <c r="F157" s="46" t="s">
        <v>27</v>
      </c>
      <c r="G157" s="46" t="s">
        <v>28</v>
      </c>
      <c r="H157" s="46" t="s">
        <v>29</v>
      </c>
      <c r="I157" s="48" t="s">
        <v>236</v>
      </c>
      <c r="J157" s="46" t="s">
        <v>707</v>
      </c>
      <c r="K157" s="46" t="s">
        <v>243</v>
      </c>
      <c r="L157" s="46" t="s">
        <v>708</v>
      </c>
      <c r="M157" s="46" t="s">
        <v>628</v>
      </c>
      <c r="N157" s="46">
        <v>1</v>
      </c>
      <c r="O157" s="46">
        <v>5</v>
      </c>
      <c r="P157" s="49">
        <v>43797</v>
      </c>
      <c r="Q157" s="49">
        <v>43921</v>
      </c>
      <c r="R157" s="46">
        <v>17</v>
      </c>
      <c r="S157" s="46" t="s">
        <v>709</v>
      </c>
      <c r="T157" s="46" t="s">
        <v>36</v>
      </c>
      <c r="U157" s="46"/>
      <c r="V157" s="46"/>
      <c r="W157" s="46"/>
      <c r="X157" s="46"/>
      <c r="Y157" s="46" t="s">
        <v>710</v>
      </c>
      <c r="Z157" s="46">
        <v>1</v>
      </c>
      <c r="AA157" s="50">
        <v>43920</v>
      </c>
      <c r="AB157" s="273">
        <f t="shared" si="5"/>
        <v>1</v>
      </c>
      <c r="AC157" s="51">
        <f t="shared" si="4"/>
        <v>5</v>
      </c>
      <c r="AD157" s="51"/>
      <c r="AE157" s="57"/>
    </row>
    <row r="158" spans="1:31" s="96" customFormat="1" ht="135" x14ac:dyDescent="0.25">
      <c r="A158" s="45">
        <v>123</v>
      </c>
      <c r="B158" s="46" t="s">
        <v>24</v>
      </c>
      <c r="C158" s="46" t="s">
        <v>234</v>
      </c>
      <c r="D158" s="46" t="s">
        <v>235</v>
      </c>
      <c r="E158" s="47">
        <v>43797</v>
      </c>
      <c r="F158" s="46" t="s">
        <v>27</v>
      </c>
      <c r="G158" s="46" t="s">
        <v>28</v>
      </c>
      <c r="H158" s="46" t="s">
        <v>45</v>
      </c>
      <c r="I158" s="48" t="s">
        <v>236</v>
      </c>
      <c r="J158" s="46" t="s">
        <v>711</v>
      </c>
      <c r="K158" s="46" t="s">
        <v>243</v>
      </c>
      <c r="L158" s="46" t="s">
        <v>712</v>
      </c>
      <c r="M158" s="46" t="s">
        <v>713</v>
      </c>
      <c r="N158" s="46">
        <v>1</v>
      </c>
      <c r="O158" s="46">
        <v>4</v>
      </c>
      <c r="P158" s="49">
        <v>43797</v>
      </c>
      <c r="Q158" s="49">
        <v>43860</v>
      </c>
      <c r="R158" s="46">
        <v>9</v>
      </c>
      <c r="S158" s="46" t="s">
        <v>709</v>
      </c>
      <c r="T158" s="46" t="s">
        <v>36</v>
      </c>
      <c r="U158" s="46"/>
      <c r="V158" s="46"/>
      <c r="W158" s="46"/>
      <c r="X158" s="46"/>
      <c r="Y158" s="46" t="s">
        <v>714</v>
      </c>
      <c r="Z158" s="46">
        <v>1</v>
      </c>
      <c r="AA158" s="50">
        <v>43920</v>
      </c>
      <c r="AB158" s="273">
        <f t="shared" si="5"/>
        <v>1</v>
      </c>
      <c r="AC158" s="51">
        <f t="shared" si="4"/>
        <v>4</v>
      </c>
      <c r="AD158" s="51"/>
      <c r="AE158" s="57"/>
    </row>
    <row r="159" spans="1:31" s="96" customFormat="1" ht="135" x14ac:dyDescent="0.25">
      <c r="A159" s="45">
        <v>124</v>
      </c>
      <c r="B159" s="46" t="s">
        <v>24</v>
      </c>
      <c r="C159" s="46" t="s">
        <v>234</v>
      </c>
      <c r="D159" s="46" t="s">
        <v>235</v>
      </c>
      <c r="E159" s="47">
        <v>43797</v>
      </c>
      <c r="F159" s="46" t="s">
        <v>27</v>
      </c>
      <c r="G159" s="46" t="s">
        <v>28</v>
      </c>
      <c r="H159" s="46" t="s">
        <v>29</v>
      </c>
      <c r="I159" s="48" t="s">
        <v>236</v>
      </c>
      <c r="J159" s="46" t="s">
        <v>711</v>
      </c>
      <c r="K159" s="46" t="s">
        <v>238</v>
      </c>
      <c r="L159" s="46" t="s">
        <v>715</v>
      </c>
      <c r="M159" s="46" t="s">
        <v>716</v>
      </c>
      <c r="N159" s="46">
        <v>1</v>
      </c>
      <c r="O159" s="46">
        <v>4</v>
      </c>
      <c r="P159" s="49">
        <v>43797</v>
      </c>
      <c r="Q159" s="49">
        <v>43852</v>
      </c>
      <c r="R159" s="46">
        <v>7</v>
      </c>
      <c r="S159" s="46" t="s">
        <v>709</v>
      </c>
      <c r="T159" s="46" t="s">
        <v>36</v>
      </c>
      <c r="U159" s="46"/>
      <c r="V159" s="46"/>
      <c r="W159" s="46"/>
      <c r="X159" s="46"/>
      <c r="Y159" s="46" t="s">
        <v>717</v>
      </c>
      <c r="Z159" s="46">
        <v>1</v>
      </c>
      <c r="AA159" s="50">
        <v>43920</v>
      </c>
      <c r="AB159" s="273">
        <f t="shared" si="5"/>
        <v>1</v>
      </c>
      <c r="AC159" s="51">
        <f t="shared" si="4"/>
        <v>4</v>
      </c>
      <c r="AD159" s="51"/>
      <c r="AE159" s="57"/>
    </row>
    <row r="160" spans="1:31" s="96" customFormat="1" ht="75" x14ac:dyDescent="0.25">
      <c r="A160" s="45">
        <v>125</v>
      </c>
      <c r="B160" s="46" t="s">
        <v>24</v>
      </c>
      <c r="C160" s="46" t="s">
        <v>234</v>
      </c>
      <c r="D160" s="46" t="s">
        <v>347</v>
      </c>
      <c r="E160" s="47">
        <v>43797</v>
      </c>
      <c r="F160" s="46" t="s">
        <v>27</v>
      </c>
      <c r="G160" s="46" t="s">
        <v>28</v>
      </c>
      <c r="H160" s="46" t="s">
        <v>29</v>
      </c>
      <c r="I160" s="48" t="s">
        <v>107</v>
      </c>
      <c r="J160" s="46" t="s">
        <v>711</v>
      </c>
      <c r="K160" s="46" t="s">
        <v>350</v>
      </c>
      <c r="L160" s="46" t="s">
        <v>708</v>
      </c>
      <c r="M160" s="46" t="s">
        <v>718</v>
      </c>
      <c r="N160" s="46">
        <v>1</v>
      </c>
      <c r="O160" s="46">
        <v>4</v>
      </c>
      <c r="P160" s="49">
        <v>43797</v>
      </c>
      <c r="Q160" s="49">
        <v>43921</v>
      </c>
      <c r="R160" s="46">
        <v>17</v>
      </c>
      <c r="S160" s="46" t="s">
        <v>709</v>
      </c>
      <c r="T160" s="46" t="s">
        <v>36</v>
      </c>
      <c r="U160" s="46"/>
      <c r="V160" s="46"/>
      <c r="W160" s="46"/>
      <c r="X160" s="46"/>
      <c r="Y160" s="46" t="s">
        <v>719</v>
      </c>
      <c r="Z160" s="46">
        <v>1</v>
      </c>
      <c r="AA160" s="50">
        <v>43920</v>
      </c>
      <c r="AB160" s="273">
        <f t="shared" si="5"/>
        <v>1</v>
      </c>
      <c r="AC160" s="51">
        <f t="shared" si="4"/>
        <v>4</v>
      </c>
      <c r="AD160" s="51"/>
      <c r="AE160" s="57"/>
    </row>
    <row r="161" spans="1:31" s="96" customFormat="1" ht="90" x14ac:dyDescent="0.25">
      <c r="A161" s="45">
        <v>126</v>
      </c>
      <c r="B161" s="46" t="s">
        <v>24</v>
      </c>
      <c r="C161" s="46" t="s">
        <v>234</v>
      </c>
      <c r="D161" s="46" t="s">
        <v>720</v>
      </c>
      <c r="E161" s="47">
        <v>43797</v>
      </c>
      <c r="F161" s="46" t="s">
        <v>27</v>
      </c>
      <c r="G161" s="46" t="s">
        <v>28</v>
      </c>
      <c r="H161" s="46" t="s">
        <v>45</v>
      </c>
      <c r="I161" s="48" t="s">
        <v>236</v>
      </c>
      <c r="J161" s="46" t="s">
        <v>711</v>
      </c>
      <c r="K161" s="46" t="s">
        <v>721</v>
      </c>
      <c r="L161" s="46" t="s">
        <v>722</v>
      </c>
      <c r="M161" s="46" t="s">
        <v>723</v>
      </c>
      <c r="N161" s="46">
        <v>1</v>
      </c>
      <c r="O161" s="46">
        <v>17</v>
      </c>
      <c r="P161" s="49">
        <v>43797</v>
      </c>
      <c r="Q161" s="49">
        <v>43847</v>
      </c>
      <c r="R161" s="46">
        <v>7</v>
      </c>
      <c r="S161" s="46" t="s">
        <v>709</v>
      </c>
      <c r="T161" s="46" t="s">
        <v>36</v>
      </c>
      <c r="U161" s="46"/>
      <c r="V161" s="46"/>
      <c r="W161" s="46"/>
      <c r="X161" s="46"/>
      <c r="Y161" s="46" t="s">
        <v>724</v>
      </c>
      <c r="Z161" s="46">
        <v>1</v>
      </c>
      <c r="AA161" s="50">
        <v>43920</v>
      </c>
      <c r="AB161" s="273">
        <f t="shared" si="5"/>
        <v>1</v>
      </c>
      <c r="AC161" s="51">
        <f t="shared" si="4"/>
        <v>17</v>
      </c>
      <c r="AD161" s="51"/>
      <c r="AE161" s="57"/>
    </row>
    <row r="162" spans="1:31" s="96" customFormat="1" ht="45" x14ac:dyDescent="0.25">
      <c r="A162" s="45">
        <v>127</v>
      </c>
      <c r="B162" s="46" t="s">
        <v>24</v>
      </c>
      <c r="C162" s="46" t="s">
        <v>234</v>
      </c>
      <c r="D162" s="46" t="s">
        <v>725</v>
      </c>
      <c r="E162" s="47">
        <v>43797</v>
      </c>
      <c r="F162" s="46" t="s">
        <v>27</v>
      </c>
      <c r="G162" s="46" t="s">
        <v>28</v>
      </c>
      <c r="H162" s="46" t="s">
        <v>29</v>
      </c>
      <c r="I162" s="48" t="s">
        <v>107</v>
      </c>
      <c r="J162" s="46" t="s">
        <v>711</v>
      </c>
      <c r="K162" s="46" t="s">
        <v>726</v>
      </c>
      <c r="L162" s="46" t="s">
        <v>727</v>
      </c>
      <c r="M162" s="46" t="s">
        <v>728</v>
      </c>
      <c r="N162" s="46">
        <v>1</v>
      </c>
      <c r="O162" s="46">
        <v>17</v>
      </c>
      <c r="P162" s="49">
        <v>43797</v>
      </c>
      <c r="Q162" s="49">
        <v>43920</v>
      </c>
      <c r="R162" s="46">
        <v>17</v>
      </c>
      <c r="S162" s="46" t="s">
        <v>709</v>
      </c>
      <c r="T162" s="46" t="s">
        <v>36</v>
      </c>
      <c r="U162" s="46"/>
      <c r="V162" s="46"/>
      <c r="W162" s="46"/>
      <c r="X162" s="46"/>
      <c r="Y162" s="46" t="s">
        <v>729</v>
      </c>
      <c r="Z162" s="46">
        <v>1</v>
      </c>
      <c r="AA162" s="50">
        <v>43920</v>
      </c>
      <c r="AB162" s="273">
        <f t="shared" si="5"/>
        <v>1</v>
      </c>
      <c r="AC162" s="51">
        <f t="shared" si="4"/>
        <v>17</v>
      </c>
      <c r="AD162" s="51"/>
      <c r="AE162" s="57"/>
    </row>
    <row r="163" spans="1:31" s="96" customFormat="1" ht="150" x14ac:dyDescent="0.25">
      <c r="A163" s="45">
        <v>128</v>
      </c>
      <c r="B163" s="46" t="s">
        <v>24</v>
      </c>
      <c r="C163" s="46" t="s">
        <v>234</v>
      </c>
      <c r="D163" s="46" t="s">
        <v>244</v>
      </c>
      <c r="E163" s="47">
        <v>43797</v>
      </c>
      <c r="F163" s="46" t="s">
        <v>27</v>
      </c>
      <c r="G163" s="46" t="s">
        <v>28</v>
      </c>
      <c r="H163" s="46" t="s">
        <v>45</v>
      </c>
      <c r="I163" s="48" t="s">
        <v>107</v>
      </c>
      <c r="J163" s="46" t="s">
        <v>711</v>
      </c>
      <c r="K163" s="46" t="s">
        <v>246</v>
      </c>
      <c r="L163" s="46" t="s">
        <v>730</v>
      </c>
      <c r="M163" s="46" t="s">
        <v>281</v>
      </c>
      <c r="N163" s="46">
        <v>1</v>
      </c>
      <c r="O163" s="46">
        <v>8</v>
      </c>
      <c r="P163" s="49">
        <v>43797</v>
      </c>
      <c r="Q163" s="49">
        <v>43908</v>
      </c>
      <c r="R163" s="46">
        <v>15</v>
      </c>
      <c r="S163" s="46" t="s">
        <v>709</v>
      </c>
      <c r="T163" s="46" t="s">
        <v>36</v>
      </c>
      <c r="U163" s="46"/>
      <c r="V163" s="46"/>
      <c r="W163" s="46"/>
      <c r="X163" s="46"/>
      <c r="Y163" s="46" t="s">
        <v>731</v>
      </c>
      <c r="Z163" s="46">
        <v>1</v>
      </c>
      <c r="AA163" s="50">
        <v>43920</v>
      </c>
      <c r="AB163" s="273">
        <f t="shared" si="5"/>
        <v>1</v>
      </c>
      <c r="AC163" s="51">
        <f t="shared" si="4"/>
        <v>8</v>
      </c>
      <c r="AD163" s="51"/>
      <c r="AE163" s="57"/>
    </row>
    <row r="164" spans="1:31" s="96" customFormat="1" ht="45" x14ac:dyDescent="0.25">
      <c r="A164" s="45">
        <v>129</v>
      </c>
      <c r="B164" s="46" t="s">
        <v>24</v>
      </c>
      <c r="C164" s="46" t="s">
        <v>234</v>
      </c>
      <c r="D164" s="46" t="s">
        <v>732</v>
      </c>
      <c r="E164" s="47">
        <v>43797</v>
      </c>
      <c r="F164" s="46" t="s">
        <v>27</v>
      </c>
      <c r="G164" s="46" t="s">
        <v>28</v>
      </c>
      <c r="H164" s="46" t="s">
        <v>45</v>
      </c>
      <c r="I164" s="48" t="s">
        <v>236</v>
      </c>
      <c r="J164" s="46" t="s">
        <v>711</v>
      </c>
      <c r="K164" s="46" t="s">
        <v>490</v>
      </c>
      <c r="L164" s="46" t="s">
        <v>232</v>
      </c>
      <c r="M164" s="46" t="s">
        <v>226</v>
      </c>
      <c r="N164" s="46">
        <v>2</v>
      </c>
      <c r="O164" s="46">
        <v>17</v>
      </c>
      <c r="P164" s="49">
        <v>43797</v>
      </c>
      <c r="Q164" s="49">
        <v>43861</v>
      </c>
      <c r="R164" s="46">
        <v>9</v>
      </c>
      <c r="S164" s="46" t="s">
        <v>709</v>
      </c>
      <c r="T164" s="46" t="s">
        <v>36</v>
      </c>
      <c r="U164" s="46"/>
      <c r="V164" s="46"/>
      <c r="W164" s="46"/>
      <c r="X164" s="46"/>
      <c r="Y164" s="46" t="s">
        <v>733</v>
      </c>
      <c r="Z164" s="46">
        <v>2</v>
      </c>
      <c r="AA164" s="50">
        <v>43920</v>
      </c>
      <c r="AB164" s="273">
        <f t="shared" si="5"/>
        <v>1</v>
      </c>
      <c r="AC164" s="51">
        <f t="shared" si="4"/>
        <v>17</v>
      </c>
      <c r="AD164" s="51"/>
      <c r="AE164" s="57"/>
    </row>
    <row r="165" spans="1:31" s="96" customFormat="1" ht="195" x14ac:dyDescent="0.25">
      <c r="A165" s="45">
        <v>130</v>
      </c>
      <c r="B165" s="46" t="s">
        <v>24</v>
      </c>
      <c r="C165" s="46" t="s">
        <v>96</v>
      </c>
      <c r="D165" s="46" t="s">
        <v>97</v>
      </c>
      <c r="E165" s="47">
        <v>43437</v>
      </c>
      <c r="F165" s="46" t="s">
        <v>27</v>
      </c>
      <c r="G165" s="46" t="s">
        <v>28</v>
      </c>
      <c r="H165" s="46" t="s">
        <v>45</v>
      </c>
      <c r="I165" s="48" t="s">
        <v>99</v>
      </c>
      <c r="J165" s="46" t="s">
        <v>709</v>
      </c>
      <c r="K165" s="46" t="s">
        <v>105</v>
      </c>
      <c r="L165" s="46" t="s">
        <v>734</v>
      </c>
      <c r="M165" s="46" t="s">
        <v>735</v>
      </c>
      <c r="N165" s="46">
        <v>1</v>
      </c>
      <c r="O165" s="46">
        <v>15</v>
      </c>
      <c r="P165" s="49">
        <v>43437</v>
      </c>
      <c r="Q165" s="49">
        <v>43496</v>
      </c>
      <c r="R165" s="46">
        <v>8</v>
      </c>
      <c r="S165" s="46" t="s">
        <v>709</v>
      </c>
      <c r="T165" s="46" t="s">
        <v>36</v>
      </c>
      <c r="U165" s="46"/>
      <c r="V165" s="46"/>
      <c r="W165" s="46"/>
      <c r="X165" s="46"/>
      <c r="Y165" s="46" t="s">
        <v>736</v>
      </c>
      <c r="Z165" s="46">
        <v>1</v>
      </c>
      <c r="AA165" s="50">
        <v>43920</v>
      </c>
      <c r="AB165" s="273">
        <f t="shared" si="5"/>
        <v>1</v>
      </c>
      <c r="AC165" s="51">
        <f t="shared" si="4"/>
        <v>15</v>
      </c>
      <c r="AD165" s="51"/>
      <c r="AE165" s="57"/>
    </row>
    <row r="166" spans="1:31" s="96" customFormat="1" ht="150" x14ac:dyDescent="0.25">
      <c r="A166" s="45">
        <v>130</v>
      </c>
      <c r="B166" s="46" t="s">
        <v>24</v>
      </c>
      <c r="C166" s="46" t="s">
        <v>96</v>
      </c>
      <c r="D166" s="46" t="s">
        <v>97</v>
      </c>
      <c r="E166" s="47">
        <v>43437</v>
      </c>
      <c r="F166" s="46" t="s">
        <v>27</v>
      </c>
      <c r="G166" s="46" t="s">
        <v>28</v>
      </c>
      <c r="H166" s="46" t="s">
        <v>45</v>
      </c>
      <c r="I166" s="48" t="s">
        <v>99</v>
      </c>
      <c r="J166" s="46" t="s">
        <v>709</v>
      </c>
      <c r="K166" s="46" t="s">
        <v>105</v>
      </c>
      <c r="L166" s="46" t="s">
        <v>737</v>
      </c>
      <c r="M166" s="46" t="s">
        <v>738</v>
      </c>
      <c r="N166" s="46">
        <v>1</v>
      </c>
      <c r="O166" s="46">
        <v>10</v>
      </c>
      <c r="P166" s="49">
        <v>43437</v>
      </c>
      <c r="Q166" s="49">
        <v>43920</v>
      </c>
      <c r="R166" s="46">
        <v>69</v>
      </c>
      <c r="S166" s="46" t="s">
        <v>709</v>
      </c>
      <c r="T166" s="46" t="s">
        <v>36</v>
      </c>
      <c r="U166" s="46"/>
      <c r="V166" s="46"/>
      <c r="W166" s="46"/>
      <c r="X166" s="46"/>
      <c r="Y166" s="46" t="s">
        <v>739</v>
      </c>
      <c r="Z166" s="46">
        <v>1</v>
      </c>
      <c r="AA166" s="50">
        <v>43920</v>
      </c>
      <c r="AB166" s="273">
        <f t="shared" si="5"/>
        <v>1</v>
      </c>
      <c r="AC166" s="51">
        <f t="shared" si="4"/>
        <v>10</v>
      </c>
      <c r="AD166" s="51"/>
      <c r="AE166" s="57"/>
    </row>
    <row r="167" spans="1:31" s="96" customFormat="1" ht="225" x14ac:dyDescent="0.25">
      <c r="A167" s="45">
        <v>131</v>
      </c>
      <c r="B167" s="46" t="s">
        <v>24</v>
      </c>
      <c r="C167" s="46" t="s">
        <v>79</v>
      </c>
      <c r="D167" s="46" t="s">
        <v>702</v>
      </c>
      <c r="E167" s="47">
        <v>43627</v>
      </c>
      <c r="F167" s="46" t="s">
        <v>98</v>
      </c>
      <c r="G167" s="46" t="s">
        <v>28</v>
      </c>
      <c r="H167" s="46" t="s">
        <v>29</v>
      </c>
      <c r="I167" s="48" t="s">
        <v>81</v>
      </c>
      <c r="J167" s="46" t="s">
        <v>740</v>
      </c>
      <c r="K167" s="46" t="s">
        <v>704</v>
      </c>
      <c r="L167" s="46" t="s">
        <v>741</v>
      </c>
      <c r="M167" s="46" t="s">
        <v>742</v>
      </c>
      <c r="N167" s="46">
        <v>1</v>
      </c>
      <c r="O167" s="46">
        <v>4</v>
      </c>
      <c r="P167" s="49">
        <v>43627</v>
      </c>
      <c r="Q167" s="49">
        <v>43814</v>
      </c>
      <c r="R167" s="46">
        <v>26</v>
      </c>
      <c r="S167" s="46" t="s">
        <v>703</v>
      </c>
      <c r="T167" s="46" t="s">
        <v>36</v>
      </c>
      <c r="U167" s="46"/>
      <c r="V167" s="46"/>
      <c r="W167" s="46"/>
      <c r="X167" s="46"/>
      <c r="Y167" s="46" t="s">
        <v>743</v>
      </c>
      <c r="Z167" s="46">
        <v>1</v>
      </c>
      <c r="AA167" s="50">
        <v>43920</v>
      </c>
      <c r="AB167" s="273">
        <f t="shared" si="5"/>
        <v>1</v>
      </c>
      <c r="AC167" s="51">
        <f t="shared" si="4"/>
        <v>4</v>
      </c>
      <c r="AD167" s="51"/>
      <c r="AE167" s="57"/>
    </row>
    <row r="168" spans="1:31" s="96" customFormat="1" ht="135" x14ac:dyDescent="0.25">
      <c r="A168" s="45">
        <v>132</v>
      </c>
      <c r="B168" s="46" t="s">
        <v>24</v>
      </c>
      <c r="C168" s="46" t="s">
        <v>340</v>
      </c>
      <c r="D168" s="46" t="s">
        <v>744</v>
      </c>
      <c r="E168" s="47">
        <v>43577</v>
      </c>
      <c r="F168" s="46" t="s">
        <v>27</v>
      </c>
      <c r="G168" s="46" t="s">
        <v>28</v>
      </c>
      <c r="H168" s="46" t="s">
        <v>45</v>
      </c>
      <c r="I168" s="48" t="s">
        <v>236</v>
      </c>
      <c r="J168" s="46" t="s">
        <v>223</v>
      </c>
      <c r="K168" s="46" t="s">
        <v>745</v>
      </c>
      <c r="L168" s="46" t="s">
        <v>746</v>
      </c>
      <c r="M168" s="46" t="s">
        <v>747</v>
      </c>
      <c r="N168" s="46">
        <v>1</v>
      </c>
      <c r="O168" s="46">
        <v>7</v>
      </c>
      <c r="P168" s="49">
        <v>43577</v>
      </c>
      <c r="Q168" s="49">
        <v>43634</v>
      </c>
      <c r="R168" s="46">
        <v>8</v>
      </c>
      <c r="S168" s="46" t="s">
        <v>748</v>
      </c>
      <c r="T168" s="46" t="s">
        <v>36</v>
      </c>
      <c r="U168" s="46"/>
      <c r="V168" s="46"/>
      <c r="W168" s="46"/>
      <c r="X168" s="46"/>
      <c r="Y168" s="46" t="s">
        <v>749</v>
      </c>
      <c r="Z168" s="46">
        <v>1</v>
      </c>
      <c r="AA168" s="50">
        <v>43920</v>
      </c>
      <c r="AB168" s="273">
        <f t="shared" si="5"/>
        <v>1</v>
      </c>
      <c r="AC168" s="51">
        <f t="shared" si="4"/>
        <v>7</v>
      </c>
      <c r="AD168" s="51"/>
      <c r="AE168" s="57"/>
    </row>
    <row r="169" spans="1:31" s="96" customFormat="1" ht="135" x14ac:dyDescent="0.25">
      <c r="A169" s="45">
        <v>133</v>
      </c>
      <c r="B169" s="46" t="s">
        <v>24</v>
      </c>
      <c r="C169" s="46" t="s">
        <v>340</v>
      </c>
      <c r="D169" s="46" t="s">
        <v>750</v>
      </c>
      <c r="E169" s="47">
        <v>43577</v>
      </c>
      <c r="F169" s="46" t="s">
        <v>27</v>
      </c>
      <c r="G169" s="46" t="s">
        <v>28</v>
      </c>
      <c r="H169" s="46" t="s">
        <v>45</v>
      </c>
      <c r="I169" s="48" t="s">
        <v>236</v>
      </c>
      <c r="J169" s="46" t="s">
        <v>223</v>
      </c>
      <c r="K169" s="46" t="s">
        <v>751</v>
      </c>
      <c r="L169" s="46" t="s">
        <v>752</v>
      </c>
      <c r="M169" s="46" t="s">
        <v>753</v>
      </c>
      <c r="N169" s="46">
        <v>1</v>
      </c>
      <c r="O169" s="46">
        <v>7</v>
      </c>
      <c r="P169" s="49">
        <v>43577</v>
      </c>
      <c r="Q169" s="49">
        <v>43615</v>
      </c>
      <c r="R169" s="46">
        <v>5</v>
      </c>
      <c r="S169" s="46" t="s">
        <v>748</v>
      </c>
      <c r="T169" s="46" t="s">
        <v>36</v>
      </c>
      <c r="U169" s="46"/>
      <c r="V169" s="46"/>
      <c r="W169" s="46"/>
      <c r="X169" s="46"/>
      <c r="Y169" s="46" t="s">
        <v>754</v>
      </c>
      <c r="Z169" s="46">
        <v>1</v>
      </c>
      <c r="AA169" s="50">
        <v>43920</v>
      </c>
      <c r="AB169" s="273">
        <f t="shared" si="5"/>
        <v>1</v>
      </c>
      <c r="AC169" s="51">
        <f t="shared" si="4"/>
        <v>7</v>
      </c>
      <c r="AD169" s="51"/>
      <c r="AE169" s="57"/>
    </row>
    <row r="170" spans="1:31" s="96" customFormat="1" ht="105" x14ac:dyDescent="0.25">
      <c r="A170" s="45">
        <v>134</v>
      </c>
      <c r="B170" s="46" t="s">
        <v>24</v>
      </c>
      <c r="C170" s="46" t="s">
        <v>340</v>
      </c>
      <c r="D170" s="46" t="s">
        <v>755</v>
      </c>
      <c r="E170" s="47">
        <v>43577</v>
      </c>
      <c r="F170" s="46" t="s">
        <v>27</v>
      </c>
      <c r="G170" s="46" t="s">
        <v>28</v>
      </c>
      <c r="H170" s="46" t="s">
        <v>45</v>
      </c>
      <c r="I170" s="48" t="s">
        <v>236</v>
      </c>
      <c r="J170" s="46" t="s">
        <v>223</v>
      </c>
      <c r="K170" s="46" t="s">
        <v>756</v>
      </c>
      <c r="L170" s="46" t="s">
        <v>757</v>
      </c>
      <c r="M170" s="46" t="s">
        <v>758</v>
      </c>
      <c r="N170" s="46">
        <v>1</v>
      </c>
      <c r="O170" s="46">
        <v>7</v>
      </c>
      <c r="P170" s="49">
        <v>43577</v>
      </c>
      <c r="Q170" s="49">
        <v>43615</v>
      </c>
      <c r="R170" s="46">
        <v>5</v>
      </c>
      <c r="S170" s="46" t="s">
        <v>748</v>
      </c>
      <c r="T170" s="46" t="s">
        <v>36</v>
      </c>
      <c r="U170" s="46"/>
      <c r="V170" s="46"/>
      <c r="W170" s="46"/>
      <c r="X170" s="46"/>
      <c r="Y170" s="46" t="s">
        <v>759</v>
      </c>
      <c r="Z170" s="46">
        <v>1</v>
      </c>
      <c r="AA170" s="50">
        <v>43920</v>
      </c>
      <c r="AB170" s="273">
        <f t="shared" si="5"/>
        <v>1</v>
      </c>
      <c r="AC170" s="51">
        <f t="shared" si="4"/>
        <v>7</v>
      </c>
      <c r="AD170" s="51"/>
      <c r="AE170" s="57"/>
    </row>
    <row r="171" spans="1:31" s="96" customFormat="1" ht="105" x14ac:dyDescent="0.25">
      <c r="A171" s="45">
        <v>135</v>
      </c>
      <c r="B171" s="46" t="s">
        <v>24</v>
      </c>
      <c r="C171" s="46" t="s">
        <v>340</v>
      </c>
      <c r="D171" s="46" t="s">
        <v>760</v>
      </c>
      <c r="E171" s="47">
        <v>43577</v>
      </c>
      <c r="F171" s="46" t="s">
        <v>27</v>
      </c>
      <c r="G171" s="46" t="s">
        <v>28</v>
      </c>
      <c r="H171" s="46" t="s">
        <v>45</v>
      </c>
      <c r="I171" s="48" t="s">
        <v>236</v>
      </c>
      <c r="J171" s="46" t="s">
        <v>223</v>
      </c>
      <c r="K171" s="46" t="s">
        <v>761</v>
      </c>
      <c r="L171" s="46" t="s">
        <v>762</v>
      </c>
      <c r="M171" s="46" t="s">
        <v>763</v>
      </c>
      <c r="N171" s="46">
        <v>1</v>
      </c>
      <c r="O171" s="46">
        <v>9</v>
      </c>
      <c r="P171" s="49">
        <v>43577</v>
      </c>
      <c r="Q171" s="49">
        <v>43738</v>
      </c>
      <c r="R171" s="46">
        <v>23</v>
      </c>
      <c r="S171" s="46" t="s">
        <v>748</v>
      </c>
      <c r="T171" s="46" t="s">
        <v>36</v>
      </c>
      <c r="U171" s="46"/>
      <c r="V171" s="46"/>
      <c r="W171" s="46"/>
      <c r="X171" s="46"/>
      <c r="Y171" s="46" t="s">
        <v>764</v>
      </c>
      <c r="Z171" s="46">
        <v>1</v>
      </c>
      <c r="AA171" s="50">
        <v>43920</v>
      </c>
      <c r="AB171" s="273">
        <f t="shared" si="5"/>
        <v>1</v>
      </c>
      <c r="AC171" s="51">
        <f t="shared" si="4"/>
        <v>9</v>
      </c>
      <c r="AD171" s="51"/>
      <c r="AE171" s="57"/>
    </row>
    <row r="172" spans="1:31" s="96" customFormat="1" ht="120" x14ac:dyDescent="0.25">
      <c r="A172" s="45">
        <v>136</v>
      </c>
      <c r="B172" s="46" t="s">
        <v>24</v>
      </c>
      <c r="C172" s="46" t="s">
        <v>340</v>
      </c>
      <c r="D172" s="46" t="s">
        <v>765</v>
      </c>
      <c r="E172" s="47">
        <v>43577</v>
      </c>
      <c r="F172" s="46" t="s">
        <v>27</v>
      </c>
      <c r="G172" s="46" t="s">
        <v>28</v>
      </c>
      <c r="H172" s="46" t="s">
        <v>45</v>
      </c>
      <c r="I172" s="48" t="s">
        <v>236</v>
      </c>
      <c r="J172" s="46" t="s">
        <v>223</v>
      </c>
      <c r="K172" s="46" t="s">
        <v>766</v>
      </c>
      <c r="L172" s="46" t="s">
        <v>767</v>
      </c>
      <c r="M172" s="46" t="s">
        <v>768</v>
      </c>
      <c r="N172" s="46">
        <v>1</v>
      </c>
      <c r="O172" s="46">
        <v>7</v>
      </c>
      <c r="P172" s="49">
        <v>43577</v>
      </c>
      <c r="Q172" s="49">
        <v>43646</v>
      </c>
      <c r="R172" s="46">
        <v>9</v>
      </c>
      <c r="S172" s="46" t="s">
        <v>748</v>
      </c>
      <c r="T172" s="46" t="s">
        <v>36</v>
      </c>
      <c r="U172" s="46"/>
      <c r="V172" s="46"/>
      <c r="W172" s="46"/>
      <c r="X172" s="46"/>
      <c r="Y172" s="46" t="s">
        <v>769</v>
      </c>
      <c r="Z172" s="46">
        <v>1</v>
      </c>
      <c r="AA172" s="50">
        <v>43920</v>
      </c>
      <c r="AB172" s="273">
        <f t="shared" si="5"/>
        <v>1</v>
      </c>
      <c r="AC172" s="51">
        <f t="shared" si="4"/>
        <v>7</v>
      </c>
      <c r="AD172" s="51"/>
      <c r="AE172" s="57"/>
    </row>
    <row r="173" spans="1:31" s="96" customFormat="1" ht="60" x14ac:dyDescent="0.25">
      <c r="A173" s="45">
        <v>137</v>
      </c>
      <c r="B173" s="46" t="s">
        <v>24</v>
      </c>
      <c r="C173" s="46" t="s">
        <v>340</v>
      </c>
      <c r="D173" s="46" t="s">
        <v>770</v>
      </c>
      <c r="E173" s="47">
        <v>43577</v>
      </c>
      <c r="F173" s="46" t="s">
        <v>27</v>
      </c>
      <c r="G173" s="46" t="s">
        <v>28</v>
      </c>
      <c r="H173" s="46" t="s">
        <v>45</v>
      </c>
      <c r="I173" s="48" t="s">
        <v>236</v>
      </c>
      <c r="J173" s="46" t="s">
        <v>223</v>
      </c>
      <c r="K173" s="46" t="s">
        <v>771</v>
      </c>
      <c r="L173" s="46" t="s">
        <v>772</v>
      </c>
      <c r="M173" s="46" t="s">
        <v>773</v>
      </c>
      <c r="N173" s="46">
        <v>1</v>
      </c>
      <c r="O173" s="46">
        <v>7</v>
      </c>
      <c r="P173" s="49">
        <v>43577</v>
      </c>
      <c r="Q173" s="49">
        <v>43738</v>
      </c>
      <c r="R173" s="46">
        <v>23</v>
      </c>
      <c r="S173" s="46" t="s">
        <v>748</v>
      </c>
      <c r="T173" s="46" t="s">
        <v>36</v>
      </c>
      <c r="U173" s="46"/>
      <c r="V173" s="46"/>
      <c r="W173" s="46"/>
      <c r="X173" s="46"/>
      <c r="Y173" s="46" t="s">
        <v>774</v>
      </c>
      <c r="Z173" s="46">
        <v>1</v>
      </c>
      <c r="AA173" s="50">
        <v>43920</v>
      </c>
      <c r="AB173" s="273">
        <f t="shared" si="5"/>
        <v>1</v>
      </c>
      <c r="AC173" s="51">
        <f t="shared" si="4"/>
        <v>7</v>
      </c>
      <c r="AD173" s="51"/>
      <c r="AE173" s="57"/>
    </row>
    <row r="174" spans="1:31" s="96" customFormat="1" ht="75" x14ac:dyDescent="0.25">
      <c r="A174" s="45">
        <v>138</v>
      </c>
      <c r="B174" s="46" t="s">
        <v>24</v>
      </c>
      <c r="C174" s="46" t="s">
        <v>506</v>
      </c>
      <c r="D174" s="46" t="s">
        <v>775</v>
      </c>
      <c r="E174" s="47">
        <v>43795</v>
      </c>
      <c r="F174" s="46" t="s">
        <v>27</v>
      </c>
      <c r="G174" s="46" t="s">
        <v>28</v>
      </c>
      <c r="H174" s="46" t="s">
        <v>45</v>
      </c>
      <c r="I174" s="48" t="s">
        <v>391</v>
      </c>
      <c r="J174" s="46" t="s">
        <v>142</v>
      </c>
      <c r="K174" s="46" t="s">
        <v>508</v>
      </c>
      <c r="L174" s="46" t="s">
        <v>776</v>
      </c>
      <c r="M174" s="46" t="s">
        <v>777</v>
      </c>
      <c r="N174" s="46">
        <v>1</v>
      </c>
      <c r="O174" s="46">
        <v>30</v>
      </c>
      <c r="P174" s="49">
        <v>43795</v>
      </c>
      <c r="Q174" s="49">
        <v>43845</v>
      </c>
      <c r="R174" s="46">
        <v>7</v>
      </c>
      <c r="S174" s="46" t="s">
        <v>139</v>
      </c>
      <c r="T174" s="46" t="s">
        <v>36</v>
      </c>
      <c r="U174" s="46"/>
      <c r="V174" s="46"/>
      <c r="W174" s="46"/>
      <c r="X174" s="46"/>
      <c r="Y174" s="46" t="s">
        <v>778</v>
      </c>
      <c r="Z174" s="46">
        <v>1</v>
      </c>
      <c r="AA174" s="50">
        <v>43920</v>
      </c>
      <c r="AB174" s="273">
        <f t="shared" si="5"/>
        <v>1</v>
      </c>
      <c r="AC174" s="51">
        <f t="shared" si="4"/>
        <v>30</v>
      </c>
      <c r="AD174" s="51"/>
      <c r="AE174" s="57"/>
    </row>
    <row r="175" spans="1:31" s="96" customFormat="1" ht="90" x14ac:dyDescent="0.25">
      <c r="A175" s="45">
        <v>139</v>
      </c>
      <c r="B175" s="46" t="s">
        <v>24</v>
      </c>
      <c r="C175" s="46" t="s">
        <v>444</v>
      </c>
      <c r="D175" s="46" t="s">
        <v>779</v>
      </c>
      <c r="E175" s="47">
        <v>43724</v>
      </c>
      <c r="F175" s="46" t="s">
        <v>27</v>
      </c>
      <c r="G175" s="46" t="s">
        <v>28</v>
      </c>
      <c r="H175" s="46" t="s">
        <v>45</v>
      </c>
      <c r="I175" s="48" t="s">
        <v>391</v>
      </c>
      <c r="J175" s="46" t="s">
        <v>150</v>
      </c>
      <c r="K175" s="46" t="s">
        <v>780</v>
      </c>
      <c r="L175" s="46" t="s">
        <v>781</v>
      </c>
      <c r="M175" s="46" t="s">
        <v>782</v>
      </c>
      <c r="N175" s="46">
        <v>2</v>
      </c>
      <c r="O175" s="46">
        <v>15</v>
      </c>
      <c r="P175" s="49">
        <v>43724</v>
      </c>
      <c r="Q175" s="49">
        <v>43799</v>
      </c>
      <c r="R175" s="46">
        <v>10</v>
      </c>
      <c r="S175" s="46" t="s">
        <v>139</v>
      </c>
      <c r="T175" s="46" t="s">
        <v>36</v>
      </c>
      <c r="U175" s="46"/>
      <c r="V175" s="46"/>
      <c r="W175" s="46"/>
      <c r="X175" s="46"/>
      <c r="Y175" s="46" t="s">
        <v>783</v>
      </c>
      <c r="Z175" s="46">
        <v>2</v>
      </c>
      <c r="AA175" s="50">
        <v>43920</v>
      </c>
      <c r="AB175" s="273">
        <f t="shared" si="5"/>
        <v>1</v>
      </c>
      <c r="AC175" s="51">
        <f t="shared" si="4"/>
        <v>15</v>
      </c>
      <c r="AD175" s="51"/>
      <c r="AE175" s="57"/>
    </row>
    <row r="176" spans="1:31" s="96" customFormat="1" ht="120" x14ac:dyDescent="0.25">
      <c r="A176" s="45">
        <v>139</v>
      </c>
      <c r="B176" s="46" t="s">
        <v>24</v>
      </c>
      <c r="C176" s="46" t="s">
        <v>444</v>
      </c>
      <c r="D176" s="46" t="s">
        <v>779</v>
      </c>
      <c r="E176" s="47">
        <v>43724</v>
      </c>
      <c r="F176" s="46" t="s">
        <v>27</v>
      </c>
      <c r="G176" s="46" t="s">
        <v>28</v>
      </c>
      <c r="H176" s="46" t="s">
        <v>45</v>
      </c>
      <c r="I176" s="48" t="s">
        <v>391</v>
      </c>
      <c r="J176" s="46" t="s">
        <v>150</v>
      </c>
      <c r="K176" s="46" t="s">
        <v>780</v>
      </c>
      <c r="L176" s="46" t="s">
        <v>784</v>
      </c>
      <c r="M176" s="46" t="s">
        <v>785</v>
      </c>
      <c r="N176" s="46">
        <v>1</v>
      </c>
      <c r="O176" s="46">
        <v>15</v>
      </c>
      <c r="P176" s="49">
        <v>43724</v>
      </c>
      <c r="Q176" s="49">
        <v>43769</v>
      </c>
      <c r="R176" s="46">
        <v>6</v>
      </c>
      <c r="S176" s="46" t="s">
        <v>139</v>
      </c>
      <c r="T176" s="46" t="s">
        <v>36</v>
      </c>
      <c r="U176" s="46"/>
      <c r="V176" s="46"/>
      <c r="W176" s="46"/>
      <c r="X176" s="46"/>
      <c r="Y176" s="46" t="s">
        <v>786</v>
      </c>
      <c r="Z176" s="46">
        <v>1</v>
      </c>
      <c r="AA176" s="50">
        <v>43920</v>
      </c>
      <c r="AB176" s="273">
        <f t="shared" si="5"/>
        <v>1</v>
      </c>
      <c r="AC176" s="51">
        <f t="shared" si="4"/>
        <v>15</v>
      </c>
      <c r="AD176" s="51"/>
      <c r="AE176" s="57"/>
    </row>
    <row r="177" spans="1:31" s="96" customFormat="1" ht="105" x14ac:dyDescent="0.25">
      <c r="A177" s="45">
        <v>140</v>
      </c>
      <c r="B177" s="46" t="s">
        <v>24</v>
      </c>
      <c r="C177" s="46" t="s">
        <v>444</v>
      </c>
      <c r="D177" s="46" t="s">
        <v>779</v>
      </c>
      <c r="E177" s="47">
        <v>43724</v>
      </c>
      <c r="F177" s="46" t="s">
        <v>27</v>
      </c>
      <c r="G177" s="46" t="s">
        <v>28</v>
      </c>
      <c r="H177" s="46" t="s">
        <v>29</v>
      </c>
      <c r="I177" s="48" t="s">
        <v>391</v>
      </c>
      <c r="J177" s="46" t="s">
        <v>274</v>
      </c>
      <c r="K177" s="46" t="s">
        <v>780</v>
      </c>
      <c r="L177" s="46" t="s">
        <v>787</v>
      </c>
      <c r="M177" s="46" t="s">
        <v>788</v>
      </c>
      <c r="N177" s="46">
        <v>1</v>
      </c>
      <c r="O177" s="46">
        <v>10</v>
      </c>
      <c r="P177" s="49">
        <v>43724</v>
      </c>
      <c r="Q177" s="49">
        <v>43809</v>
      </c>
      <c r="R177" s="46">
        <v>12</v>
      </c>
      <c r="S177" s="46" t="s">
        <v>139</v>
      </c>
      <c r="T177" s="46" t="s">
        <v>36</v>
      </c>
      <c r="U177" s="46"/>
      <c r="V177" s="46"/>
      <c r="W177" s="46"/>
      <c r="X177" s="46"/>
      <c r="Y177" s="46" t="s">
        <v>789</v>
      </c>
      <c r="Z177" s="46">
        <v>1</v>
      </c>
      <c r="AA177" s="50">
        <v>43920</v>
      </c>
      <c r="AB177" s="273">
        <f t="shared" si="5"/>
        <v>1</v>
      </c>
      <c r="AC177" s="51">
        <f t="shared" si="4"/>
        <v>10</v>
      </c>
      <c r="AD177" s="51"/>
      <c r="AE177" s="57"/>
    </row>
    <row r="178" spans="1:31" s="96" customFormat="1" ht="105" x14ac:dyDescent="0.25">
      <c r="A178" s="45">
        <v>141</v>
      </c>
      <c r="B178" s="46" t="s">
        <v>24</v>
      </c>
      <c r="C178" s="46" t="s">
        <v>444</v>
      </c>
      <c r="D178" s="46" t="s">
        <v>779</v>
      </c>
      <c r="E178" s="47">
        <v>43724</v>
      </c>
      <c r="F178" s="46" t="s">
        <v>27</v>
      </c>
      <c r="G178" s="46" t="s">
        <v>28</v>
      </c>
      <c r="H178" s="46" t="s">
        <v>29</v>
      </c>
      <c r="I178" s="48" t="s">
        <v>107</v>
      </c>
      <c r="J178" s="46" t="s">
        <v>142</v>
      </c>
      <c r="K178" s="46" t="s">
        <v>780</v>
      </c>
      <c r="L178" s="46" t="s">
        <v>790</v>
      </c>
      <c r="M178" s="46" t="s">
        <v>791</v>
      </c>
      <c r="N178" s="46">
        <v>2</v>
      </c>
      <c r="O178" s="46">
        <v>10</v>
      </c>
      <c r="P178" s="49">
        <v>43724</v>
      </c>
      <c r="Q178" s="49">
        <v>44012</v>
      </c>
      <c r="R178" s="46">
        <v>41</v>
      </c>
      <c r="S178" s="46" t="s">
        <v>139</v>
      </c>
      <c r="T178" s="46" t="s">
        <v>36</v>
      </c>
      <c r="U178" s="46"/>
      <c r="V178" s="46"/>
      <c r="W178" s="46"/>
      <c r="X178" s="46"/>
      <c r="Y178" s="46" t="s">
        <v>792</v>
      </c>
      <c r="Z178" s="46">
        <v>2</v>
      </c>
      <c r="AA178" s="50">
        <v>44012</v>
      </c>
      <c r="AB178" s="273">
        <f t="shared" si="5"/>
        <v>1</v>
      </c>
      <c r="AC178" s="51">
        <f t="shared" si="4"/>
        <v>10</v>
      </c>
      <c r="AD178" s="51"/>
      <c r="AE178" s="57"/>
    </row>
    <row r="179" spans="1:31" s="96" customFormat="1" ht="120" x14ac:dyDescent="0.25">
      <c r="A179" s="45">
        <v>142</v>
      </c>
      <c r="B179" s="46" t="s">
        <v>24</v>
      </c>
      <c r="C179" s="46" t="s">
        <v>444</v>
      </c>
      <c r="D179" s="46" t="s">
        <v>793</v>
      </c>
      <c r="E179" s="47">
        <v>43724</v>
      </c>
      <c r="F179" s="46" t="s">
        <v>27</v>
      </c>
      <c r="G179" s="46" t="s">
        <v>28</v>
      </c>
      <c r="H179" s="46" t="s">
        <v>45</v>
      </c>
      <c r="I179" s="48" t="s">
        <v>391</v>
      </c>
      <c r="J179" s="46" t="s">
        <v>150</v>
      </c>
      <c r="K179" s="46" t="s">
        <v>794</v>
      </c>
      <c r="L179" s="46" t="s">
        <v>795</v>
      </c>
      <c r="M179" s="46" t="s">
        <v>796</v>
      </c>
      <c r="N179" s="46">
        <v>1</v>
      </c>
      <c r="O179" s="46">
        <v>5</v>
      </c>
      <c r="P179" s="49">
        <v>43724</v>
      </c>
      <c r="Q179" s="49">
        <v>43769</v>
      </c>
      <c r="R179" s="46">
        <v>6</v>
      </c>
      <c r="S179" s="46" t="s">
        <v>139</v>
      </c>
      <c r="T179" s="46" t="s">
        <v>36</v>
      </c>
      <c r="U179" s="46"/>
      <c r="V179" s="46"/>
      <c r="W179" s="46"/>
      <c r="X179" s="46"/>
      <c r="Y179" s="46" t="s">
        <v>797</v>
      </c>
      <c r="Z179" s="46">
        <v>1</v>
      </c>
      <c r="AA179" s="50">
        <v>43920</v>
      </c>
      <c r="AB179" s="273">
        <f t="shared" si="5"/>
        <v>1</v>
      </c>
      <c r="AC179" s="51">
        <f t="shared" si="4"/>
        <v>5</v>
      </c>
      <c r="AD179" s="51"/>
      <c r="AE179" s="57"/>
    </row>
    <row r="180" spans="1:31" s="96" customFormat="1" ht="120" x14ac:dyDescent="0.25">
      <c r="A180" s="45">
        <v>143</v>
      </c>
      <c r="B180" s="46" t="s">
        <v>24</v>
      </c>
      <c r="C180" s="46" t="s">
        <v>444</v>
      </c>
      <c r="D180" s="46" t="s">
        <v>798</v>
      </c>
      <c r="E180" s="47">
        <v>43724</v>
      </c>
      <c r="F180" s="46" t="s">
        <v>27</v>
      </c>
      <c r="G180" s="46" t="s">
        <v>28</v>
      </c>
      <c r="H180" s="46" t="s">
        <v>45</v>
      </c>
      <c r="I180" s="48" t="s">
        <v>391</v>
      </c>
      <c r="J180" s="46" t="s">
        <v>150</v>
      </c>
      <c r="K180" s="46" t="s">
        <v>794</v>
      </c>
      <c r="L180" s="46" t="s">
        <v>799</v>
      </c>
      <c r="M180" s="46" t="s">
        <v>796</v>
      </c>
      <c r="N180" s="46">
        <v>6</v>
      </c>
      <c r="O180" s="46">
        <v>5</v>
      </c>
      <c r="P180" s="49">
        <v>43724</v>
      </c>
      <c r="Q180" s="49">
        <v>43799</v>
      </c>
      <c r="R180" s="46">
        <v>10</v>
      </c>
      <c r="S180" s="46" t="s">
        <v>139</v>
      </c>
      <c r="T180" s="46" t="s">
        <v>36</v>
      </c>
      <c r="U180" s="46"/>
      <c r="V180" s="46"/>
      <c r="W180" s="46"/>
      <c r="X180" s="46"/>
      <c r="Y180" s="46" t="s">
        <v>800</v>
      </c>
      <c r="Z180" s="46">
        <v>6</v>
      </c>
      <c r="AA180" s="50">
        <v>43920</v>
      </c>
      <c r="AB180" s="273">
        <f t="shared" si="5"/>
        <v>1</v>
      </c>
      <c r="AC180" s="51">
        <f t="shared" si="4"/>
        <v>5</v>
      </c>
      <c r="AD180" s="51"/>
      <c r="AE180" s="57"/>
    </row>
    <row r="181" spans="1:31" s="96" customFormat="1" ht="120" x14ac:dyDescent="0.25">
      <c r="A181" s="45">
        <v>144</v>
      </c>
      <c r="B181" s="46" t="s">
        <v>24</v>
      </c>
      <c r="C181" s="46" t="s">
        <v>444</v>
      </c>
      <c r="D181" s="46" t="s">
        <v>801</v>
      </c>
      <c r="E181" s="47">
        <v>43724</v>
      </c>
      <c r="F181" s="46" t="s">
        <v>98</v>
      </c>
      <c r="G181" s="46" t="s">
        <v>28</v>
      </c>
      <c r="H181" s="46" t="s">
        <v>29</v>
      </c>
      <c r="I181" s="48" t="s">
        <v>107</v>
      </c>
      <c r="J181" s="46" t="s">
        <v>274</v>
      </c>
      <c r="K181" s="46" t="s">
        <v>446</v>
      </c>
      <c r="L181" s="46" t="s">
        <v>802</v>
      </c>
      <c r="M181" s="46" t="s">
        <v>803</v>
      </c>
      <c r="N181" s="46">
        <v>4</v>
      </c>
      <c r="O181" s="46">
        <v>5</v>
      </c>
      <c r="P181" s="49">
        <v>43724</v>
      </c>
      <c r="Q181" s="49">
        <v>43915</v>
      </c>
      <c r="R181" s="46">
        <v>27</v>
      </c>
      <c r="S181" s="46" t="s">
        <v>139</v>
      </c>
      <c r="T181" s="46" t="s">
        <v>36</v>
      </c>
      <c r="U181" s="46"/>
      <c r="V181" s="46"/>
      <c r="W181" s="46"/>
      <c r="X181" s="46"/>
      <c r="Y181" s="46" t="s">
        <v>804</v>
      </c>
      <c r="Z181" s="46">
        <v>4</v>
      </c>
      <c r="AA181" s="50">
        <v>43920</v>
      </c>
      <c r="AB181" s="273">
        <f t="shared" si="5"/>
        <v>1</v>
      </c>
      <c r="AC181" s="51">
        <f t="shared" si="4"/>
        <v>5</v>
      </c>
      <c r="AD181" s="51"/>
      <c r="AE181" s="57"/>
    </row>
    <row r="182" spans="1:31" s="96" customFormat="1" ht="195" x14ac:dyDescent="0.25">
      <c r="A182" s="45">
        <v>146</v>
      </c>
      <c r="B182" s="46" t="s">
        <v>24</v>
      </c>
      <c r="C182" s="46" t="s">
        <v>805</v>
      </c>
      <c r="D182" s="46" t="s">
        <v>808</v>
      </c>
      <c r="E182" s="47">
        <v>43655</v>
      </c>
      <c r="F182" s="46" t="s">
        <v>165</v>
      </c>
      <c r="G182" s="46" t="s">
        <v>28</v>
      </c>
      <c r="H182" s="46" t="s">
        <v>29</v>
      </c>
      <c r="I182" s="48" t="s">
        <v>107</v>
      </c>
      <c r="J182" s="46" t="s">
        <v>142</v>
      </c>
      <c r="K182" s="46" t="s">
        <v>806</v>
      </c>
      <c r="L182" s="46" t="s">
        <v>807</v>
      </c>
      <c r="M182" s="46" t="s">
        <v>809</v>
      </c>
      <c r="N182" s="46">
        <v>4</v>
      </c>
      <c r="O182" s="46">
        <v>10</v>
      </c>
      <c r="P182" s="49">
        <v>43655</v>
      </c>
      <c r="Q182" s="49">
        <v>43830</v>
      </c>
      <c r="R182" s="46">
        <v>25</v>
      </c>
      <c r="S182" s="46" t="s">
        <v>139</v>
      </c>
      <c r="T182" s="46" t="s">
        <v>36</v>
      </c>
      <c r="U182" s="46"/>
      <c r="V182" s="46"/>
      <c r="W182" s="46"/>
      <c r="X182" s="46"/>
      <c r="Y182" s="46" t="s">
        <v>810</v>
      </c>
      <c r="Z182" s="46">
        <v>4</v>
      </c>
      <c r="AA182" s="50">
        <v>43920</v>
      </c>
      <c r="AB182" s="273">
        <f t="shared" si="5"/>
        <v>1</v>
      </c>
      <c r="AC182" s="51">
        <f t="shared" si="4"/>
        <v>10</v>
      </c>
      <c r="AD182" s="51"/>
      <c r="AE182" s="57"/>
    </row>
    <row r="183" spans="1:31" s="96" customFormat="1" ht="135" x14ac:dyDescent="0.25">
      <c r="A183" s="45">
        <v>147</v>
      </c>
      <c r="B183" s="46" t="s">
        <v>24</v>
      </c>
      <c r="C183" s="46" t="s">
        <v>805</v>
      </c>
      <c r="D183" s="46" t="s">
        <v>811</v>
      </c>
      <c r="E183" s="47">
        <v>43655</v>
      </c>
      <c r="F183" s="46" t="s">
        <v>27</v>
      </c>
      <c r="G183" s="46" t="s">
        <v>28</v>
      </c>
      <c r="H183" s="46" t="s">
        <v>29</v>
      </c>
      <c r="I183" s="48" t="s">
        <v>107</v>
      </c>
      <c r="J183" s="46" t="s">
        <v>142</v>
      </c>
      <c r="K183" s="46" t="s">
        <v>812</v>
      </c>
      <c r="L183" s="46" t="s">
        <v>813</v>
      </c>
      <c r="M183" s="46" t="s">
        <v>814</v>
      </c>
      <c r="N183" s="46">
        <v>9</v>
      </c>
      <c r="O183" s="46">
        <v>10</v>
      </c>
      <c r="P183" s="49">
        <v>43655</v>
      </c>
      <c r="Q183" s="49">
        <v>43921</v>
      </c>
      <c r="R183" s="46">
        <v>38</v>
      </c>
      <c r="S183" s="46" t="s">
        <v>139</v>
      </c>
      <c r="T183" s="46" t="s">
        <v>36</v>
      </c>
      <c r="U183" s="46"/>
      <c r="V183" s="46"/>
      <c r="W183" s="46"/>
      <c r="X183" s="46"/>
      <c r="Y183" s="46" t="s">
        <v>815</v>
      </c>
      <c r="Z183" s="46">
        <v>9</v>
      </c>
      <c r="AA183" s="50">
        <v>43920</v>
      </c>
      <c r="AB183" s="273">
        <f t="shared" si="5"/>
        <v>1</v>
      </c>
      <c r="AC183" s="51">
        <f t="shared" si="4"/>
        <v>10</v>
      </c>
      <c r="AD183" s="51"/>
      <c r="AE183" s="57"/>
    </row>
    <row r="184" spans="1:31" s="96" customFormat="1" ht="75" x14ac:dyDescent="0.25">
      <c r="A184" s="45">
        <v>148</v>
      </c>
      <c r="B184" s="46" t="s">
        <v>24</v>
      </c>
      <c r="C184" s="46" t="s">
        <v>805</v>
      </c>
      <c r="D184" s="46" t="s">
        <v>816</v>
      </c>
      <c r="E184" s="47">
        <v>43655</v>
      </c>
      <c r="F184" s="46" t="s">
        <v>74</v>
      </c>
      <c r="G184" s="46" t="s">
        <v>28</v>
      </c>
      <c r="H184" s="46" t="s">
        <v>29</v>
      </c>
      <c r="I184" s="48" t="s">
        <v>107</v>
      </c>
      <c r="J184" s="46" t="s">
        <v>142</v>
      </c>
      <c r="K184" s="46" t="s">
        <v>817</v>
      </c>
      <c r="L184" s="46" t="s">
        <v>818</v>
      </c>
      <c r="M184" s="46" t="s">
        <v>819</v>
      </c>
      <c r="N184" s="46">
        <v>1</v>
      </c>
      <c r="O184" s="46">
        <v>10</v>
      </c>
      <c r="P184" s="49">
        <v>43655</v>
      </c>
      <c r="Q184" s="49">
        <v>43738</v>
      </c>
      <c r="R184" s="46">
        <v>11</v>
      </c>
      <c r="S184" s="46" t="s">
        <v>139</v>
      </c>
      <c r="T184" s="46" t="s">
        <v>36</v>
      </c>
      <c r="U184" s="46"/>
      <c r="V184" s="46"/>
      <c r="W184" s="46"/>
      <c r="X184" s="46"/>
      <c r="Y184" s="46" t="s">
        <v>820</v>
      </c>
      <c r="Z184" s="46">
        <v>1</v>
      </c>
      <c r="AA184" s="50">
        <v>43920</v>
      </c>
      <c r="AB184" s="273">
        <f t="shared" si="5"/>
        <v>1</v>
      </c>
      <c r="AC184" s="51">
        <f t="shared" si="4"/>
        <v>10</v>
      </c>
      <c r="AD184" s="51"/>
      <c r="AE184" s="57"/>
    </row>
    <row r="185" spans="1:31" s="96" customFormat="1" ht="180" x14ac:dyDescent="0.25">
      <c r="A185" s="45">
        <v>148</v>
      </c>
      <c r="B185" s="46" t="s">
        <v>24</v>
      </c>
      <c r="C185" s="46" t="s">
        <v>805</v>
      </c>
      <c r="D185" s="46" t="s">
        <v>816</v>
      </c>
      <c r="E185" s="47">
        <v>43655</v>
      </c>
      <c r="F185" s="46" t="s">
        <v>74</v>
      </c>
      <c r="G185" s="46" t="s">
        <v>28</v>
      </c>
      <c r="H185" s="46" t="s">
        <v>29</v>
      </c>
      <c r="I185" s="48" t="s">
        <v>107</v>
      </c>
      <c r="J185" s="46" t="s">
        <v>142</v>
      </c>
      <c r="K185" s="46" t="s">
        <v>817</v>
      </c>
      <c r="L185" s="46" t="s">
        <v>821</v>
      </c>
      <c r="M185" s="46" t="s">
        <v>773</v>
      </c>
      <c r="N185" s="46">
        <v>1</v>
      </c>
      <c r="O185" s="46">
        <v>10</v>
      </c>
      <c r="P185" s="49">
        <v>43655</v>
      </c>
      <c r="Q185" s="49">
        <v>43738</v>
      </c>
      <c r="R185" s="46">
        <v>11</v>
      </c>
      <c r="S185" s="46" t="s">
        <v>139</v>
      </c>
      <c r="T185" s="46" t="s">
        <v>36</v>
      </c>
      <c r="U185" s="46"/>
      <c r="V185" s="46"/>
      <c r="W185" s="46"/>
      <c r="X185" s="46"/>
      <c r="Y185" s="46" t="s">
        <v>822</v>
      </c>
      <c r="Z185" s="46">
        <v>1</v>
      </c>
      <c r="AA185" s="50">
        <v>43920</v>
      </c>
      <c r="AB185" s="273">
        <f t="shared" si="5"/>
        <v>1</v>
      </c>
      <c r="AC185" s="51">
        <f t="shared" si="4"/>
        <v>10</v>
      </c>
      <c r="AD185" s="51"/>
      <c r="AE185" s="57"/>
    </row>
    <row r="186" spans="1:31" s="96" customFormat="1" ht="120" x14ac:dyDescent="0.25">
      <c r="A186" s="45">
        <v>149</v>
      </c>
      <c r="B186" s="46" t="s">
        <v>24</v>
      </c>
      <c r="C186" s="46" t="s">
        <v>805</v>
      </c>
      <c r="D186" s="46" t="s">
        <v>823</v>
      </c>
      <c r="E186" s="47">
        <v>43655</v>
      </c>
      <c r="F186" s="46" t="s">
        <v>27</v>
      </c>
      <c r="G186" s="46" t="s">
        <v>28</v>
      </c>
      <c r="H186" s="46" t="s">
        <v>29</v>
      </c>
      <c r="I186" s="48" t="s">
        <v>107</v>
      </c>
      <c r="J186" s="46" t="s">
        <v>142</v>
      </c>
      <c r="K186" s="46" t="s">
        <v>818</v>
      </c>
      <c r="L186" s="46" t="s">
        <v>818</v>
      </c>
      <c r="M186" s="46" t="s">
        <v>773</v>
      </c>
      <c r="N186" s="46">
        <v>1</v>
      </c>
      <c r="O186" s="46">
        <v>10</v>
      </c>
      <c r="P186" s="49">
        <v>43655</v>
      </c>
      <c r="Q186" s="49">
        <v>43738</v>
      </c>
      <c r="R186" s="46">
        <v>11</v>
      </c>
      <c r="S186" s="46" t="s">
        <v>139</v>
      </c>
      <c r="T186" s="46" t="s">
        <v>36</v>
      </c>
      <c r="U186" s="46"/>
      <c r="V186" s="46"/>
      <c r="W186" s="46"/>
      <c r="X186" s="46"/>
      <c r="Y186" s="46" t="s">
        <v>824</v>
      </c>
      <c r="Z186" s="46">
        <v>1</v>
      </c>
      <c r="AA186" s="50">
        <v>43920</v>
      </c>
      <c r="AB186" s="273">
        <f t="shared" si="5"/>
        <v>1</v>
      </c>
      <c r="AC186" s="51">
        <f t="shared" si="4"/>
        <v>10</v>
      </c>
      <c r="AD186" s="51"/>
      <c r="AE186" s="57"/>
    </row>
    <row r="187" spans="1:31" s="96" customFormat="1" ht="150" x14ac:dyDescent="0.25">
      <c r="A187" s="45">
        <v>150</v>
      </c>
      <c r="B187" s="46" t="s">
        <v>24</v>
      </c>
      <c r="C187" s="46" t="s">
        <v>805</v>
      </c>
      <c r="D187" s="46" t="s">
        <v>823</v>
      </c>
      <c r="E187" s="47">
        <v>43655</v>
      </c>
      <c r="F187" s="46" t="s">
        <v>27</v>
      </c>
      <c r="G187" s="46" t="s">
        <v>28</v>
      </c>
      <c r="H187" s="46" t="s">
        <v>45</v>
      </c>
      <c r="I187" s="48" t="s">
        <v>107</v>
      </c>
      <c r="J187" s="46" t="s">
        <v>142</v>
      </c>
      <c r="K187" s="46" t="s">
        <v>818</v>
      </c>
      <c r="L187" s="46" t="s">
        <v>825</v>
      </c>
      <c r="M187" s="46" t="s">
        <v>819</v>
      </c>
      <c r="N187" s="46">
        <v>1</v>
      </c>
      <c r="O187" s="46">
        <v>10</v>
      </c>
      <c r="P187" s="49">
        <v>43655</v>
      </c>
      <c r="Q187" s="49">
        <v>43738</v>
      </c>
      <c r="R187" s="46">
        <v>11</v>
      </c>
      <c r="S187" s="46" t="s">
        <v>139</v>
      </c>
      <c r="T187" s="46" t="s">
        <v>36</v>
      </c>
      <c r="U187" s="46"/>
      <c r="V187" s="46"/>
      <c r="W187" s="46"/>
      <c r="X187" s="46"/>
      <c r="Y187" s="46" t="s">
        <v>826</v>
      </c>
      <c r="Z187" s="46">
        <v>1</v>
      </c>
      <c r="AA187" s="50">
        <v>43920</v>
      </c>
      <c r="AB187" s="273">
        <f t="shared" si="5"/>
        <v>1</v>
      </c>
      <c r="AC187" s="51">
        <f t="shared" si="4"/>
        <v>10</v>
      </c>
      <c r="AD187" s="51"/>
      <c r="AE187" s="57"/>
    </row>
    <row r="188" spans="1:31" s="96" customFormat="1" ht="150" x14ac:dyDescent="0.25">
      <c r="A188" s="45">
        <v>151</v>
      </c>
      <c r="B188" s="46" t="s">
        <v>24</v>
      </c>
      <c r="C188" s="46" t="s">
        <v>805</v>
      </c>
      <c r="D188" s="46" t="s">
        <v>827</v>
      </c>
      <c r="E188" s="47">
        <v>43655</v>
      </c>
      <c r="F188" s="46" t="s">
        <v>27</v>
      </c>
      <c r="G188" s="46" t="s">
        <v>28</v>
      </c>
      <c r="H188" s="46" t="s">
        <v>29</v>
      </c>
      <c r="I188" s="48" t="s">
        <v>107</v>
      </c>
      <c r="J188" s="46" t="s">
        <v>142</v>
      </c>
      <c r="K188" s="46" t="s">
        <v>828</v>
      </c>
      <c r="L188" s="46" t="s">
        <v>825</v>
      </c>
      <c r="M188" s="46" t="s">
        <v>829</v>
      </c>
      <c r="N188" s="46">
        <v>1</v>
      </c>
      <c r="O188" s="46">
        <v>10</v>
      </c>
      <c r="P188" s="49">
        <v>43655</v>
      </c>
      <c r="Q188" s="49">
        <v>43768</v>
      </c>
      <c r="R188" s="46">
        <v>16</v>
      </c>
      <c r="S188" s="46" t="s">
        <v>139</v>
      </c>
      <c r="T188" s="46" t="s">
        <v>36</v>
      </c>
      <c r="U188" s="46"/>
      <c r="V188" s="46"/>
      <c r="W188" s="46"/>
      <c r="X188" s="46"/>
      <c r="Y188" s="46" t="s">
        <v>830</v>
      </c>
      <c r="Z188" s="46">
        <v>1</v>
      </c>
      <c r="AA188" s="50">
        <v>43920</v>
      </c>
      <c r="AB188" s="273">
        <f t="shared" si="5"/>
        <v>1</v>
      </c>
      <c r="AC188" s="51">
        <f t="shared" si="4"/>
        <v>10</v>
      </c>
      <c r="AD188" s="51"/>
      <c r="AE188" s="57"/>
    </row>
    <row r="189" spans="1:31" s="96" customFormat="1" ht="135" x14ac:dyDescent="0.25">
      <c r="A189" s="45">
        <v>152</v>
      </c>
      <c r="B189" s="46" t="s">
        <v>24</v>
      </c>
      <c r="C189" s="46" t="s">
        <v>805</v>
      </c>
      <c r="D189" s="46" t="s">
        <v>831</v>
      </c>
      <c r="E189" s="47">
        <v>43655</v>
      </c>
      <c r="F189" s="46" t="s">
        <v>27</v>
      </c>
      <c r="G189" s="46" t="s">
        <v>28</v>
      </c>
      <c r="H189" s="46" t="s">
        <v>29</v>
      </c>
      <c r="I189" s="48" t="s">
        <v>107</v>
      </c>
      <c r="J189" s="46" t="s">
        <v>142</v>
      </c>
      <c r="K189" s="46" t="s">
        <v>832</v>
      </c>
      <c r="L189" s="46" t="s">
        <v>833</v>
      </c>
      <c r="M189" s="46" t="s">
        <v>834</v>
      </c>
      <c r="N189" s="46">
        <v>1</v>
      </c>
      <c r="O189" s="46">
        <v>10</v>
      </c>
      <c r="P189" s="49">
        <v>43655</v>
      </c>
      <c r="Q189" s="49">
        <v>43768</v>
      </c>
      <c r="R189" s="46">
        <v>16</v>
      </c>
      <c r="S189" s="46" t="s">
        <v>139</v>
      </c>
      <c r="T189" s="46" t="s">
        <v>36</v>
      </c>
      <c r="U189" s="46"/>
      <c r="V189" s="46"/>
      <c r="W189" s="46"/>
      <c r="X189" s="46"/>
      <c r="Y189" s="46" t="s">
        <v>835</v>
      </c>
      <c r="Z189" s="46">
        <v>1</v>
      </c>
      <c r="AA189" s="50">
        <v>43920</v>
      </c>
      <c r="AB189" s="273">
        <f t="shared" si="5"/>
        <v>1</v>
      </c>
      <c r="AC189" s="51">
        <f t="shared" si="4"/>
        <v>10</v>
      </c>
      <c r="AD189" s="51"/>
      <c r="AE189" s="57"/>
    </row>
    <row r="190" spans="1:31" s="96" customFormat="1" ht="45" x14ac:dyDescent="0.25">
      <c r="A190" s="45">
        <v>153</v>
      </c>
      <c r="B190" s="46" t="s">
        <v>24</v>
      </c>
      <c r="C190" s="46" t="s">
        <v>805</v>
      </c>
      <c r="D190" s="46" t="s">
        <v>836</v>
      </c>
      <c r="E190" s="47">
        <v>43655</v>
      </c>
      <c r="F190" s="46" t="s">
        <v>74</v>
      </c>
      <c r="G190" s="46" t="s">
        <v>28</v>
      </c>
      <c r="H190" s="46" t="s">
        <v>45</v>
      </c>
      <c r="I190" s="48" t="s">
        <v>107</v>
      </c>
      <c r="J190" s="46" t="s">
        <v>142</v>
      </c>
      <c r="K190" s="46" t="s">
        <v>837</v>
      </c>
      <c r="L190" s="46" t="s">
        <v>837</v>
      </c>
      <c r="M190" s="46" t="s">
        <v>88</v>
      </c>
      <c r="N190" s="46">
        <v>1</v>
      </c>
      <c r="O190" s="46">
        <v>10</v>
      </c>
      <c r="P190" s="49">
        <v>43655</v>
      </c>
      <c r="Q190" s="49">
        <v>43830</v>
      </c>
      <c r="R190" s="46">
        <v>25</v>
      </c>
      <c r="S190" s="46" t="s">
        <v>139</v>
      </c>
      <c r="T190" s="46" t="s">
        <v>36</v>
      </c>
      <c r="U190" s="46"/>
      <c r="V190" s="46"/>
      <c r="W190" s="46"/>
      <c r="X190" s="46"/>
      <c r="Y190" s="46" t="s">
        <v>838</v>
      </c>
      <c r="Z190" s="46">
        <v>1</v>
      </c>
      <c r="AA190" s="50">
        <v>43920</v>
      </c>
      <c r="AB190" s="273">
        <f t="shared" si="5"/>
        <v>1</v>
      </c>
      <c r="AC190" s="51">
        <f t="shared" si="4"/>
        <v>10</v>
      </c>
      <c r="AD190" s="51"/>
      <c r="AE190" s="57"/>
    </row>
    <row r="191" spans="1:31" s="96" customFormat="1" ht="60" x14ac:dyDescent="0.25">
      <c r="A191" s="45">
        <v>154</v>
      </c>
      <c r="B191" s="46" t="s">
        <v>24</v>
      </c>
      <c r="C191" s="46" t="s">
        <v>805</v>
      </c>
      <c r="D191" s="46" t="s">
        <v>836</v>
      </c>
      <c r="E191" s="47">
        <v>43655</v>
      </c>
      <c r="F191" s="46" t="s">
        <v>74</v>
      </c>
      <c r="G191" s="46" t="s">
        <v>28</v>
      </c>
      <c r="H191" s="46" t="s">
        <v>45</v>
      </c>
      <c r="I191" s="48" t="s">
        <v>107</v>
      </c>
      <c r="J191" s="46" t="s">
        <v>139</v>
      </c>
      <c r="K191" s="46" t="s">
        <v>837</v>
      </c>
      <c r="L191" s="46" t="s">
        <v>87</v>
      </c>
      <c r="M191" s="46" t="s">
        <v>88</v>
      </c>
      <c r="N191" s="46">
        <v>1</v>
      </c>
      <c r="O191" s="46">
        <v>10</v>
      </c>
      <c r="P191" s="49">
        <v>43655</v>
      </c>
      <c r="Q191" s="49">
        <v>43830</v>
      </c>
      <c r="R191" s="46">
        <v>25</v>
      </c>
      <c r="S191" s="46" t="s">
        <v>139</v>
      </c>
      <c r="T191" s="46" t="s">
        <v>36</v>
      </c>
      <c r="U191" s="46"/>
      <c r="V191" s="46"/>
      <c r="W191" s="46"/>
      <c r="X191" s="46"/>
      <c r="Y191" s="46" t="s">
        <v>839</v>
      </c>
      <c r="Z191" s="46">
        <v>1</v>
      </c>
      <c r="AA191" s="50">
        <v>43920</v>
      </c>
      <c r="AB191" s="273">
        <f t="shared" si="5"/>
        <v>1</v>
      </c>
      <c r="AC191" s="51">
        <f t="shared" si="4"/>
        <v>10</v>
      </c>
      <c r="AD191" s="51"/>
      <c r="AE191" s="57"/>
    </row>
    <row r="192" spans="1:31" s="96" customFormat="1" ht="120" x14ac:dyDescent="0.25">
      <c r="A192" s="45">
        <v>155</v>
      </c>
      <c r="B192" s="46" t="s">
        <v>24</v>
      </c>
      <c r="C192" s="46" t="s">
        <v>271</v>
      </c>
      <c r="D192" s="46" t="s">
        <v>272</v>
      </c>
      <c r="E192" s="47">
        <v>43643</v>
      </c>
      <c r="F192" s="46" t="s">
        <v>27</v>
      </c>
      <c r="G192" s="46" t="s">
        <v>28</v>
      </c>
      <c r="H192" s="46" t="s">
        <v>45</v>
      </c>
      <c r="I192" s="48" t="s">
        <v>273</v>
      </c>
      <c r="J192" s="46" t="s">
        <v>223</v>
      </c>
      <c r="K192" s="46" t="s">
        <v>275</v>
      </c>
      <c r="L192" s="46" t="s">
        <v>840</v>
      </c>
      <c r="M192" s="46" t="s">
        <v>841</v>
      </c>
      <c r="N192" s="46">
        <v>1</v>
      </c>
      <c r="O192" s="46">
        <v>3</v>
      </c>
      <c r="P192" s="49">
        <v>43643</v>
      </c>
      <c r="Q192" s="49">
        <v>43738</v>
      </c>
      <c r="R192" s="46">
        <v>13</v>
      </c>
      <c r="S192" s="46" t="s">
        <v>139</v>
      </c>
      <c r="T192" s="46" t="s">
        <v>36</v>
      </c>
      <c r="U192" s="46"/>
      <c r="V192" s="46"/>
      <c r="W192" s="46"/>
      <c r="X192" s="46"/>
      <c r="Y192" s="46" t="s">
        <v>842</v>
      </c>
      <c r="Z192" s="46">
        <v>1</v>
      </c>
      <c r="AA192" s="50">
        <v>43920</v>
      </c>
      <c r="AB192" s="273">
        <f t="shared" si="5"/>
        <v>1</v>
      </c>
      <c r="AC192" s="51">
        <f t="shared" si="4"/>
        <v>3</v>
      </c>
      <c r="AD192" s="51"/>
      <c r="AE192" s="57"/>
    </row>
    <row r="193" spans="1:31" s="96" customFormat="1" ht="120" x14ac:dyDescent="0.25">
      <c r="A193" s="45">
        <v>156</v>
      </c>
      <c r="B193" s="46" t="s">
        <v>24</v>
      </c>
      <c r="C193" s="46" t="s">
        <v>271</v>
      </c>
      <c r="D193" s="46" t="s">
        <v>843</v>
      </c>
      <c r="E193" s="47">
        <v>43643</v>
      </c>
      <c r="F193" s="46" t="s">
        <v>27</v>
      </c>
      <c r="G193" s="46" t="s">
        <v>28</v>
      </c>
      <c r="H193" s="46" t="s">
        <v>45</v>
      </c>
      <c r="I193" s="48" t="s">
        <v>273</v>
      </c>
      <c r="J193" s="46" t="s">
        <v>223</v>
      </c>
      <c r="K193" s="46" t="s">
        <v>844</v>
      </c>
      <c r="L193" s="46" t="s">
        <v>845</v>
      </c>
      <c r="M193" s="46" t="s">
        <v>846</v>
      </c>
      <c r="N193" s="46">
        <v>1</v>
      </c>
      <c r="O193" s="46">
        <v>9</v>
      </c>
      <c r="P193" s="49">
        <v>43643</v>
      </c>
      <c r="Q193" s="49">
        <v>43830</v>
      </c>
      <c r="R193" s="46">
        <v>26</v>
      </c>
      <c r="S193" s="46" t="s">
        <v>139</v>
      </c>
      <c r="T193" s="46" t="s">
        <v>36</v>
      </c>
      <c r="U193" s="46"/>
      <c r="V193" s="46"/>
      <c r="W193" s="46"/>
      <c r="X193" s="46"/>
      <c r="Y193" s="46" t="s">
        <v>847</v>
      </c>
      <c r="Z193" s="46">
        <v>1</v>
      </c>
      <c r="AA193" s="50">
        <v>43920</v>
      </c>
      <c r="AB193" s="273">
        <f t="shared" si="5"/>
        <v>1</v>
      </c>
      <c r="AC193" s="51">
        <f t="shared" si="4"/>
        <v>9</v>
      </c>
      <c r="AD193" s="51"/>
      <c r="AE193" s="57"/>
    </row>
    <row r="194" spans="1:31" s="96" customFormat="1" ht="120" x14ac:dyDescent="0.25">
      <c r="A194" s="45">
        <v>157</v>
      </c>
      <c r="B194" s="46" t="s">
        <v>24</v>
      </c>
      <c r="C194" s="46" t="s">
        <v>417</v>
      </c>
      <c r="D194" s="46" t="s">
        <v>848</v>
      </c>
      <c r="E194" s="47">
        <v>43375</v>
      </c>
      <c r="F194" s="46" t="s">
        <v>27</v>
      </c>
      <c r="G194" s="46" t="s">
        <v>28</v>
      </c>
      <c r="H194" s="46" t="s">
        <v>45</v>
      </c>
      <c r="I194" s="48" t="s">
        <v>236</v>
      </c>
      <c r="J194" s="46" t="s">
        <v>849</v>
      </c>
      <c r="K194" s="46" t="s">
        <v>850</v>
      </c>
      <c r="L194" s="46" t="s">
        <v>851</v>
      </c>
      <c r="M194" s="46" t="s">
        <v>852</v>
      </c>
      <c r="N194" s="46">
        <v>1</v>
      </c>
      <c r="O194" s="46">
        <v>7</v>
      </c>
      <c r="P194" s="49">
        <v>43375</v>
      </c>
      <c r="Q194" s="49">
        <v>43449</v>
      </c>
      <c r="R194" s="46">
        <v>10</v>
      </c>
      <c r="S194" s="46" t="s">
        <v>139</v>
      </c>
      <c r="T194" s="46" t="s">
        <v>36</v>
      </c>
      <c r="U194" s="46"/>
      <c r="V194" s="46"/>
      <c r="W194" s="46"/>
      <c r="X194" s="46"/>
      <c r="Y194" s="46" t="s">
        <v>853</v>
      </c>
      <c r="Z194" s="46">
        <v>1</v>
      </c>
      <c r="AA194" s="50">
        <v>43920</v>
      </c>
      <c r="AB194" s="273">
        <f t="shared" si="5"/>
        <v>1</v>
      </c>
      <c r="AC194" s="51">
        <f t="shared" ref="AC194:AC257" si="6">AB194*O194</f>
        <v>7</v>
      </c>
      <c r="AD194" s="51"/>
      <c r="AE194" s="57"/>
    </row>
    <row r="195" spans="1:31" s="96" customFormat="1" ht="90" x14ac:dyDescent="0.25">
      <c r="A195" s="45">
        <v>157</v>
      </c>
      <c r="B195" s="46" t="s">
        <v>24</v>
      </c>
      <c r="C195" s="46" t="s">
        <v>417</v>
      </c>
      <c r="D195" s="46" t="s">
        <v>848</v>
      </c>
      <c r="E195" s="47">
        <v>43375</v>
      </c>
      <c r="F195" s="46" t="s">
        <v>27</v>
      </c>
      <c r="G195" s="46" t="s">
        <v>28</v>
      </c>
      <c r="H195" s="46" t="s">
        <v>45</v>
      </c>
      <c r="I195" s="48" t="s">
        <v>236</v>
      </c>
      <c r="J195" s="46" t="s">
        <v>849</v>
      </c>
      <c r="K195" s="46" t="s">
        <v>850</v>
      </c>
      <c r="L195" s="46" t="s">
        <v>854</v>
      </c>
      <c r="M195" s="46" t="s">
        <v>855</v>
      </c>
      <c r="N195" s="46">
        <v>1</v>
      </c>
      <c r="O195" s="46">
        <v>7</v>
      </c>
      <c r="P195" s="49">
        <v>43375</v>
      </c>
      <c r="Q195" s="49">
        <v>43449</v>
      </c>
      <c r="R195" s="46">
        <v>10</v>
      </c>
      <c r="S195" s="46" t="s">
        <v>139</v>
      </c>
      <c r="T195" s="46" t="s">
        <v>36</v>
      </c>
      <c r="U195" s="46"/>
      <c r="V195" s="46"/>
      <c r="W195" s="46"/>
      <c r="X195" s="46"/>
      <c r="Y195" s="46" t="s">
        <v>856</v>
      </c>
      <c r="Z195" s="46">
        <v>1</v>
      </c>
      <c r="AA195" s="50">
        <v>43920</v>
      </c>
      <c r="AB195" s="273">
        <f t="shared" ref="AB195:AB258" si="7">Z195/N195</f>
        <v>1</v>
      </c>
      <c r="AC195" s="51">
        <f t="shared" si="6"/>
        <v>7</v>
      </c>
      <c r="AD195" s="51"/>
      <c r="AE195" s="57"/>
    </row>
    <row r="196" spans="1:31" s="96" customFormat="1" ht="120" x14ac:dyDescent="0.25">
      <c r="A196" s="45">
        <v>158</v>
      </c>
      <c r="B196" s="46" t="s">
        <v>24</v>
      </c>
      <c r="C196" s="46" t="s">
        <v>417</v>
      </c>
      <c r="D196" s="46" t="s">
        <v>418</v>
      </c>
      <c r="E196" s="47">
        <v>43375</v>
      </c>
      <c r="F196" s="46" t="s">
        <v>27</v>
      </c>
      <c r="G196" s="46" t="s">
        <v>28</v>
      </c>
      <c r="H196" s="46" t="s">
        <v>45</v>
      </c>
      <c r="I196" s="48" t="s">
        <v>236</v>
      </c>
      <c r="J196" s="46" t="s">
        <v>849</v>
      </c>
      <c r="K196" s="46" t="s">
        <v>419</v>
      </c>
      <c r="L196" s="46" t="s">
        <v>857</v>
      </c>
      <c r="M196" s="46" t="s">
        <v>852</v>
      </c>
      <c r="N196" s="46">
        <v>3</v>
      </c>
      <c r="O196" s="46">
        <v>4</v>
      </c>
      <c r="P196" s="49">
        <v>43375</v>
      </c>
      <c r="Q196" s="49">
        <v>43449</v>
      </c>
      <c r="R196" s="46">
        <v>10</v>
      </c>
      <c r="S196" s="46" t="s">
        <v>139</v>
      </c>
      <c r="T196" s="46" t="s">
        <v>36</v>
      </c>
      <c r="U196" s="46"/>
      <c r="V196" s="46"/>
      <c r="W196" s="46"/>
      <c r="X196" s="46"/>
      <c r="Y196" s="46" t="s">
        <v>858</v>
      </c>
      <c r="Z196" s="46">
        <v>3</v>
      </c>
      <c r="AA196" s="50">
        <v>43920</v>
      </c>
      <c r="AB196" s="273">
        <f t="shared" si="7"/>
        <v>1</v>
      </c>
      <c r="AC196" s="51">
        <f t="shared" si="6"/>
        <v>4</v>
      </c>
      <c r="AD196" s="51"/>
      <c r="AE196" s="57"/>
    </row>
    <row r="197" spans="1:31" s="96" customFormat="1" ht="90" x14ac:dyDescent="0.25">
      <c r="A197" s="45">
        <v>159</v>
      </c>
      <c r="B197" s="46" t="s">
        <v>24</v>
      </c>
      <c r="C197" s="46" t="s">
        <v>417</v>
      </c>
      <c r="D197" s="46" t="s">
        <v>418</v>
      </c>
      <c r="E197" s="47">
        <v>43375</v>
      </c>
      <c r="F197" s="46" t="s">
        <v>27</v>
      </c>
      <c r="G197" s="46" t="s">
        <v>28</v>
      </c>
      <c r="H197" s="46" t="s">
        <v>29</v>
      </c>
      <c r="I197" s="48" t="s">
        <v>236</v>
      </c>
      <c r="J197" s="46" t="s">
        <v>859</v>
      </c>
      <c r="K197" s="46" t="s">
        <v>419</v>
      </c>
      <c r="L197" s="46" t="s">
        <v>860</v>
      </c>
      <c r="M197" s="46" t="s">
        <v>861</v>
      </c>
      <c r="N197" s="46">
        <v>1</v>
      </c>
      <c r="O197" s="46">
        <v>4</v>
      </c>
      <c r="P197" s="49">
        <v>43375</v>
      </c>
      <c r="Q197" s="49">
        <v>43449</v>
      </c>
      <c r="R197" s="46">
        <v>10</v>
      </c>
      <c r="S197" s="46" t="s">
        <v>139</v>
      </c>
      <c r="T197" s="46" t="s">
        <v>36</v>
      </c>
      <c r="U197" s="46"/>
      <c r="V197" s="46"/>
      <c r="W197" s="46"/>
      <c r="X197" s="46"/>
      <c r="Y197" s="46" t="s">
        <v>862</v>
      </c>
      <c r="Z197" s="46">
        <v>1</v>
      </c>
      <c r="AA197" s="50">
        <v>43920</v>
      </c>
      <c r="AB197" s="273">
        <f t="shared" si="7"/>
        <v>1</v>
      </c>
      <c r="AC197" s="51">
        <f t="shared" si="6"/>
        <v>4</v>
      </c>
      <c r="AD197" s="51"/>
      <c r="AE197" s="57"/>
    </row>
    <row r="198" spans="1:31" s="96" customFormat="1" ht="90" x14ac:dyDescent="0.25">
      <c r="A198" s="45">
        <v>160</v>
      </c>
      <c r="B198" s="46" t="s">
        <v>24</v>
      </c>
      <c r="C198" s="46" t="s">
        <v>417</v>
      </c>
      <c r="D198" s="46" t="s">
        <v>863</v>
      </c>
      <c r="E198" s="47">
        <v>43375</v>
      </c>
      <c r="F198" s="46" t="s">
        <v>27</v>
      </c>
      <c r="G198" s="46" t="s">
        <v>28</v>
      </c>
      <c r="H198" s="46" t="s">
        <v>45</v>
      </c>
      <c r="I198" s="48" t="s">
        <v>236</v>
      </c>
      <c r="J198" s="46" t="s">
        <v>859</v>
      </c>
      <c r="K198" s="46" t="s">
        <v>864</v>
      </c>
      <c r="L198" s="46" t="s">
        <v>865</v>
      </c>
      <c r="M198" s="46" t="s">
        <v>866</v>
      </c>
      <c r="N198" s="46">
        <v>1</v>
      </c>
      <c r="O198" s="46">
        <v>7</v>
      </c>
      <c r="P198" s="49">
        <v>43375</v>
      </c>
      <c r="Q198" s="49">
        <v>43830</v>
      </c>
      <c r="R198" s="46">
        <v>65</v>
      </c>
      <c r="S198" s="46" t="s">
        <v>139</v>
      </c>
      <c r="T198" s="46" t="s">
        <v>36</v>
      </c>
      <c r="U198" s="46"/>
      <c r="V198" s="46"/>
      <c r="W198" s="46"/>
      <c r="X198" s="46"/>
      <c r="Y198" s="46" t="s">
        <v>867</v>
      </c>
      <c r="Z198" s="46">
        <v>1</v>
      </c>
      <c r="AA198" s="50">
        <v>43920</v>
      </c>
      <c r="AB198" s="273">
        <f t="shared" si="7"/>
        <v>1</v>
      </c>
      <c r="AC198" s="51">
        <f t="shared" si="6"/>
        <v>7</v>
      </c>
      <c r="AD198" s="51"/>
      <c r="AE198" s="57"/>
    </row>
    <row r="199" spans="1:31" s="96" customFormat="1" ht="135" x14ac:dyDescent="0.25">
      <c r="A199" s="45">
        <v>161</v>
      </c>
      <c r="B199" s="46" t="s">
        <v>24</v>
      </c>
      <c r="C199" s="46" t="s">
        <v>417</v>
      </c>
      <c r="D199" s="46" t="s">
        <v>863</v>
      </c>
      <c r="E199" s="47">
        <v>43375</v>
      </c>
      <c r="F199" s="46" t="s">
        <v>27</v>
      </c>
      <c r="G199" s="46" t="s">
        <v>28</v>
      </c>
      <c r="H199" s="46" t="s">
        <v>29</v>
      </c>
      <c r="I199" s="48" t="s">
        <v>236</v>
      </c>
      <c r="J199" s="46" t="s">
        <v>142</v>
      </c>
      <c r="K199" s="46" t="s">
        <v>864</v>
      </c>
      <c r="L199" s="46" t="s">
        <v>868</v>
      </c>
      <c r="M199" s="46" t="s">
        <v>869</v>
      </c>
      <c r="N199" s="46">
        <v>1</v>
      </c>
      <c r="O199" s="46">
        <v>7</v>
      </c>
      <c r="P199" s="49">
        <v>43375</v>
      </c>
      <c r="Q199" s="49">
        <v>43861</v>
      </c>
      <c r="R199" s="46">
        <v>69</v>
      </c>
      <c r="S199" s="46" t="s">
        <v>139</v>
      </c>
      <c r="T199" s="46" t="s">
        <v>36</v>
      </c>
      <c r="U199" s="46"/>
      <c r="V199" s="46"/>
      <c r="W199" s="46"/>
      <c r="X199" s="46"/>
      <c r="Y199" s="46" t="s">
        <v>870</v>
      </c>
      <c r="Z199" s="46">
        <v>1</v>
      </c>
      <c r="AA199" s="50">
        <v>43920</v>
      </c>
      <c r="AB199" s="273">
        <f t="shared" si="7"/>
        <v>1</v>
      </c>
      <c r="AC199" s="51">
        <f t="shared" si="6"/>
        <v>7</v>
      </c>
      <c r="AD199" s="51"/>
      <c r="AE199" s="57"/>
    </row>
    <row r="200" spans="1:31" s="96" customFormat="1" ht="75" x14ac:dyDescent="0.25">
      <c r="A200" s="45">
        <v>162</v>
      </c>
      <c r="B200" s="46" t="s">
        <v>24</v>
      </c>
      <c r="C200" s="46" t="s">
        <v>417</v>
      </c>
      <c r="D200" s="46" t="s">
        <v>871</v>
      </c>
      <c r="E200" s="47">
        <v>43375</v>
      </c>
      <c r="F200" s="46" t="s">
        <v>27</v>
      </c>
      <c r="G200" s="46" t="s">
        <v>28</v>
      </c>
      <c r="H200" s="46" t="s">
        <v>45</v>
      </c>
      <c r="I200" s="48" t="s">
        <v>236</v>
      </c>
      <c r="J200" s="46" t="s">
        <v>849</v>
      </c>
      <c r="K200" s="46" t="s">
        <v>872</v>
      </c>
      <c r="L200" s="46" t="s">
        <v>873</v>
      </c>
      <c r="M200" s="46" t="s">
        <v>874</v>
      </c>
      <c r="N200" s="46">
        <v>1</v>
      </c>
      <c r="O200" s="46">
        <v>7</v>
      </c>
      <c r="P200" s="49">
        <v>43375</v>
      </c>
      <c r="Q200" s="49">
        <v>43449</v>
      </c>
      <c r="R200" s="46">
        <v>10</v>
      </c>
      <c r="S200" s="46" t="s">
        <v>139</v>
      </c>
      <c r="T200" s="46" t="s">
        <v>36</v>
      </c>
      <c r="U200" s="46"/>
      <c r="V200" s="46"/>
      <c r="W200" s="46"/>
      <c r="X200" s="46"/>
      <c r="Y200" s="46" t="s">
        <v>875</v>
      </c>
      <c r="Z200" s="46">
        <v>1</v>
      </c>
      <c r="AA200" s="50">
        <v>43920</v>
      </c>
      <c r="AB200" s="273">
        <f t="shared" si="7"/>
        <v>1</v>
      </c>
      <c r="AC200" s="51">
        <f t="shared" si="6"/>
        <v>7</v>
      </c>
      <c r="AD200" s="51"/>
      <c r="AE200" s="57"/>
    </row>
    <row r="201" spans="1:31" s="96" customFormat="1" ht="90" x14ac:dyDescent="0.25">
      <c r="A201" s="45">
        <v>162</v>
      </c>
      <c r="B201" s="46" t="s">
        <v>24</v>
      </c>
      <c r="C201" s="46" t="s">
        <v>417</v>
      </c>
      <c r="D201" s="46" t="s">
        <v>871</v>
      </c>
      <c r="E201" s="47">
        <v>43375</v>
      </c>
      <c r="F201" s="46" t="s">
        <v>27</v>
      </c>
      <c r="G201" s="46" t="s">
        <v>28</v>
      </c>
      <c r="H201" s="46" t="s">
        <v>45</v>
      </c>
      <c r="I201" s="48" t="s">
        <v>236</v>
      </c>
      <c r="J201" s="46" t="s">
        <v>849</v>
      </c>
      <c r="K201" s="46" t="s">
        <v>872</v>
      </c>
      <c r="L201" s="46" t="s">
        <v>876</v>
      </c>
      <c r="M201" s="46" t="s">
        <v>877</v>
      </c>
      <c r="N201" s="46">
        <v>3</v>
      </c>
      <c r="O201" s="46">
        <v>7</v>
      </c>
      <c r="P201" s="49">
        <v>43375</v>
      </c>
      <c r="Q201" s="49">
        <v>43449</v>
      </c>
      <c r="R201" s="46">
        <v>10</v>
      </c>
      <c r="S201" s="46" t="s">
        <v>139</v>
      </c>
      <c r="T201" s="46" t="s">
        <v>36</v>
      </c>
      <c r="U201" s="46"/>
      <c r="V201" s="46"/>
      <c r="W201" s="46"/>
      <c r="X201" s="46"/>
      <c r="Y201" s="46" t="s">
        <v>878</v>
      </c>
      <c r="Z201" s="46">
        <v>3</v>
      </c>
      <c r="AA201" s="50">
        <v>43920</v>
      </c>
      <c r="AB201" s="273">
        <f t="shared" si="7"/>
        <v>1</v>
      </c>
      <c r="AC201" s="51">
        <f t="shared" si="6"/>
        <v>7</v>
      </c>
      <c r="AD201" s="51"/>
      <c r="AE201" s="57"/>
    </row>
    <row r="202" spans="1:31" s="96" customFormat="1" ht="120" x14ac:dyDescent="0.25">
      <c r="A202" s="45">
        <v>163</v>
      </c>
      <c r="B202" s="46" t="s">
        <v>24</v>
      </c>
      <c r="C202" s="46" t="s">
        <v>417</v>
      </c>
      <c r="D202" s="46" t="s">
        <v>879</v>
      </c>
      <c r="E202" s="47">
        <v>43375</v>
      </c>
      <c r="F202" s="46" t="s">
        <v>27</v>
      </c>
      <c r="G202" s="46" t="s">
        <v>28</v>
      </c>
      <c r="H202" s="46" t="s">
        <v>45</v>
      </c>
      <c r="I202" s="48" t="s">
        <v>236</v>
      </c>
      <c r="J202" s="46" t="s">
        <v>142</v>
      </c>
      <c r="K202" s="46" t="s">
        <v>880</v>
      </c>
      <c r="L202" s="46" t="s">
        <v>881</v>
      </c>
      <c r="M202" s="46" t="s">
        <v>882</v>
      </c>
      <c r="N202" s="46">
        <v>1</v>
      </c>
      <c r="O202" s="46">
        <v>7</v>
      </c>
      <c r="P202" s="49">
        <v>43375</v>
      </c>
      <c r="Q202" s="49">
        <v>43830</v>
      </c>
      <c r="R202" s="46">
        <v>65</v>
      </c>
      <c r="S202" s="46" t="s">
        <v>139</v>
      </c>
      <c r="T202" s="46" t="s">
        <v>36</v>
      </c>
      <c r="U202" s="46"/>
      <c r="V202" s="46"/>
      <c r="W202" s="46"/>
      <c r="X202" s="46"/>
      <c r="Y202" s="46" t="s">
        <v>883</v>
      </c>
      <c r="Z202" s="46">
        <v>1</v>
      </c>
      <c r="AA202" s="50">
        <v>43920</v>
      </c>
      <c r="AB202" s="273">
        <f t="shared" si="7"/>
        <v>1</v>
      </c>
      <c r="AC202" s="51">
        <f t="shared" si="6"/>
        <v>7</v>
      </c>
      <c r="AD202" s="51"/>
      <c r="AE202" s="57"/>
    </row>
    <row r="203" spans="1:31" s="96" customFormat="1" ht="135" x14ac:dyDescent="0.25">
      <c r="A203" s="45">
        <v>164</v>
      </c>
      <c r="B203" s="46" t="s">
        <v>24</v>
      </c>
      <c r="C203" s="46" t="s">
        <v>417</v>
      </c>
      <c r="D203" s="46" t="s">
        <v>879</v>
      </c>
      <c r="E203" s="47">
        <v>43375</v>
      </c>
      <c r="F203" s="46" t="s">
        <v>27</v>
      </c>
      <c r="G203" s="46" t="s">
        <v>28</v>
      </c>
      <c r="H203" s="46" t="s">
        <v>29</v>
      </c>
      <c r="I203" s="48" t="s">
        <v>236</v>
      </c>
      <c r="J203" s="46" t="s">
        <v>142</v>
      </c>
      <c r="K203" s="46" t="s">
        <v>880</v>
      </c>
      <c r="L203" s="46" t="s">
        <v>884</v>
      </c>
      <c r="M203" s="46" t="s">
        <v>869</v>
      </c>
      <c r="N203" s="46">
        <v>1</v>
      </c>
      <c r="O203" s="46">
        <v>7</v>
      </c>
      <c r="P203" s="49">
        <v>43375</v>
      </c>
      <c r="Q203" s="49">
        <v>43861</v>
      </c>
      <c r="R203" s="46">
        <v>69</v>
      </c>
      <c r="S203" s="46" t="s">
        <v>139</v>
      </c>
      <c r="T203" s="46" t="s">
        <v>36</v>
      </c>
      <c r="U203" s="46"/>
      <c r="V203" s="46"/>
      <c r="W203" s="46"/>
      <c r="X203" s="46"/>
      <c r="Y203" s="46" t="s">
        <v>885</v>
      </c>
      <c r="Z203" s="46">
        <v>1</v>
      </c>
      <c r="AA203" s="50">
        <v>43920</v>
      </c>
      <c r="AB203" s="273">
        <f t="shared" si="7"/>
        <v>1</v>
      </c>
      <c r="AC203" s="51">
        <f t="shared" si="6"/>
        <v>7</v>
      </c>
      <c r="AD203" s="51"/>
      <c r="AE203" s="57"/>
    </row>
    <row r="204" spans="1:31" s="96" customFormat="1" ht="75" x14ac:dyDescent="0.25">
      <c r="A204" s="45">
        <v>165</v>
      </c>
      <c r="B204" s="46" t="s">
        <v>24</v>
      </c>
      <c r="C204" s="46" t="s">
        <v>417</v>
      </c>
      <c r="D204" s="46" t="s">
        <v>886</v>
      </c>
      <c r="E204" s="47">
        <v>43375</v>
      </c>
      <c r="F204" s="46" t="s">
        <v>27</v>
      </c>
      <c r="G204" s="46" t="s">
        <v>28</v>
      </c>
      <c r="H204" s="46" t="s">
        <v>45</v>
      </c>
      <c r="I204" s="48" t="s">
        <v>236</v>
      </c>
      <c r="J204" s="46" t="s">
        <v>849</v>
      </c>
      <c r="K204" s="46" t="s">
        <v>75</v>
      </c>
      <c r="L204" s="46" t="s">
        <v>887</v>
      </c>
      <c r="M204" s="46" t="s">
        <v>888</v>
      </c>
      <c r="N204" s="46">
        <v>1</v>
      </c>
      <c r="O204" s="46">
        <v>14</v>
      </c>
      <c r="P204" s="49">
        <v>43375</v>
      </c>
      <c r="Q204" s="49">
        <v>43449</v>
      </c>
      <c r="R204" s="46">
        <v>10</v>
      </c>
      <c r="S204" s="46" t="s">
        <v>139</v>
      </c>
      <c r="T204" s="46" t="s">
        <v>36</v>
      </c>
      <c r="U204" s="46"/>
      <c r="V204" s="46"/>
      <c r="W204" s="46"/>
      <c r="X204" s="46"/>
      <c r="Y204" s="46" t="s">
        <v>889</v>
      </c>
      <c r="Z204" s="46">
        <v>1</v>
      </c>
      <c r="AA204" s="50">
        <v>43920</v>
      </c>
      <c r="AB204" s="273">
        <f t="shared" si="7"/>
        <v>1</v>
      </c>
      <c r="AC204" s="51">
        <f t="shared" si="6"/>
        <v>14</v>
      </c>
      <c r="AD204" s="51"/>
      <c r="AE204" s="57"/>
    </row>
    <row r="205" spans="1:31" s="96" customFormat="1" ht="120" x14ac:dyDescent="0.25">
      <c r="A205" s="45">
        <v>166</v>
      </c>
      <c r="B205" s="46" t="s">
        <v>24</v>
      </c>
      <c r="C205" s="46" t="s">
        <v>220</v>
      </c>
      <c r="D205" s="46" t="s">
        <v>890</v>
      </c>
      <c r="E205" s="47">
        <v>43567</v>
      </c>
      <c r="F205" s="46" t="s">
        <v>165</v>
      </c>
      <c r="G205" s="46" t="s">
        <v>28</v>
      </c>
      <c r="H205" s="46" t="s">
        <v>45</v>
      </c>
      <c r="I205" s="48" t="s">
        <v>391</v>
      </c>
      <c r="J205" s="46" t="s">
        <v>625</v>
      </c>
      <c r="K205" s="46" t="s">
        <v>891</v>
      </c>
      <c r="L205" s="46" t="s">
        <v>892</v>
      </c>
      <c r="M205" s="46" t="s">
        <v>226</v>
      </c>
      <c r="N205" s="46">
        <v>1</v>
      </c>
      <c r="O205" s="46">
        <v>3</v>
      </c>
      <c r="P205" s="49">
        <v>43567</v>
      </c>
      <c r="Q205" s="49">
        <v>43593</v>
      </c>
      <c r="R205" s="46">
        <v>3</v>
      </c>
      <c r="S205" s="46" t="s">
        <v>893</v>
      </c>
      <c r="T205" s="46" t="s">
        <v>36</v>
      </c>
      <c r="U205" s="46"/>
      <c r="V205" s="46"/>
      <c r="W205" s="46"/>
      <c r="X205" s="46"/>
      <c r="Y205" s="46" t="s">
        <v>894</v>
      </c>
      <c r="Z205" s="46">
        <v>1</v>
      </c>
      <c r="AA205" s="50">
        <v>43920</v>
      </c>
      <c r="AB205" s="273">
        <f t="shared" si="7"/>
        <v>1</v>
      </c>
      <c r="AC205" s="51">
        <f t="shared" si="6"/>
        <v>3</v>
      </c>
      <c r="AD205" s="51"/>
      <c r="AE205" s="57"/>
    </row>
    <row r="206" spans="1:31" s="96" customFormat="1" ht="120" x14ac:dyDescent="0.25">
      <c r="A206" s="45">
        <v>166</v>
      </c>
      <c r="B206" s="46" t="s">
        <v>24</v>
      </c>
      <c r="C206" s="46" t="s">
        <v>220</v>
      </c>
      <c r="D206" s="46" t="s">
        <v>890</v>
      </c>
      <c r="E206" s="47">
        <v>43567</v>
      </c>
      <c r="F206" s="46" t="s">
        <v>165</v>
      </c>
      <c r="G206" s="46" t="s">
        <v>28</v>
      </c>
      <c r="H206" s="46" t="s">
        <v>45</v>
      </c>
      <c r="I206" s="48" t="s">
        <v>391</v>
      </c>
      <c r="J206" s="46" t="s">
        <v>625</v>
      </c>
      <c r="K206" s="46" t="s">
        <v>891</v>
      </c>
      <c r="L206" s="46" t="s">
        <v>895</v>
      </c>
      <c r="M206" s="46" t="s">
        <v>896</v>
      </c>
      <c r="N206" s="46">
        <v>1</v>
      </c>
      <c r="O206" s="46">
        <v>3</v>
      </c>
      <c r="P206" s="49">
        <v>43567</v>
      </c>
      <c r="Q206" s="49">
        <v>43595</v>
      </c>
      <c r="R206" s="46">
        <v>4</v>
      </c>
      <c r="S206" s="46" t="s">
        <v>893</v>
      </c>
      <c r="T206" s="46" t="s">
        <v>36</v>
      </c>
      <c r="U206" s="46"/>
      <c r="V206" s="46"/>
      <c r="W206" s="46"/>
      <c r="X206" s="46"/>
      <c r="Y206" s="46" t="s">
        <v>897</v>
      </c>
      <c r="Z206" s="46">
        <v>1</v>
      </c>
      <c r="AA206" s="50">
        <v>43920</v>
      </c>
      <c r="AB206" s="273">
        <f t="shared" si="7"/>
        <v>1</v>
      </c>
      <c r="AC206" s="51">
        <f t="shared" si="6"/>
        <v>3</v>
      </c>
      <c r="AD206" s="51"/>
      <c r="AE206" s="57"/>
    </row>
    <row r="207" spans="1:31" s="96" customFormat="1" ht="120" x14ac:dyDescent="0.25">
      <c r="A207" s="45">
        <v>166</v>
      </c>
      <c r="B207" s="46" t="s">
        <v>24</v>
      </c>
      <c r="C207" s="46" t="s">
        <v>220</v>
      </c>
      <c r="D207" s="46" t="s">
        <v>890</v>
      </c>
      <c r="E207" s="47">
        <v>43567</v>
      </c>
      <c r="F207" s="46" t="s">
        <v>165</v>
      </c>
      <c r="G207" s="46" t="s">
        <v>28</v>
      </c>
      <c r="H207" s="46" t="s">
        <v>45</v>
      </c>
      <c r="I207" s="48" t="s">
        <v>391</v>
      </c>
      <c r="J207" s="46" t="s">
        <v>625</v>
      </c>
      <c r="K207" s="46" t="s">
        <v>891</v>
      </c>
      <c r="L207" s="46" t="s">
        <v>898</v>
      </c>
      <c r="M207" s="46" t="s">
        <v>899</v>
      </c>
      <c r="N207" s="46">
        <v>1</v>
      </c>
      <c r="O207" s="46">
        <v>3</v>
      </c>
      <c r="P207" s="49">
        <v>43567</v>
      </c>
      <c r="Q207" s="49">
        <v>43585</v>
      </c>
      <c r="R207" s="46">
        <v>2</v>
      </c>
      <c r="S207" s="46" t="s">
        <v>893</v>
      </c>
      <c r="T207" s="46" t="s">
        <v>36</v>
      </c>
      <c r="U207" s="46"/>
      <c r="V207" s="46"/>
      <c r="W207" s="46"/>
      <c r="X207" s="46"/>
      <c r="Y207" s="46" t="s">
        <v>900</v>
      </c>
      <c r="Z207" s="46">
        <v>1</v>
      </c>
      <c r="AA207" s="50">
        <v>43920</v>
      </c>
      <c r="AB207" s="273">
        <f t="shared" si="7"/>
        <v>1</v>
      </c>
      <c r="AC207" s="51">
        <f t="shared" si="6"/>
        <v>3</v>
      </c>
      <c r="AD207" s="51"/>
      <c r="AE207" s="57"/>
    </row>
    <row r="208" spans="1:31" s="96" customFormat="1" ht="165" x14ac:dyDescent="0.25">
      <c r="A208" s="45">
        <v>167</v>
      </c>
      <c r="B208" s="46" t="s">
        <v>24</v>
      </c>
      <c r="C208" s="46" t="s">
        <v>901</v>
      </c>
      <c r="D208" s="46" t="s">
        <v>902</v>
      </c>
      <c r="E208" s="47">
        <v>43122</v>
      </c>
      <c r="F208" s="46" t="s">
        <v>903</v>
      </c>
      <c r="G208" s="46" t="s">
        <v>28</v>
      </c>
      <c r="H208" s="46" t="s">
        <v>45</v>
      </c>
      <c r="I208" s="48" t="s">
        <v>236</v>
      </c>
      <c r="J208" s="46" t="s">
        <v>904</v>
      </c>
      <c r="K208" s="46" t="s">
        <v>905</v>
      </c>
      <c r="L208" s="46" t="s">
        <v>906</v>
      </c>
      <c r="M208" s="46" t="s">
        <v>907</v>
      </c>
      <c r="N208" s="46">
        <v>1</v>
      </c>
      <c r="O208" s="46">
        <v>13</v>
      </c>
      <c r="P208" s="49">
        <v>43122</v>
      </c>
      <c r="Q208" s="49">
        <v>43830</v>
      </c>
      <c r="R208" s="46">
        <v>101</v>
      </c>
      <c r="S208" s="46" t="s">
        <v>908</v>
      </c>
      <c r="T208" s="46" t="s">
        <v>36</v>
      </c>
      <c r="U208" s="46"/>
      <c r="V208" s="46"/>
      <c r="W208" s="46"/>
      <c r="X208" s="46"/>
      <c r="Y208" s="46" t="s">
        <v>909</v>
      </c>
      <c r="Z208" s="46">
        <v>1</v>
      </c>
      <c r="AA208" s="50">
        <v>43920</v>
      </c>
      <c r="AB208" s="273">
        <f t="shared" si="7"/>
        <v>1</v>
      </c>
      <c r="AC208" s="51">
        <f t="shared" si="6"/>
        <v>13</v>
      </c>
      <c r="AD208" s="51"/>
      <c r="AE208" s="57"/>
    </row>
    <row r="209" spans="1:31" s="96" customFormat="1" ht="75" x14ac:dyDescent="0.25">
      <c r="A209" s="45">
        <v>167</v>
      </c>
      <c r="B209" s="46" t="s">
        <v>24</v>
      </c>
      <c r="C209" s="46" t="s">
        <v>901</v>
      </c>
      <c r="D209" s="46" t="s">
        <v>902</v>
      </c>
      <c r="E209" s="47">
        <v>43122</v>
      </c>
      <c r="F209" s="46" t="s">
        <v>903</v>
      </c>
      <c r="G209" s="46" t="s">
        <v>28</v>
      </c>
      <c r="H209" s="46" t="s">
        <v>45</v>
      </c>
      <c r="I209" s="48" t="s">
        <v>236</v>
      </c>
      <c r="J209" s="46" t="s">
        <v>904</v>
      </c>
      <c r="K209" s="46" t="s">
        <v>905</v>
      </c>
      <c r="L209" s="46" t="s">
        <v>910</v>
      </c>
      <c r="M209" s="46" t="s">
        <v>277</v>
      </c>
      <c r="N209" s="46">
        <v>1</v>
      </c>
      <c r="O209" s="46">
        <v>13</v>
      </c>
      <c r="P209" s="49">
        <v>43122</v>
      </c>
      <c r="Q209" s="49">
        <v>43646</v>
      </c>
      <c r="R209" s="46">
        <v>74</v>
      </c>
      <c r="S209" s="46" t="s">
        <v>908</v>
      </c>
      <c r="T209" s="46" t="s">
        <v>36</v>
      </c>
      <c r="U209" s="46"/>
      <c r="V209" s="46"/>
      <c r="W209" s="46"/>
      <c r="X209" s="46"/>
      <c r="Y209" s="46" t="s">
        <v>911</v>
      </c>
      <c r="Z209" s="46">
        <v>1</v>
      </c>
      <c r="AA209" s="50">
        <v>43920</v>
      </c>
      <c r="AB209" s="273">
        <f t="shared" si="7"/>
        <v>1</v>
      </c>
      <c r="AC209" s="51">
        <f t="shared" si="6"/>
        <v>13</v>
      </c>
      <c r="AD209" s="51"/>
      <c r="AE209" s="57"/>
    </row>
    <row r="210" spans="1:31" s="96" customFormat="1" ht="120" x14ac:dyDescent="0.25">
      <c r="A210" s="45">
        <v>167</v>
      </c>
      <c r="B210" s="46" t="s">
        <v>24</v>
      </c>
      <c r="C210" s="46" t="s">
        <v>901</v>
      </c>
      <c r="D210" s="46" t="s">
        <v>902</v>
      </c>
      <c r="E210" s="47">
        <v>43122</v>
      </c>
      <c r="F210" s="46" t="s">
        <v>903</v>
      </c>
      <c r="G210" s="46" t="s">
        <v>28</v>
      </c>
      <c r="H210" s="46" t="s">
        <v>45</v>
      </c>
      <c r="I210" s="48" t="s">
        <v>236</v>
      </c>
      <c r="J210" s="46" t="s">
        <v>904</v>
      </c>
      <c r="K210" s="46" t="s">
        <v>905</v>
      </c>
      <c r="L210" s="46" t="s">
        <v>912</v>
      </c>
      <c r="M210" s="46" t="s">
        <v>913</v>
      </c>
      <c r="N210" s="46">
        <v>1</v>
      </c>
      <c r="O210" s="46">
        <v>13</v>
      </c>
      <c r="P210" s="49">
        <v>43122</v>
      </c>
      <c r="Q210" s="49">
        <v>43616</v>
      </c>
      <c r="R210" s="46">
        <v>70</v>
      </c>
      <c r="S210" s="46" t="s">
        <v>908</v>
      </c>
      <c r="T210" s="46" t="s">
        <v>36</v>
      </c>
      <c r="U210" s="46"/>
      <c r="V210" s="46"/>
      <c r="W210" s="46"/>
      <c r="X210" s="46"/>
      <c r="Y210" s="46" t="s">
        <v>914</v>
      </c>
      <c r="Z210" s="46">
        <v>1</v>
      </c>
      <c r="AA210" s="50">
        <v>43920</v>
      </c>
      <c r="AB210" s="273">
        <f t="shared" si="7"/>
        <v>1</v>
      </c>
      <c r="AC210" s="51">
        <f t="shared" si="6"/>
        <v>13</v>
      </c>
      <c r="AD210" s="51"/>
      <c r="AE210" s="57"/>
    </row>
    <row r="211" spans="1:31" s="96" customFormat="1" ht="90" x14ac:dyDescent="0.25">
      <c r="A211" s="45">
        <v>168</v>
      </c>
      <c r="B211" s="46" t="s">
        <v>24</v>
      </c>
      <c r="C211" s="46" t="s">
        <v>901</v>
      </c>
      <c r="D211" s="46" t="s">
        <v>902</v>
      </c>
      <c r="E211" s="47">
        <v>43122</v>
      </c>
      <c r="F211" s="46" t="s">
        <v>903</v>
      </c>
      <c r="G211" s="46" t="s">
        <v>28</v>
      </c>
      <c r="H211" s="46" t="s">
        <v>29</v>
      </c>
      <c r="I211" s="48" t="s">
        <v>236</v>
      </c>
      <c r="J211" s="46" t="s">
        <v>904</v>
      </c>
      <c r="K211" s="46" t="s">
        <v>905</v>
      </c>
      <c r="L211" s="46" t="s">
        <v>915</v>
      </c>
      <c r="M211" s="46" t="s">
        <v>916</v>
      </c>
      <c r="N211" s="46">
        <v>10</v>
      </c>
      <c r="O211" s="46">
        <v>13</v>
      </c>
      <c r="P211" s="49">
        <v>43122</v>
      </c>
      <c r="Q211" s="49">
        <v>43805</v>
      </c>
      <c r="R211" s="46">
        <v>97</v>
      </c>
      <c r="S211" s="46" t="s">
        <v>908</v>
      </c>
      <c r="T211" s="46" t="s">
        <v>36</v>
      </c>
      <c r="U211" s="46"/>
      <c r="V211" s="46"/>
      <c r="W211" s="46"/>
      <c r="X211" s="46"/>
      <c r="Y211" s="46" t="s">
        <v>917</v>
      </c>
      <c r="Z211" s="46">
        <v>10</v>
      </c>
      <c r="AA211" s="50">
        <v>43920</v>
      </c>
      <c r="AB211" s="273">
        <f t="shared" si="7"/>
        <v>1</v>
      </c>
      <c r="AC211" s="51">
        <f t="shared" si="6"/>
        <v>13</v>
      </c>
      <c r="AD211" s="51"/>
      <c r="AE211" s="57"/>
    </row>
    <row r="212" spans="1:31" s="96" customFormat="1" ht="60" x14ac:dyDescent="0.25">
      <c r="A212" s="45">
        <v>169</v>
      </c>
      <c r="B212" s="46" t="s">
        <v>24</v>
      </c>
      <c r="C212" s="46" t="s">
        <v>901</v>
      </c>
      <c r="D212" s="46" t="s">
        <v>918</v>
      </c>
      <c r="E212" s="47">
        <v>43122</v>
      </c>
      <c r="F212" s="46" t="s">
        <v>903</v>
      </c>
      <c r="G212" s="46" t="s">
        <v>28</v>
      </c>
      <c r="H212" s="46" t="s">
        <v>45</v>
      </c>
      <c r="I212" s="48" t="s">
        <v>236</v>
      </c>
      <c r="J212" s="46" t="s">
        <v>904</v>
      </c>
      <c r="K212" s="46" t="s">
        <v>919</v>
      </c>
      <c r="L212" s="46" t="s">
        <v>920</v>
      </c>
      <c r="M212" s="46" t="s">
        <v>921</v>
      </c>
      <c r="N212" s="46">
        <v>1</v>
      </c>
      <c r="O212" s="46">
        <v>12</v>
      </c>
      <c r="P212" s="49">
        <v>43122</v>
      </c>
      <c r="Q212" s="49">
        <v>43220</v>
      </c>
      <c r="R212" s="46">
        <v>14</v>
      </c>
      <c r="S212" s="46" t="s">
        <v>908</v>
      </c>
      <c r="T212" s="46" t="s">
        <v>36</v>
      </c>
      <c r="U212" s="46"/>
      <c r="V212" s="46"/>
      <c r="W212" s="46"/>
      <c r="X212" s="46"/>
      <c r="Y212" s="46" t="s">
        <v>922</v>
      </c>
      <c r="Z212" s="46">
        <v>1</v>
      </c>
      <c r="AA212" s="50">
        <v>43920</v>
      </c>
      <c r="AB212" s="273">
        <f t="shared" si="7"/>
        <v>1</v>
      </c>
      <c r="AC212" s="51">
        <f t="shared" si="6"/>
        <v>12</v>
      </c>
      <c r="AD212" s="51"/>
      <c r="AE212" s="57"/>
    </row>
    <row r="213" spans="1:31" s="96" customFormat="1" ht="60" x14ac:dyDescent="0.25">
      <c r="A213" s="45">
        <v>169</v>
      </c>
      <c r="B213" s="46" t="s">
        <v>24</v>
      </c>
      <c r="C213" s="46" t="s">
        <v>901</v>
      </c>
      <c r="D213" s="46" t="s">
        <v>918</v>
      </c>
      <c r="E213" s="47">
        <v>43122</v>
      </c>
      <c r="F213" s="46" t="s">
        <v>903</v>
      </c>
      <c r="G213" s="46" t="s">
        <v>28</v>
      </c>
      <c r="H213" s="46" t="s">
        <v>45</v>
      </c>
      <c r="I213" s="48" t="s">
        <v>236</v>
      </c>
      <c r="J213" s="46" t="s">
        <v>904</v>
      </c>
      <c r="K213" s="46" t="s">
        <v>919</v>
      </c>
      <c r="L213" s="46" t="s">
        <v>923</v>
      </c>
      <c r="M213" s="46" t="s">
        <v>921</v>
      </c>
      <c r="N213" s="46">
        <v>1</v>
      </c>
      <c r="O213" s="46">
        <v>12</v>
      </c>
      <c r="P213" s="49">
        <v>43122</v>
      </c>
      <c r="Q213" s="49">
        <v>43190</v>
      </c>
      <c r="R213" s="46">
        <v>9</v>
      </c>
      <c r="S213" s="46" t="s">
        <v>908</v>
      </c>
      <c r="T213" s="46" t="s">
        <v>36</v>
      </c>
      <c r="U213" s="46"/>
      <c r="V213" s="46"/>
      <c r="W213" s="46"/>
      <c r="X213" s="46"/>
      <c r="Y213" s="46" t="s">
        <v>924</v>
      </c>
      <c r="Z213" s="46">
        <v>1</v>
      </c>
      <c r="AA213" s="50">
        <v>43920</v>
      </c>
      <c r="AB213" s="273">
        <f t="shared" si="7"/>
        <v>1</v>
      </c>
      <c r="AC213" s="51">
        <f t="shared" si="6"/>
        <v>12</v>
      </c>
      <c r="AD213" s="51"/>
      <c r="AE213" s="57"/>
    </row>
    <row r="214" spans="1:31" s="96" customFormat="1" ht="60" x14ac:dyDescent="0.25">
      <c r="A214" s="45">
        <v>170</v>
      </c>
      <c r="B214" s="46" t="s">
        <v>24</v>
      </c>
      <c r="C214" s="46" t="s">
        <v>901</v>
      </c>
      <c r="D214" s="46" t="s">
        <v>925</v>
      </c>
      <c r="E214" s="47">
        <v>43122</v>
      </c>
      <c r="F214" s="46" t="s">
        <v>903</v>
      </c>
      <c r="G214" s="46" t="s">
        <v>28</v>
      </c>
      <c r="H214" s="46" t="s">
        <v>45</v>
      </c>
      <c r="I214" s="48" t="s">
        <v>236</v>
      </c>
      <c r="J214" s="46" t="s">
        <v>904</v>
      </c>
      <c r="K214" s="46" t="s">
        <v>926</v>
      </c>
      <c r="L214" s="46" t="s">
        <v>927</v>
      </c>
      <c r="M214" s="46" t="s">
        <v>928</v>
      </c>
      <c r="N214" s="46">
        <v>1</v>
      </c>
      <c r="O214" s="46">
        <v>12</v>
      </c>
      <c r="P214" s="49">
        <v>43122</v>
      </c>
      <c r="Q214" s="49">
        <v>43220</v>
      </c>
      <c r="R214" s="46">
        <v>14</v>
      </c>
      <c r="S214" s="46" t="s">
        <v>908</v>
      </c>
      <c r="T214" s="46" t="s">
        <v>36</v>
      </c>
      <c r="U214" s="46"/>
      <c r="V214" s="46"/>
      <c r="W214" s="46"/>
      <c r="X214" s="46"/>
      <c r="Y214" s="46" t="s">
        <v>929</v>
      </c>
      <c r="Z214" s="46">
        <v>1</v>
      </c>
      <c r="AA214" s="50">
        <v>43920</v>
      </c>
      <c r="AB214" s="273">
        <f t="shared" si="7"/>
        <v>1</v>
      </c>
      <c r="AC214" s="51">
        <f t="shared" si="6"/>
        <v>12</v>
      </c>
      <c r="AD214" s="51"/>
      <c r="AE214" s="57"/>
    </row>
    <row r="215" spans="1:31" s="96" customFormat="1" ht="60" x14ac:dyDescent="0.25">
      <c r="A215" s="45">
        <v>170</v>
      </c>
      <c r="B215" s="46" t="s">
        <v>24</v>
      </c>
      <c r="C215" s="46" t="s">
        <v>901</v>
      </c>
      <c r="D215" s="46" t="s">
        <v>925</v>
      </c>
      <c r="E215" s="47">
        <v>43122</v>
      </c>
      <c r="F215" s="46" t="s">
        <v>903</v>
      </c>
      <c r="G215" s="46" t="s">
        <v>28</v>
      </c>
      <c r="H215" s="46" t="s">
        <v>45</v>
      </c>
      <c r="I215" s="48" t="s">
        <v>236</v>
      </c>
      <c r="J215" s="46" t="s">
        <v>904</v>
      </c>
      <c r="K215" s="46" t="s">
        <v>926</v>
      </c>
      <c r="L215" s="46" t="s">
        <v>930</v>
      </c>
      <c r="M215" s="46" t="s">
        <v>928</v>
      </c>
      <c r="N215" s="46">
        <v>1</v>
      </c>
      <c r="O215" s="46">
        <v>12</v>
      </c>
      <c r="P215" s="49">
        <v>43122</v>
      </c>
      <c r="Q215" s="49">
        <v>43190</v>
      </c>
      <c r="R215" s="46">
        <v>9</v>
      </c>
      <c r="S215" s="46" t="s">
        <v>908</v>
      </c>
      <c r="T215" s="46" t="s">
        <v>36</v>
      </c>
      <c r="U215" s="46"/>
      <c r="V215" s="46"/>
      <c r="W215" s="46"/>
      <c r="X215" s="46"/>
      <c r="Y215" s="46" t="s">
        <v>931</v>
      </c>
      <c r="Z215" s="46">
        <v>1</v>
      </c>
      <c r="AA215" s="50">
        <v>43920</v>
      </c>
      <c r="AB215" s="273">
        <f t="shared" si="7"/>
        <v>1</v>
      </c>
      <c r="AC215" s="51">
        <f t="shared" si="6"/>
        <v>12</v>
      </c>
      <c r="AD215" s="51"/>
      <c r="AE215" s="57"/>
    </row>
    <row r="216" spans="1:31" s="96" customFormat="1" ht="90" x14ac:dyDescent="0.25">
      <c r="A216" s="45">
        <v>171</v>
      </c>
      <c r="B216" s="46" t="s">
        <v>24</v>
      </c>
      <c r="C216" s="46" t="s">
        <v>506</v>
      </c>
      <c r="D216" s="46" t="s">
        <v>932</v>
      </c>
      <c r="E216" s="47">
        <v>43795</v>
      </c>
      <c r="F216" s="46" t="s">
        <v>933</v>
      </c>
      <c r="G216" s="46" t="s">
        <v>28</v>
      </c>
      <c r="H216" s="46" t="s">
        <v>45</v>
      </c>
      <c r="I216" s="48" t="s">
        <v>391</v>
      </c>
      <c r="J216" s="46" t="s">
        <v>934</v>
      </c>
      <c r="K216" s="46" t="s">
        <v>512</v>
      </c>
      <c r="L216" s="46" t="s">
        <v>935</v>
      </c>
      <c r="M216" s="46" t="s">
        <v>936</v>
      </c>
      <c r="N216" s="46">
        <v>2</v>
      </c>
      <c r="O216" s="46">
        <v>40</v>
      </c>
      <c r="P216" s="49">
        <v>43795</v>
      </c>
      <c r="Q216" s="49">
        <v>43920</v>
      </c>
      <c r="R216" s="46">
        <v>17</v>
      </c>
      <c r="S216" s="46" t="s">
        <v>937</v>
      </c>
      <c r="T216" s="46" t="s">
        <v>36</v>
      </c>
      <c r="U216" s="46"/>
      <c r="V216" s="46"/>
      <c r="W216" s="46"/>
      <c r="X216" s="46"/>
      <c r="Y216" s="46" t="s">
        <v>938</v>
      </c>
      <c r="Z216" s="46">
        <v>2</v>
      </c>
      <c r="AA216" s="50">
        <v>43920</v>
      </c>
      <c r="AB216" s="273">
        <f t="shared" si="7"/>
        <v>1</v>
      </c>
      <c r="AC216" s="51">
        <f t="shared" si="6"/>
        <v>40</v>
      </c>
      <c r="AD216" s="51"/>
      <c r="AE216" s="57"/>
    </row>
    <row r="217" spans="1:31" s="96" customFormat="1" ht="120" x14ac:dyDescent="0.25">
      <c r="A217" s="45">
        <v>172</v>
      </c>
      <c r="B217" s="46" t="s">
        <v>24</v>
      </c>
      <c r="C217" s="46" t="s">
        <v>362</v>
      </c>
      <c r="D217" s="46" t="s">
        <v>939</v>
      </c>
      <c r="E217" s="47">
        <v>43738</v>
      </c>
      <c r="F217" s="46" t="s">
        <v>933</v>
      </c>
      <c r="G217" s="46" t="s">
        <v>28</v>
      </c>
      <c r="H217" s="46" t="s">
        <v>45</v>
      </c>
      <c r="I217" s="48" t="s">
        <v>273</v>
      </c>
      <c r="J217" s="46" t="s">
        <v>150</v>
      </c>
      <c r="K217" s="46" t="s">
        <v>940</v>
      </c>
      <c r="L217" s="46" t="s">
        <v>941</v>
      </c>
      <c r="M217" s="46" t="s">
        <v>942</v>
      </c>
      <c r="N217" s="46">
        <v>1</v>
      </c>
      <c r="O217" s="46">
        <v>8</v>
      </c>
      <c r="P217" s="49">
        <v>43738</v>
      </c>
      <c r="Q217" s="49">
        <v>43784</v>
      </c>
      <c r="R217" s="46">
        <v>6</v>
      </c>
      <c r="S217" s="46" t="s">
        <v>937</v>
      </c>
      <c r="T217" s="46" t="s">
        <v>36</v>
      </c>
      <c r="U217" s="46"/>
      <c r="V217" s="46"/>
      <c r="W217" s="46"/>
      <c r="X217" s="46"/>
      <c r="Y217" s="46" t="s">
        <v>943</v>
      </c>
      <c r="Z217" s="46">
        <v>1</v>
      </c>
      <c r="AA217" s="50">
        <v>43920</v>
      </c>
      <c r="AB217" s="273">
        <f t="shared" si="7"/>
        <v>1</v>
      </c>
      <c r="AC217" s="51">
        <f t="shared" si="6"/>
        <v>8</v>
      </c>
      <c r="AD217" s="51"/>
      <c r="AE217" s="57"/>
    </row>
    <row r="218" spans="1:31" s="96" customFormat="1" ht="90" x14ac:dyDescent="0.25">
      <c r="A218" s="45">
        <v>173</v>
      </c>
      <c r="B218" s="46" t="s">
        <v>24</v>
      </c>
      <c r="C218" s="46" t="s">
        <v>362</v>
      </c>
      <c r="D218" s="46" t="s">
        <v>939</v>
      </c>
      <c r="E218" s="47">
        <v>43738</v>
      </c>
      <c r="F218" s="46" t="s">
        <v>933</v>
      </c>
      <c r="G218" s="46" t="s">
        <v>28</v>
      </c>
      <c r="H218" s="46" t="s">
        <v>45</v>
      </c>
      <c r="I218" s="48" t="s">
        <v>273</v>
      </c>
      <c r="J218" s="46" t="s">
        <v>150</v>
      </c>
      <c r="K218" s="46" t="s">
        <v>940</v>
      </c>
      <c r="L218" s="46" t="s">
        <v>944</v>
      </c>
      <c r="M218" s="46" t="s">
        <v>945</v>
      </c>
      <c r="N218" s="46">
        <v>1</v>
      </c>
      <c r="O218" s="46">
        <v>8</v>
      </c>
      <c r="P218" s="49">
        <v>43738</v>
      </c>
      <c r="Q218" s="49">
        <v>43920</v>
      </c>
      <c r="R218" s="46">
        <v>26</v>
      </c>
      <c r="S218" s="46" t="s">
        <v>937</v>
      </c>
      <c r="T218" s="46" t="s">
        <v>36</v>
      </c>
      <c r="U218" s="46"/>
      <c r="V218" s="46"/>
      <c r="W218" s="46"/>
      <c r="X218" s="46"/>
      <c r="Y218" s="46" t="s">
        <v>946</v>
      </c>
      <c r="Z218" s="46">
        <v>1</v>
      </c>
      <c r="AA218" s="50">
        <v>43920</v>
      </c>
      <c r="AB218" s="273">
        <f t="shared" si="7"/>
        <v>1</v>
      </c>
      <c r="AC218" s="51">
        <f t="shared" si="6"/>
        <v>8</v>
      </c>
      <c r="AD218" s="51"/>
      <c r="AE218" s="57"/>
    </row>
    <row r="219" spans="1:31" s="96" customFormat="1" ht="45" x14ac:dyDescent="0.25">
      <c r="A219" s="45">
        <v>174</v>
      </c>
      <c r="B219" s="46" t="s">
        <v>24</v>
      </c>
      <c r="C219" s="46" t="s">
        <v>271</v>
      </c>
      <c r="D219" s="46" t="s">
        <v>947</v>
      </c>
      <c r="E219" s="47">
        <v>43643</v>
      </c>
      <c r="F219" s="46" t="s">
        <v>933</v>
      </c>
      <c r="G219" s="46" t="s">
        <v>28</v>
      </c>
      <c r="H219" s="46" t="s">
        <v>45</v>
      </c>
      <c r="I219" s="48" t="s">
        <v>273</v>
      </c>
      <c r="J219" s="46" t="s">
        <v>934</v>
      </c>
      <c r="K219" s="46" t="s">
        <v>948</v>
      </c>
      <c r="L219" s="46" t="s">
        <v>949</v>
      </c>
      <c r="M219" s="46" t="s">
        <v>950</v>
      </c>
      <c r="N219" s="46">
        <v>10</v>
      </c>
      <c r="O219" s="46">
        <v>4</v>
      </c>
      <c r="P219" s="49">
        <v>43643</v>
      </c>
      <c r="Q219" s="49">
        <v>43799</v>
      </c>
      <c r="R219" s="46">
        <v>22</v>
      </c>
      <c r="S219" s="46" t="s">
        <v>937</v>
      </c>
      <c r="T219" s="46" t="s">
        <v>36</v>
      </c>
      <c r="U219" s="46"/>
      <c r="V219" s="46"/>
      <c r="W219" s="46"/>
      <c r="X219" s="46"/>
      <c r="Y219" s="46" t="s">
        <v>951</v>
      </c>
      <c r="Z219" s="46">
        <v>10</v>
      </c>
      <c r="AA219" s="50">
        <v>43920</v>
      </c>
      <c r="AB219" s="273">
        <f t="shared" si="7"/>
        <v>1</v>
      </c>
      <c r="AC219" s="51">
        <f t="shared" si="6"/>
        <v>4</v>
      </c>
      <c r="AD219" s="51"/>
      <c r="AE219" s="57"/>
    </row>
    <row r="220" spans="1:31" s="96" customFormat="1" ht="60" x14ac:dyDescent="0.25">
      <c r="A220" s="45">
        <v>174</v>
      </c>
      <c r="B220" s="46" t="s">
        <v>24</v>
      </c>
      <c r="C220" s="46" t="s">
        <v>271</v>
      </c>
      <c r="D220" s="46" t="s">
        <v>947</v>
      </c>
      <c r="E220" s="47">
        <v>43643</v>
      </c>
      <c r="F220" s="46" t="s">
        <v>933</v>
      </c>
      <c r="G220" s="46" t="s">
        <v>28</v>
      </c>
      <c r="H220" s="46" t="s">
        <v>45</v>
      </c>
      <c r="I220" s="48" t="s">
        <v>273</v>
      </c>
      <c r="J220" s="46" t="s">
        <v>934</v>
      </c>
      <c r="K220" s="46" t="s">
        <v>948</v>
      </c>
      <c r="L220" s="46" t="s">
        <v>952</v>
      </c>
      <c r="M220" s="46" t="s">
        <v>953</v>
      </c>
      <c r="N220" s="46">
        <v>1</v>
      </c>
      <c r="O220" s="46">
        <v>4</v>
      </c>
      <c r="P220" s="49">
        <v>43643</v>
      </c>
      <c r="Q220" s="49">
        <v>43814</v>
      </c>
      <c r="R220" s="46">
        <v>24</v>
      </c>
      <c r="S220" s="46" t="s">
        <v>937</v>
      </c>
      <c r="T220" s="46" t="s">
        <v>36</v>
      </c>
      <c r="U220" s="46"/>
      <c r="V220" s="46"/>
      <c r="W220" s="46"/>
      <c r="X220" s="46"/>
      <c r="Y220" s="46" t="s">
        <v>954</v>
      </c>
      <c r="Z220" s="46">
        <v>1</v>
      </c>
      <c r="AA220" s="50">
        <v>43920</v>
      </c>
      <c r="AB220" s="273">
        <f t="shared" si="7"/>
        <v>1</v>
      </c>
      <c r="AC220" s="51">
        <f t="shared" si="6"/>
        <v>4</v>
      </c>
      <c r="AD220" s="51"/>
      <c r="AE220" s="57"/>
    </row>
    <row r="221" spans="1:31" s="96" customFormat="1" ht="135" x14ac:dyDescent="0.25">
      <c r="A221" s="45">
        <v>175</v>
      </c>
      <c r="B221" s="46" t="s">
        <v>24</v>
      </c>
      <c r="C221" s="46" t="s">
        <v>271</v>
      </c>
      <c r="D221" s="46" t="s">
        <v>955</v>
      </c>
      <c r="E221" s="47">
        <v>43643</v>
      </c>
      <c r="F221" s="46" t="s">
        <v>933</v>
      </c>
      <c r="G221" s="46" t="s">
        <v>28</v>
      </c>
      <c r="H221" s="46" t="s">
        <v>45</v>
      </c>
      <c r="I221" s="48" t="s">
        <v>273</v>
      </c>
      <c r="J221" s="46" t="s">
        <v>934</v>
      </c>
      <c r="K221" s="46" t="s">
        <v>956</v>
      </c>
      <c r="L221" s="46" t="s">
        <v>957</v>
      </c>
      <c r="M221" s="46" t="s">
        <v>958</v>
      </c>
      <c r="N221" s="46">
        <v>2</v>
      </c>
      <c r="O221" s="46">
        <v>5</v>
      </c>
      <c r="P221" s="49">
        <v>43643</v>
      </c>
      <c r="Q221" s="49">
        <v>43814</v>
      </c>
      <c r="R221" s="46">
        <v>24</v>
      </c>
      <c r="S221" s="46" t="s">
        <v>937</v>
      </c>
      <c r="T221" s="46" t="s">
        <v>36</v>
      </c>
      <c r="U221" s="46"/>
      <c r="V221" s="46"/>
      <c r="W221" s="46"/>
      <c r="X221" s="46"/>
      <c r="Y221" s="46" t="s">
        <v>959</v>
      </c>
      <c r="Z221" s="46">
        <v>2</v>
      </c>
      <c r="AA221" s="50">
        <v>43920</v>
      </c>
      <c r="AB221" s="273">
        <f t="shared" si="7"/>
        <v>1</v>
      </c>
      <c r="AC221" s="51">
        <f t="shared" si="6"/>
        <v>5</v>
      </c>
      <c r="AD221" s="51"/>
      <c r="AE221" s="57"/>
    </row>
    <row r="222" spans="1:31" s="96" customFormat="1" ht="90" x14ac:dyDescent="0.25">
      <c r="A222" s="45">
        <v>175</v>
      </c>
      <c r="B222" s="46" t="s">
        <v>24</v>
      </c>
      <c r="C222" s="46" t="s">
        <v>271</v>
      </c>
      <c r="D222" s="46" t="s">
        <v>955</v>
      </c>
      <c r="E222" s="47">
        <v>43643</v>
      </c>
      <c r="F222" s="46" t="s">
        <v>933</v>
      </c>
      <c r="G222" s="46" t="s">
        <v>28</v>
      </c>
      <c r="H222" s="46" t="s">
        <v>45</v>
      </c>
      <c r="I222" s="48" t="s">
        <v>273</v>
      </c>
      <c r="J222" s="46" t="s">
        <v>934</v>
      </c>
      <c r="K222" s="46" t="s">
        <v>956</v>
      </c>
      <c r="L222" s="46" t="s">
        <v>960</v>
      </c>
      <c r="M222" s="46" t="s">
        <v>961</v>
      </c>
      <c r="N222" s="46">
        <v>1</v>
      </c>
      <c r="O222" s="46">
        <v>4</v>
      </c>
      <c r="P222" s="49">
        <v>43643</v>
      </c>
      <c r="Q222" s="49">
        <v>43738</v>
      </c>
      <c r="R222" s="46">
        <v>13</v>
      </c>
      <c r="S222" s="46" t="s">
        <v>937</v>
      </c>
      <c r="T222" s="46" t="s">
        <v>36</v>
      </c>
      <c r="U222" s="46"/>
      <c r="V222" s="46"/>
      <c r="W222" s="46"/>
      <c r="X222" s="46"/>
      <c r="Y222" s="46" t="s">
        <v>962</v>
      </c>
      <c r="Z222" s="46">
        <v>1</v>
      </c>
      <c r="AA222" s="50">
        <v>43920</v>
      </c>
      <c r="AB222" s="273">
        <f t="shared" si="7"/>
        <v>1</v>
      </c>
      <c r="AC222" s="51">
        <f t="shared" si="6"/>
        <v>4</v>
      </c>
      <c r="AD222" s="51"/>
      <c r="AE222" s="57"/>
    </row>
    <row r="223" spans="1:31" s="96" customFormat="1" ht="90" x14ac:dyDescent="0.25">
      <c r="A223" s="45">
        <v>176</v>
      </c>
      <c r="B223" s="46" t="s">
        <v>24</v>
      </c>
      <c r="C223" s="46" t="s">
        <v>271</v>
      </c>
      <c r="D223" s="46" t="s">
        <v>963</v>
      </c>
      <c r="E223" s="47">
        <v>43643</v>
      </c>
      <c r="F223" s="46" t="s">
        <v>933</v>
      </c>
      <c r="G223" s="46" t="s">
        <v>28</v>
      </c>
      <c r="H223" s="46" t="s">
        <v>45</v>
      </c>
      <c r="I223" s="48" t="s">
        <v>273</v>
      </c>
      <c r="J223" s="46" t="s">
        <v>934</v>
      </c>
      <c r="K223" s="46" t="s">
        <v>964</v>
      </c>
      <c r="L223" s="46" t="s">
        <v>965</v>
      </c>
      <c r="M223" s="46" t="s">
        <v>966</v>
      </c>
      <c r="N223" s="46">
        <v>1</v>
      </c>
      <c r="O223" s="46">
        <v>9</v>
      </c>
      <c r="P223" s="49">
        <v>43643</v>
      </c>
      <c r="Q223" s="49">
        <v>43799</v>
      </c>
      <c r="R223" s="46">
        <v>22</v>
      </c>
      <c r="S223" s="46" t="s">
        <v>937</v>
      </c>
      <c r="T223" s="46" t="s">
        <v>36</v>
      </c>
      <c r="U223" s="46"/>
      <c r="V223" s="46"/>
      <c r="W223" s="46"/>
      <c r="X223" s="46"/>
      <c r="Y223" s="46" t="s">
        <v>967</v>
      </c>
      <c r="Z223" s="46">
        <v>1</v>
      </c>
      <c r="AA223" s="50">
        <v>43920</v>
      </c>
      <c r="AB223" s="273">
        <f t="shared" si="7"/>
        <v>1</v>
      </c>
      <c r="AC223" s="51">
        <f t="shared" si="6"/>
        <v>9</v>
      </c>
      <c r="AD223" s="51"/>
      <c r="AE223" s="57"/>
    </row>
    <row r="224" spans="1:31" s="96" customFormat="1" ht="120" x14ac:dyDescent="0.25">
      <c r="A224" s="45">
        <v>177</v>
      </c>
      <c r="B224" s="46" t="s">
        <v>24</v>
      </c>
      <c r="C224" s="46" t="s">
        <v>271</v>
      </c>
      <c r="D224" s="46" t="s">
        <v>968</v>
      </c>
      <c r="E224" s="47">
        <v>43643</v>
      </c>
      <c r="F224" s="46" t="s">
        <v>933</v>
      </c>
      <c r="G224" s="46" t="s">
        <v>28</v>
      </c>
      <c r="H224" s="46" t="s">
        <v>45</v>
      </c>
      <c r="I224" s="48" t="s">
        <v>273</v>
      </c>
      <c r="J224" s="46" t="s">
        <v>934</v>
      </c>
      <c r="K224" s="46" t="s">
        <v>969</v>
      </c>
      <c r="L224" s="46" t="s">
        <v>970</v>
      </c>
      <c r="M224" s="46" t="s">
        <v>971</v>
      </c>
      <c r="N224" s="46">
        <v>1</v>
      </c>
      <c r="O224" s="46">
        <v>9</v>
      </c>
      <c r="P224" s="49">
        <v>43643</v>
      </c>
      <c r="Q224" s="49">
        <v>43738</v>
      </c>
      <c r="R224" s="46">
        <v>13</v>
      </c>
      <c r="S224" s="46" t="s">
        <v>937</v>
      </c>
      <c r="T224" s="46" t="s">
        <v>36</v>
      </c>
      <c r="U224" s="46"/>
      <c r="V224" s="46"/>
      <c r="W224" s="46"/>
      <c r="X224" s="46"/>
      <c r="Y224" s="46" t="s">
        <v>972</v>
      </c>
      <c r="Z224" s="46">
        <v>1</v>
      </c>
      <c r="AA224" s="50">
        <v>43920</v>
      </c>
      <c r="AB224" s="273">
        <f t="shared" si="7"/>
        <v>1</v>
      </c>
      <c r="AC224" s="51">
        <f t="shared" si="6"/>
        <v>9</v>
      </c>
      <c r="AD224" s="51"/>
      <c r="AE224" s="57"/>
    </row>
    <row r="225" spans="1:32" s="96" customFormat="1" ht="75" x14ac:dyDescent="0.25">
      <c r="A225" s="45">
        <v>178</v>
      </c>
      <c r="B225" s="46" t="s">
        <v>24</v>
      </c>
      <c r="C225" s="46" t="s">
        <v>220</v>
      </c>
      <c r="D225" s="46" t="s">
        <v>230</v>
      </c>
      <c r="E225" s="47">
        <v>43567</v>
      </c>
      <c r="F225" s="46" t="s">
        <v>933</v>
      </c>
      <c r="G225" s="46" t="s">
        <v>28</v>
      </c>
      <c r="H225" s="46" t="s">
        <v>29</v>
      </c>
      <c r="I225" s="48" t="s">
        <v>222</v>
      </c>
      <c r="J225" s="46" t="s">
        <v>934</v>
      </c>
      <c r="K225" s="46" t="s">
        <v>973</v>
      </c>
      <c r="L225" s="46" t="s">
        <v>974</v>
      </c>
      <c r="M225" s="46" t="s">
        <v>975</v>
      </c>
      <c r="N225" s="46">
        <v>1</v>
      </c>
      <c r="O225" s="46">
        <v>4</v>
      </c>
      <c r="P225" s="49">
        <v>43567</v>
      </c>
      <c r="Q225" s="49">
        <v>43920</v>
      </c>
      <c r="R225" s="46">
        <v>50</v>
      </c>
      <c r="S225" s="46" t="s">
        <v>937</v>
      </c>
      <c r="T225" s="46" t="s">
        <v>36</v>
      </c>
      <c r="U225" s="46"/>
      <c r="V225" s="46"/>
      <c r="W225" s="46"/>
      <c r="X225" s="46"/>
      <c r="Y225" s="46" t="s">
        <v>976</v>
      </c>
      <c r="Z225" s="46">
        <v>1</v>
      </c>
      <c r="AA225" s="50">
        <v>43920</v>
      </c>
      <c r="AB225" s="273">
        <f t="shared" si="7"/>
        <v>1</v>
      </c>
      <c r="AC225" s="51">
        <f t="shared" si="6"/>
        <v>4</v>
      </c>
      <c r="AD225" s="51"/>
      <c r="AE225" s="57"/>
    </row>
    <row r="226" spans="1:32" s="96" customFormat="1" ht="75" x14ac:dyDescent="0.25">
      <c r="A226" s="45">
        <v>179</v>
      </c>
      <c r="B226" s="46" t="s">
        <v>24</v>
      </c>
      <c r="C226" s="46" t="s">
        <v>220</v>
      </c>
      <c r="D226" s="46" t="s">
        <v>230</v>
      </c>
      <c r="E226" s="47">
        <v>43567</v>
      </c>
      <c r="F226" s="46" t="s">
        <v>933</v>
      </c>
      <c r="G226" s="46" t="s">
        <v>28</v>
      </c>
      <c r="H226" s="46" t="s">
        <v>45</v>
      </c>
      <c r="I226" s="48" t="s">
        <v>222</v>
      </c>
      <c r="J226" s="46" t="s">
        <v>934</v>
      </c>
      <c r="K226" s="46" t="s">
        <v>973</v>
      </c>
      <c r="L226" s="46" t="s">
        <v>977</v>
      </c>
      <c r="M226" s="46" t="s">
        <v>978</v>
      </c>
      <c r="N226" s="46">
        <v>1</v>
      </c>
      <c r="O226" s="46">
        <v>5</v>
      </c>
      <c r="P226" s="49">
        <v>43567</v>
      </c>
      <c r="Q226" s="49">
        <v>43920</v>
      </c>
      <c r="R226" s="46">
        <v>50</v>
      </c>
      <c r="S226" s="46" t="s">
        <v>937</v>
      </c>
      <c r="T226" s="46" t="s">
        <v>36</v>
      </c>
      <c r="U226" s="46"/>
      <c r="V226" s="46"/>
      <c r="W226" s="46"/>
      <c r="X226" s="46"/>
      <c r="Y226" s="46" t="s">
        <v>979</v>
      </c>
      <c r="Z226" s="46">
        <v>1</v>
      </c>
      <c r="AA226" s="50">
        <v>43920</v>
      </c>
      <c r="AB226" s="273">
        <f t="shared" si="7"/>
        <v>1</v>
      </c>
      <c r="AC226" s="51">
        <f t="shared" si="6"/>
        <v>5</v>
      </c>
      <c r="AD226" s="51"/>
      <c r="AE226" s="57"/>
    </row>
    <row r="227" spans="1:32" s="96" customFormat="1" ht="135" x14ac:dyDescent="0.25">
      <c r="A227" s="45">
        <v>180</v>
      </c>
      <c r="B227" s="46" t="s">
        <v>24</v>
      </c>
      <c r="C227" s="46" t="s">
        <v>432</v>
      </c>
      <c r="D227" s="46" t="s">
        <v>513</v>
      </c>
      <c r="E227" s="47">
        <v>43315</v>
      </c>
      <c r="F227" s="46" t="s">
        <v>933</v>
      </c>
      <c r="G227" s="46" t="s">
        <v>28</v>
      </c>
      <c r="H227" s="46" t="s">
        <v>29</v>
      </c>
      <c r="I227" s="48" t="s">
        <v>99</v>
      </c>
      <c r="J227" s="46" t="s">
        <v>937</v>
      </c>
      <c r="K227" s="46" t="s">
        <v>980</v>
      </c>
      <c r="L227" s="46" t="s">
        <v>981</v>
      </c>
      <c r="M227" s="46" t="s">
        <v>982</v>
      </c>
      <c r="N227" s="46">
        <v>1</v>
      </c>
      <c r="O227" s="46">
        <v>3</v>
      </c>
      <c r="P227" s="49">
        <v>43315</v>
      </c>
      <c r="Q227" s="49">
        <v>43343</v>
      </c>
      <c r="R227" s="46">
        <v>4</v>
      </c>
      <c r="S227" s="46" t="s">
        <v>937</v>
      </c>
      <c r="T227" s="46" t="s">
        <v>36</v>
      </c>
      <c r="U227" s="46"/>
      <c r="V227" s="46"/>
      <c r="W227" s="46"/>
      <c r="X227" s="46"/>
      <c r="Y227" s="46" t="s">
        <v>983</v>
      </c>
      <c r="Z227" s="46">
        <v>1</v>
      </c>
      <c r="AA227" s="50">
        <v>43920</v>
      </c>
      <c r="AB227" s="273">
        <f t="shared" si="7"/>
        <v>1</v>
      </c>
      <c r="AC227" s="51">
        <f t="shared" si="6"/>
        <v>3</v>
      </c>
      <c r="AD227" s="51"/>
      <c r="AE227" s="57"/>
    </row>
    <row r="228" spans="1:32" s="96" customFormat="1" ht="150" x14ac:dyDescent="0.25">
      <c r="A228" s="45">
        <v>181</v>
      </c>
      <c r="B228" s="46" t="s">
        <v>24</v>
      </c>
      <c r="C228" s="46" t="s">
        <v>96</v>
      </c>
      <c r="D228" s="46" t="s">
        <v>984</v>
      </c>
      <c r="E228" s="47">
        <v>43437</v>
      </c>
      <c r="F228" s="46" t="s">
        <v>98</v>
      </c>
      <c r="G228" s="46" t="s">
        <v>28</v>
      </c>
      <c r="H228" s="46" t="s">
        <v>29</v>
      </c>
      <c r="I228" s="48" t="s">
        <v>99</v>
      </c>
      <c r="J228" s="46" t="s">
        <v>985</v>
      </c>
      <c r="K228" s="46" t="s">
        <v>986</v>
      </c>
      <c r="L228" s="46" t="s">
        <v>987</v>
      </c>
      <c r="M228" s="46" t="s">
        <v>988</v>
      </c>
      <c r="N228" s="46">
        <v>1</v>
      </c>
      <c r="O228" s="46">
        <v>8</v>
      </c>
      <c r="P228" s="49">
        <v>43437</v>
      </c>
      <c r="Q228" s="49">
        <v>43496</v>
      </c>
      <c r="R228" s="46">
        <v>8</v>
      </c>
      <c r="S228" s="46" t="s">
        <v>99</v>
      </c>
      <c r="T228" s="46" t="s">
        <v>36</v>
      </c>
      <c r="U228" s="46"/>
      <c r="V228" s="46"/>
      <c r="W228" s="46"/>
      <c r="X228" s="46"/>
      <c r="Y228" s="46" t="s">
        <v>989</v>
      </c>
      <c r="Z228" s="46">
        <v>1</v>
      </c>
      <c r="AA228" s="50">
        <v>43920</v>
      </c>
      <c r="AB228" s="273">
        <f t="shared" si="7"/>
        <v>1</v>
      </c>
      <c r="AC228" s="51">
        <f t="shared" si="6"/>
        <v>8</v>
      </c>
      <c r="AD228" s="51"/>
      <c r="AE228" s="57"/>
    </row>
    <row r="229" spans="1:32" s="96" customFormat="1" ht="150" x14ac:dyDescent="0.25">
      <c r="A229" s="45">
        <v>182</v>
      </c>
      <c r="B229" s="46" t="s">
        <v>24</v>
      </c>
      <c r="C229" s="46" t="s">
        <v>96</v>
      </c>
      <c r="D229" s="46" t="s">
        <v>990</v>
      </c>
      <c r="E229" s="47">
        <v>43437</v>
      </c>
      <c r="F229" s="46" t="s">
        <v>98</v>
      </c>
      <c r="G229" s="46" t="s">
        <v>28</v>
      </c>
      <c r="H229" s="46" t="s">
        <v>29</v>
      </c>
      <c r="I229" s="48" t="s">
        <v>99</v>
      </c>
      <c r="J229" s="46" t="s">
        <v>985</v>
      </c>
      <c r="K229" s="46" t="s">
        <v>986</v>
      </c>
      <c r="L229" s="46" t="s">
        <v>991</v>
      </c>
      <c r="M229" s="46" t="s">
        <v>425</v>
      </c>
      <c r="N229" s="46">
        <v>1</v>
      </c>
      <c r="O229" s="46">
        <v>8</v>
      </c>
      <c r="P229" s="49">
        <v>43437</v>
      </c>
      <c r="Q229" s="49">
        <v>43646</v>
      </c>
      <c r="R229" s="46">
        <v>29</v>
      </c>
      <c r="S229" s="46" t="s">
        <v>99</v>
      </c>
      <c r="T229" s="46" t="s">
        <v>36</v>
      </c>
      <c r="U229" s="46"/>
      <c r="V229" s="46"/>
      <c r="W229" s="46"/>
      <c r="X229" s="46"/>
      <c r="Y229" s="46" t="s">
        <v>992</v>
      </c>
      <c r="Z229" s="46">
        <v>1</v>
      </c>
      <c r="AA229" s="50">
        <v>43920</v>
      </c>
      <c r="AB229" s="273">
        <f t="shared" si="7"/>
        <v>1</v>
      </c>
      <c r="AC229" s="51">
        <f t="shared" si="6"/>
        <v>8</v>
      </c>
      <c r="AD229" s="51"/>
      <c r="AE229" s="57"/>
    </row>
    <row r="230" spans="1:32" s="96" customFormat="1" ht="150" x14ac:dyDescent="0.25">
      <c r="A230" s="45">
        <v>183</v>
      </c>
      <c r="B230" s="46" t="s">
        <v>24</v>
      </c>
      <c r="C230" s="46" t="s">
        <v>96</v>
      </c>
      <c r="D230" s="46" t="s">
        <v>993</v>
      </c>
      <c r="E230" s="47">
        <v>43437</v>
      </c>
      <c r="F230" s="46" t="s">
        <v>98</v>
      </c>
      <c r="G230" s="46" t="s">
        <v>28</v>
      </c>
      <c r="H230" s="46" t="s">
        <v>29</v>
      </c>
      <c r="I230" s="48" t="s">
        <v>99</v>
      </c>
      <c r="J230" s="46" t="s">
        <v>985</v>
      </c>
      <c r="K230" s="46" t="s">
        <v>986</v>
      </c>
      <c r="L230" s="46" t="s">
        <v>994</v>
      </c>
      <c r="M230" s="46" t="s">
        <v>995</v>
      </c>
      <c r="N230" s="46">
        <v>1</v>
      </c>
      <c r="O230" s="46">
        <v>8</v>
      </c>
      <c r="P230" s="49">
        <v>43437</v>
      </c>
      <c r="Q230" s="49">
        <v>43677</v>
      </c>
      <c r="R230" s="46">
        <v>34</v>
      </c>
      <c r="S230" s="46" t="s">
        <v>99</v>
      </c>
      <c r="T230" s="46" t="s">
        <v>36</v>
      </c>
      <c r="U230" s="46"/>
      <c r="V230" s="46"/>
      <c r="W230" s="46"/>
      <c r="X230" s="46"/>
      <c r="Y230" s="46" t="s">
        <v>996</v>
      </c>
      <c r="Z230" s="46">
        <v>1</v>
      </c>
      <c r="AA230" s="50">
        <v>43920</v>
      </c>
      <c r="AB230" s="273">
        <f t="shared" si="7"/>
        <v>1</v>
      </c>
      <c r="AC230" s="51">
        <f t="shared" si="6"/>
        <v>8</v>
      </c>
      <c r="AD230" s="51"/>
      <c r="AE230" s="57"/>
    </row>
    <row r="231" spans="1:32" s="96" customFormat="1" ht="195" x14ac:dyDescent="0.25">
      <c r="A231" s="45">
        <v>184</v>
      </c>
      <c r="B231" s="46" t="s">
        <v>24</v>
      </c>
      <c r="C231" s="46" t="s">
        <v>96</v>
      </c>
      <c r="D231" s="46" t="s">
        <v>997</v>
      </c>
      <c r="E231" s="47">
        <v>43437</v>
      </c>
      <c r="F231" s="46" t="s">
        <v>27</v>
      </c>
      <c r="G231" s="46" t="s">
        <v>28</v>
      </c>
      <c r="H231" s="46" t="s">
        <v>45</v>
      </c>
      <c r="I231" s="48" t="s">
        <v>99</v>
      </c>
      <c r="J231" s="46" t="s">
        <v>985</v>
      </c>
      <c r="K231" s="46" t="s">
        <v>998</v>
      </c>
      <c r="L231" s="46" t="s">
        <v>999</v>
      </c>
      <c r="M231" s="46" t="s">
        <v>1000</v>
      </c>
      <c r="N231" s="46">
        <v>1</v>
      </c>
      <c r="O231" s="46">
        <v>10</v>
      </c>
      <c r="P231" s="49">
        <v>43437</v>
      </c>
      <c r="Q231" s="49">
        <v>43585</v>
      </c>
      <c r="R231" s="46">
        <v>21</v>
      </c>
      <c r="S231" s="46" t="s">
        <v>99</v>
      </c>
      <c r="T231" s="46" t="s">
        <v>36</v>
      </c>
      <c r="U231" s="46"/>
      <c r="V231" s="46"/>
      <c r="W231" s="46"/>
      <c r="X231" s="46"/>
      <c r="Y231" s="46" t="s">
        <v>1001</v>
      </c>
      <c r="Z231" s="46">
        <v>1</v>
      </c>
      <c r="AA231" s="50">
        <v>43920</v>
      </c>
      <c r="AB231" s="273">
        <f t="shared" si="7"/>
        <v>1</v>
      </c>
      <c r="AC231" s="51">
        <f t="shared" si="6"/>
        <v>10</v>
      </c>
      <c r="AD231" s="51"/>
      <c r="AE231" s="57"/>
    </row>
    <row r="232" spans="1:32" s="96" customFormat="1" ht="150" x14ac:dyDescent="0.25">
      <c r="A232" s="45">
        <v>185</v>
      </c>
      <c r="B232" s="46" t="s">
        <v>24</v>
      </c>
      <c r="C232" s="46" t="s">
        <v>96</v>
      </c>
      <c r="D232" s="46" t="s">
        <v>1002</v>
      </c>
      <c r="E232" s="47">
        <v>43437</v>
      </c>
      <c r="F232" s="46" t="s">
        <v>98</v>
      </c>
      <c r="G232" s="46" t="s">
        <v>28</v>
      </c>
      <c r="H232" s="46" t="s">
        <v>29</v>
      </c>
      <c r="I232" s="48" t="s">
        <v>99</v>
      </c>
      <c r="J232" s="46" t="s">
        <v>985</v>
      </c>
      <c r="K232" s="46" t="s">
        <v>1003</v>
      </c>
      <c r="L232" s="46" t="s">
        <v>987</v>
      </c>
      <c r="M232" s="46" t="s">
        <v>988</v>
      </c>
      <c r="N232" s="46">
        <v>1</v>
      </c>
      <c r="O232" s="46">
        <v>8</v>
      </c>
      <c r="P232" s="49">
        <v>43437</v>
      </c>
      <c r="Q232" s="49">
        <v>43496</v>
      </c>
      <c r="R232" s="46">
        <v>8</v>
      </c>
      <c r="S232" s="46" t="s">
        <v>99</v>
      </c>
      <c r="T232" s="46" t="s">
        <v>36</v>
      </c>
      <c r="U232" s="46"/>
      <c r="V232" s="46"/>
      <c r="W232" s="46"/>
      <c r="X232" s="46"/>
      <c r="Y232" s="46" t="s">
        <v>1004</v>
      </c>
      <c r="Z232" s="46">
        <v>1</v>
      </c>
      <c r="AA232" s="50">
        <v>43920</v>
      </c>
      <c r="AB232" s="273">
        <f t="shared" si="7"/>
        <v>1</v>
      </c>
      <c r="AC232" s="51">
        <f t="shared" si="6"/>
        <v>8</v>
      </c>
      <c r="AD232" s="51"/>
      <c r="AE232" s="57"/>
    </row>
    <row r="233" spans="1:32" s="96" customFormat="1" ht="150" x14ac:dyDescent="0.25">
      <c r="A233" s="45">
        <v>186</v>
      </c>
      <c r="B233" s="46" t="s">
        <v>24</v>
      </c>
      <c r="C233" s="46" t="s">
        <v>96</v>
      </c>
      <c r="D233" s="46" t="s">
        <v>1005</v>
      </c>
      <c r="E233" s="47">
        <v>43437</v>
      </c>
      <c r="F233" s="46" t="s">
        <v>98</v>
      </c>
      <c r="G233" s="46" t="s">
        <v>28</v>
      </c>
      <c r="H233" s="46" t="s">
        <v>29</v>
      </c>
      <c r="I233" s="48" t="s">
        <v>99</v>
      </c>
      <c r="J233" s="46" t="s">
        <v>985</v>
      </c>
      <c r="K233" s="46" t="s">
        <v>1003</v>
      </c>
      <c r="L233" s="46" t="s">
        <v>994</v>
      </c>
      <c r="M233" s="46" t="s">
        <v>995</v>
      </c>
      <c r="N233" s="46">
        <v>1</v>
      </c>
      <c r="O233" s="46">
        <v>8</v>
      </c>
      <c r="P233" s="49">
        <v>43437</v>
      </c>
      <c r="Q233" s="49">
        <v>43677</v>
      </c>
      <c r="R233" s="46">
        <v>34</v>
      </c>
      <c r="S233" s="46" t="s">
        <v>99</v>
      </c>
      <c r="T233" s="46" t="s">
        <v>36</v>
      </c>
      <c r="U233" s="46"/>
      <c r="V233" s="46"/>
      <c r="W233" s="46"/>
      <c r="X233" s="46"/>
      <c r="Y233" s="46" t="s">
        <v>1006</v>
      </c>
      <c r="Z233" s="46">
        <v>1</v>
      </c>
      <c r="AA233" s="50">
        <v>43920</v>
      </c>
      <c r="AB233" s="273">
        <f t="shared" si="7"/>
        <v>1</v>
      </c>
      <c r="AC233" s="51">
        <f t="shared" si="6"/>
        <v>8</v>
      </c>
      <c r="AD233" s="51"/>
      <c r="AE233" s="57"/>
    </row>
    <row r="234" spans="1:32" s="96" customFormat="1" ht="150" x14ac:dyDescent="0.25">
      <c r="A234" s="45">
        <v>186</v>
      </c>
      <c r="B234" s="46" t="s">
        <v>24</v>
      </c>
      <c r="C234" s="46" t="s">
        <v>96</v>
      </c>
      <c r="D234" s="46" t="s">
        <v>1005</v>
      </c>
      <c r="E234" s="47">
        <v>43437</v>
      </c>
      <c r="F234" s="46" t="s">
        <v>98</v>
      </c>
      <c r="G234" s="46" t="s">
        <v>28</v>
      </c>
      <c r="H234" s="46" t="s">
        <v>29</v>
      </c>
      <c r="I234" s="48" t="s">
        <v>99</v>
      </c>
      <c r="J234" s="46" t="s">
        <v>985</v>
      </c>
      <c r="K234" s="46" t="s">
        <v>1003</v>
      </c>
      <c r="L234" s="46" t="s">
        <v>991</v>
      </c>
      <c r="M234" s="46" t="s">
        <v>425</v>
      </c>
      <c r="N234" s="46">
        <v>1</v>
      </c>
      <c r="O234" s="46">
        <v>8</v>
      </c>
      <c r="P234" s="49">
        <v>43437</v>
      </c>
      <c r="Q234" s="49">
        <v>43646</v>
      </c>
      <c r="R234" s="46">
        <v>29</v>
      </c>
      <c r="S234" s="46" t="s">
        <v>99</v>
      </c>
      <c r="T234" s="46" t="s">
        <v>36</v>
      </c>
      <c r="U234" s="46"/>
      <c r="V234" s="46"/>
      <c r="W234" s="46"/>
      <c r="X234" s="46"/>
      <c r="Y234" s="46" t="s">
        <v>1007</v>
      </c>
      <c r="Z234" s="46">
        <v>1</v>
      </c>
      <c r="AA234" s="50">
        <v>43920</v>
      </c>
      <c r="AB234" s="273">
        <f t="shared" si="7"/>
        <v>1</v>
      </c>
      <c r="AC234" s="51">
        <f t="shared" si="6"/>
        <v>8</v>
      </c>
      <c r="AD234" s="51"/>
      <c r="AE234" s="57"/>
    </row>
    <row r="235" spans="1:32" s="96" customFormat="1" ht="150" x14ac:dyDescent="0.25">
      <c r="A235" s="45">
        <v>187</v>
      </c>
      <c r="B235" s="46" t="s">
        <v>24</v>
      </c>
      <c r="C235" s="46" t="s">
        <v>96</v>
      </c>
      <c r="D235" s="46" t="s">
        <v>1008</v>
      </c>
      <c r="E235" s="47">
        <v>43437</v>
      </c>
      <c r="F235" s="46" t="s">
        <v>74</v>
      </c>
      <c r="G235" s="46" t="s">
        <v>28</v>
      </c>
      <c r="H235" s="46" t="s">
        <v>45</v>
      </c>
      <c r="I235" s="48" t="s">
        <v>99</v>
      </c>
      <c r="J235" s="46" t="s">
        <v>985</v>
      </c>
      <c r="K235" s="46" t="s">
        <v>92</v>
      </c>
      <c r="L235" s="46" t="s">
        <v>1009</v>
      </c>
      <c r="M235" s="46" t="s">
        <v>1010</v>
      </c>
      <c r="N235" s="46">
        <v>1</v>
      </c>
      <c r="O235" s="46">
        <v>7</v>
      </c>
      <c r="P235" s="49">
        <v>43437</v>
      </c>
      <c r="Q235" s="49">
        <v>43646</v>
      </c>
      <c r="R235" s="46">
        <v>29</v>
      </c>
      <c r="S235" s="46" t="s">
        <v>99</v>
      </c>
      <c r="T235" s="46" t="s">
        <v>36</v>
      </c>
      <c r="U235" s="46"/>
      <c r="V235" s="46"/>
      <c r="W235" s="46"/>
      <c r="X235" s="46"/>
      <c r="Y235" s="46" t="s">
        <v>1011</v>
      </c>
      <c r="Z235" s="46">
        <v>1</v>
      </c>
      <c r="AA235" s="50">
        <v>43920</v>
      </c>
      <c r="AB235" s="273">
        <f t="shared" si="7"/>
        <v>1</v>
      </c>
      <c r="AC235" s="51">
        <f t="shared" si="6"/>
        <v>7</v>
      </c>
      <c r="AD235" s="51"/>
      <c r="AE235" s="57"/>
    </row>
    <row r="236" spans="1:32" s="96" customFormat="1" ht="165" x14ac:dyDescent="0.25">
      <c r="A236" s="45">
        <v>188</v>
      </c>
      <c r="B236" s="46" t="s">
        <v>24</v>
      </c>
      <c r="C236" s="46" t="s">
        <v>370</v>
      </c>
      <c r="D236" s="46" t="s">
        <v>1012</v>
      </c>
      <c r="E236" s="47">
        <v>43740</v>
      </c>
      <c r="F236" s="46" t="s">
        <v>27</v>
      </c>
      <c r="G236" s="46" t="s">
        <v>28</v>
      </c>
      <c r="H236" s="46" t="s">
        <v>45</v>
      </c>
      <c r="I236" s="48" t="s">
        <v>222</v>
      </c>
      <c r="J236" s="46" t="s">
        <v>707</v>
      </c>
      <c r="K236" s="46" t="s">
        <v>1013</v>
      </c>
      <c r="L236" s="46" t="s">
        <v>1014</v>
      </c>
      <c r="M236" s="56" t="s">
        <v>2075</v>
      </c>
      <c r="N236" s="46">
        <v>3</v>
      </c>
      <c r="O236" s="46">
        <v>8</v>
      </c>
      <c r="P236" s="49">
        <v>43740</v>
      </c>
      <c r="Q236" s="49">
        <v>44681</v>
      </c>
      <c r="R236" s="46">
        <v>77</v>
      </c>
      <c r="S236" s="46" t="s">
        <v>1016</v>
      </c>
      <c r="T236" s="46" t="s">
        <v>36</v>
      </c>
      <c r="U236" s="46"/>
      <c r="V236" s="46"/>
      <c r="W236" s="46"/>
      <c r="X236" s="46"/>
      <c r="Y236" s="41" t="s">
        <v>2099</v>
      </c>
      <c r="Z236" s="46">
        <v>3</v>
      </c>
      <c r="AA236" s="50">
        <v>44285.697222222225</v>
      </c>
      <c r="AB236" s="273">
        <f t="shared" si="7"/>
        <v>1</v>
      </c>
      <c r="AC236" s="51">
        <f t="shared" si="6"/>
        <v>8</v>
      </c>
      <c r="AD236" s="51" t="s">
        <v>2100</v>
      </c>
      <c r="AE236" s="57"/>
      <c r="AF236" s="281"/>
    </row>
    <row r="237" spans="1:32" s="96" customFormat="1" ht="120" x14ac:dyDescent="0.25">
      <c r="A237" s="45">
        <v>188</v>
      </c>
      <c r="B237" s="46" t="s">
        <v>24</v>
      </c>
      <c r="C237" s="46" t="s">
        <v>370</v>
      </c>
      <c r="D237" s="46" t="s">
        <v>1012</v>
      </c>
      <c r="E237" s="47">
        <v>43740</v>
      </c>
      <c r="F237" s="46" t="s">
        <v>27</v>
      </c>
      <c r="G237" s="46" t="s">
        <v>28</v>
      </c>
      <c r="H237" s="46" t="s">
        <v>45</v>
      </c>
      <c r="I237" s="48" t="s">
        <v>222</v>
      </c>
      <c r="J237" s="46" t="s">
        <v>707</v>
      </c>
      <c r="K237" s="46" t="s">
        <v>1013</v>
      </c>
      <c r="L237" s="46" t="s">
        <v>1017</v>
      </c>
      <c r="M237" s="46" t="s">
        <v>1018</v>
      </c>
      <c r="N237" s="46">
        <v>1</v>
      </c>
      <c r="O237" s="46">
        <v>5</v>
      </c>
      <c r="P237" s="49">
        <v>43740</v>
      </c>
      <c r="Q237" s="49">
        <v>44134</v>
      </c>
      <c r="R237" s="46">
        <v>56</v>
      </c>
      <c r="S237" s="46" t="s">
        <v>1016</v>
      </c>
      <c r="T237" s="46" t="s">
        <v>36</v>
      </c>
      <c r="U237" s="46"/>
      <c r="V237" s="46"/>
      <c r="W237" s="46"/>
      <c r="X237" s="46"/>
      <c r="Y237" s="46" t="s">
        <v>1019</v>
      </c>
      <c r="Z237" s="46">
        <v>1</v>
      </c>
      <c r="AA237" s="50">
        <v>44012</v>
      </c>
      <c r="AB237" s="273">
        <f t="shared" si="7"/>
        <v>1</v>
      </c>
      <c r="AC237" s="51">
        <f t="shared" si="6"/>
        <v>5</v>
      </c>
      <c r="AD237" s="51"/>
      <c r="AE237" s="57"/>
    </row>
    <row r="238" spans="1:32" s="96" customFormat="1" ht="210" x14ac:dyDescent="0.25">
      <c r="A238" s="45">
        <v>188</v>
      </c>
      <c r="B238" s="46" t="s">
        <v>24</v>
      </c>
      <c r="C238" s="46" t="s">
        <v>370</v>
      </c>
      <c r="D238" s="46" t="s">
        <v>1012</v>
      </c>
      <c r="E238" s="47">
        <v>43740</v>
      </c>
      <c r="F238" s="46" t="s">
        <v>27</v>
      </c>
      <c r="G238" s="46" t="s">
        <v>28</v>
      </c>
      <c r="H238" s="46" t="s">
        <v>45</v>
      </c>
      <c r="I238" s="48" t="s">
        <v>222</v>
      </c>
      <c r="J238" s="46" t="s">
        <v>707</v>
      </c>
      <c r="K238" s="46" t="s">
        <v>1013</v>
      </c>
      <c r="L238" s="46" t="s">
        <v>1020</v>
      </c>
      <c r="M238" s="46" t="s">
        <v>1021</v>
      </c>
      <c r="N238" s="46">
        <v>1</v>
      </c>
      <c r="O238" s="46">
        <v>8</v>
      </c>
      <c r="P238" s="49">
        <v>43740</v>
      </c>
      <c r="Q238" s="49">
        <v>44134</v>
      </c>
      <c r="R238" s="46">
        <v>56</v>
      </c>
      <c r="S238" s="46" t="s">
        <v>1016</v>
      </c>
      <c r="T238" s="46" t="s">
        <v>36</v>
      </c>
      <c r="U238" s="46"/>
      <c r="V238" s="46"/>
      <c r="W238" s="46"/>
      <c r="X238" s="46"/>
      <c r="Y238" s="46" t="s">
        <v>1022</v>
      </c>
      <c r="Z238" s="46">
        <v>1</v>
      </c>
      <c r="AA238" s="50">
        <v>44012</v>
      </c>
      <c r="AB238" s="273">
        <f t="shared" si="7"/>
        <v>1</v>
      </c>
      <c r="AC238" s="51">
        <f t="shared" si="6"/>
        <v>8</v>
      </c>
      <c r="AD238" s="51"/>
      <c r="AE238" s="57"/>
    </row>
    <row r="239" spans="1:32" s="96" customFormat="1" ht="150" x14ac:dyDescent="0.25">
      <c r="A239" s="45">
        <v>189</v>
      </c>
      <c r="B239" s="46" t="s">
        <v>24</v>
      </c>
      <c r="C239" s="46" t="s">
        <v>370</v>
      </c>
      <c r="D239" s="46" t="s">
        <v>1023</v>
      </c>
      <c r="E239" s="47">
        <v>43740</v>
      </c>
      <c r="F239" s="46" t="s">
        <v>27</v>
      </c>
      <c r="G239" s="46" t="s">
        <v>28</v>
      </c>
      <c r="H239" s="46" t="s">
        <v>45</v>
      </c>
      <c r="I239" s="48" t="s">
        <v>222</v>
      </c>
      <c r="J239" s="46" t="s">
        <v>707</v>
      </c>
      <c r="K239" s="46" t="s">
        <v>1013</v>
      </c>
      <c r="L239" s="46" t="s">
        <v>1024</v>
      </c>
      <c r="M239" s="46" t="s">
        <v>1025</v>
      </c>
      <c r="N239" s="46">
        <v>1</v>
      </c>
      <c r="O239" s="46">
        <v>5</v>
      </c>
      <c r="P239" s="49">
        <v>43740</v>
      </c>
      <c r="Q239" s="49">
        <v>44134</v>
      </c>
      <c r="R239" s="46">
        <v>56</v>
      </c>
      <c r="S239" s="46" t="s">
        <v>1016</v>
      </c>
      <c r="T239" s="46" t="s">
        <v>36</v>
      </c>
      <c r="U239" s="46"/>
      <c r="V239" s="46"/>
      <c r="W239" s="46"/>
      <c r="X239" s="46"/>
      <c r="Y239" s="46" t="s">
        <v>1026</v>
      </c>
      <c r="Z239" s="46">
        <v>1</v>
      </c>
      <c r="AA239" s="50">
        <v>44012</v>
      </c>
      <c r="AB239" s="273">
        <f t="shared" si="7"/>
        <v>1</v>
      </c>
      <c r="AC239" s="51">
        <f t="shared" si="6"/>
        <v>5</v>
      </c>
      <c r="AD239" s="51"/>
      <c r="AE239" s="57"/>
    </row>
    <row r="240" spans="1:32" s="96" customFormat="1" ht="90" x14ac:dyDescent="0.25">
      <c r="A240" s="45">
        <v>190</v>
      </c>
      <c r="B240" s="46" t="s">
        <v>24</v>
      </c>
      <c r="C240" s="46" t="s">
        <v>370</v>
      </c>
      <c r="D240" s="46" t="s">
        <v>371</v>
      </c>
      <c r="E240" s="47">
        <v>43740</v>
      </c>
      <c r="F240" s="46" t="s">
        <v>27</v>
      </c>
      <c r="G240" s="46" t="s">
        <v>28</v>
      </c>
      <c r="H240" s="46" t="s">
        <v>45</v>
      </c>
      <c r="I240" s="48" t="s">
        <v>222</v>
      </c>
      <c r="J240" s="46" t="s">
        <v>707</v>
      </c>
      <c r="K240" s="46" t="s">
        <v>372</v>
      </c>
      <c r="L240" s="46" t="s">
        <v>1027</v>
      </c>
      <c r="M240" s="46" t="s">
        <v>1028</v>
      </c>
      <c r="N240" s="46">
        <v>1</v>
      </c>
      <c r="O240" s="46">
        <v>5</v>
      </c>
      <c r="P240" s="49">
        <v>43740</v>
      </c>
      <c r="Q240" s="49">
        <v>44165</v>
      </c>
      <c r="R240" s="46">
        <v>60</v>
      </c>
      <c r="S240" s="46" t="s">
        <v>1016</v>
      </c>
      <c r="T240" s="46" t="s">
        <v>36</v>
      </c>
      <c r="U240" s="46"/>
      <c r="V240" s="46"/>
      <c r="W240" s="46"/>
      <c r="X240" s="46"/>
      <c r="Y240" s="46" t="s">
        <v>1029</v>
      </c>
      <c r="Z240" s="46">
        <v>1</v>
      </c>
      <c r="AA240" s="50">
        <v>44165</v>
      </c>
      <c r="AB240" s="273">
        <f t="shared" si="7"/>
        <v>1</v>
      </c>
      <c r="AC240" s="51">
        <f t="shared" si="6"/>
        <v>5</v>
      </c>
      <c r="AD240" s="51"/>
      <c r="AE240" s="57"/>
    </row>
    <row r="241" spans="1:31" s="96" customFormat="1" ht="120" x14ac:dyDescent="0.25">
      <c r="A241" s="45">
        <v>191</v>
      </c>
      <c r="B241" s="46" t="s">
        <v>24</v>
      </c>
      <c r="C241" s="46" t="s">
        <v>370</v>
      </c>
      <c r="D241" s="46" t="s">
        <v>381</v>
      </c>
      <c r="E241" s="47">
        <v>43740</v>
      </c>
      <c r="F241" s="46" t="s">
        <v>27</v>
      </c>
      <c r="G241" s="46" t="s">
        <v>28</v>
      </c>
      <c r="H241" s="46" t="s">
        <v>45</v>
      </c>
      <c r="I241" s="48" t="s">
        <v>222</v>
      </c>
      <c r="J241" s="46" t="s">
        <v>707</v>
      </c>
      <c r="K241" s="46" t="s">
        <v>386</v>
      </c>
      <c r="L241" s="46" t="s">
        <v>1030</v>
      </c>
      <c r="M241" s="46" t="s">
        <v>1031</v>
      </c>
      <c r="N241" s="46">
        <v>1</v>
      </c>
      <c r="O241" s="46">
        <v>10</v>
      </c>
      <c r="P241" s="49">
        <v>43740</v>
      </c>
      <c r="Q241" s="49">
        <v>44160</v>
      </c>
      <c r="R241" s="46">
        <v>60</v>
      </c>
      <c r="S241" s="46" t="s">
        <v>1016</v>
      </c>
      <c r="T241" s="46" t="s">
        <v>36</v>
      </c>
      <c r="U241" s="46"/>
      <c r="V241" s="46"/>
      <c r="W241" s="46"/>
      <c r="X241" s="46"/>
      <c r="Y241" s="46" t="s">
        <v>1032</v>
      </c>
      <c r="Z241" s="46">
        <v>1</v>
      </c>
      <c r="AA241" s="50">
        <v>44165</v>
      </c>
      <c r="AB241" s="273">
        <f t="shared" si="7"/>
        <v>1</v>
      </c>
      <c r="AC241" s="51">
        <f t="shared" si="6"/>
        <v>10</v>
      </c>
      <c r="AD241" s="51"/>
      <c r="AE241" s="57"/>
    </row>
    <row r="242" spans="1:31" s="96" customFormat="1" ht="75" x14ac:dyDescent="0.25">
      <c r="A242" s="45">
        <v>192</v>
      </c>
      <c r="B242" s="46" t="s">
        <v>24</v>
      </c>
      <c r="C242" s="46" t="s">
        <v>370</v>
      </c>
      <c r="D242" s="46" t="s">
        <v>381</v>
      </c>
      <c r="E242" s="47">
        <v>43740</v>
      </c>
      <c r="F242" s="46" t="s">
        <v>27</v>
      </c>
      <c r="G242" s="46" t="s">
        <v>28</v>
      </c>
      <c r="H242" s="46" t="s">
        <v>45</v>
      </c>
      <c r="I242" s="48" t="s">
        <v>222</v>
      </c>
      <c r="J242" s="46" t="s">
        <v>82</v>
      </c>
      <c r="K242" s="46" t="s">
        <v>386</v>
      </c>
      <c r="L242" s="46" t="s">
        <v>1033</v>
      </c>
      <c r="M242" s="46" t="s">
        <v>1034</v>
      </c>
      <c r="N242" s="46">
        <v>1</v>
      </c>
      <c r="O242" s="46">
        <v>5</v>
      </c>
      <c r="P242" s="49">
        <v>43740</v>
      </c>
      <c r="Q242" s="49">
        <v>43920</v>
      </c>
      <c r="R242" s="46">
        <v>25</v>
      </c>
      <c r="S242" s="46" t="s">
        <v>375</v>
      </c>
      <c r="T242" s="46" t="s">
        <v>36</v>
      </c>
      <c r="U242" s="46"/>
      <c r="V242" s="46"/>
      <c r="W242" s="46"/>
      <c r="X242" s="46"/>
      <c r="Y242" s="46" t="s">
        <v>1035</v>
      </c>
      <c r="Z242" s="46">
        <v>1</v>
      </c>
      <c r="AA242" s="50">
        <v>43920</v>
      </c>
      <c r="AB242" s="273">
        <f t="shared" si="7"/>
        <v>1</v>
      </c>
      <c r="AC242" s="51">
        <f t="shared" si="6"/>
        <v>5</v>
      </c>
      <c r="AD242" s="51"/>
      <c r="AE242" s="57"/>
    </row>
    <row r="243" spans="1:31" s="96" customFormat="1" ht="165" x14ac:dyDescent="0.25">
      <c r="A243" s="45">
        <v>193</v>
      </c>
      <c r="B243" s="46" t="s">
        <v>24</v>
      </c>
      <c r="C243" s="46" t="s">
        <v>370</v>
      </c>
      <c r="D243" s="46" t="s">
        <v>1036</v>
      </c>
      <c r="E243" s="47">
        <v>43740</v>
      </c>
      <c r="F243" s="46" t="s">
        <v>27</v>
      </c>
      <c r="G243" s="46" t="s">
        <v>28</v>
      </c>
      <c r="H243" s="46" t="s">
        <v>29</v>
      </c>
      <c r="I243" s="48" t="s">
        <v>81</v>
      </c>
      <c r="J243" s="46" t="s">
        <v>707</v>
      </c>
      <c r="K243" s="46" t="s">
        <v>1037</v>
      </c>
      <c r="L243" s="46" t="s">
        <v>1038</v>
      </c>
      <c r="M243" s="46" t="s">
        <v>1039</v>
      </c>
      <c r="N243" s="46">
        <v>5</v>
      </c>
      <c r="O243" s="46">
        <v>5</v>
      </c>
      <c r="P243" s="49">
        <v>43740</v>
      </c>
      <c r="Q243" s="49">
        <v>44043</v>
      </c>
      <c r="R243" s="46">
        <v>43</v>
      </c>
      <c r="S243" s="46" t="s">
        <v>1016</v>
      </c>
      <c r="T243" s="46" t="s">
        <v>36</v>
      </c>
      <c r="U243" s="46"/>
      <c r="V243" s="46"/>
      <c r="W243" s="46"/>
      <c r="X243" s="46"/>
      <c r="Y243" s="46" t="s">
        <v>1040</v>
      </c>
      <c r="Z243" s="46">
        <v>5</v>
      </c>
      <c r="AA243" s="50">
        <v>44012</v>
      </c>
      <c r="AB243" s="273">
        <f t="shared" si="7"/>
        <v>1</v>
      </c>
      <c r="AC243" s="51">
        <f t="shared" si="6"/>
        <v>5</v>
      </c>
      <c r="AD243" s="51"/>
      <c r="AE243" s="57"/>
    </row>
    <row r="244" spans="1:31" s="96" customFormat="1" ht="165" x14ac:dyDescent="0.25">
      <c r="A244" s="45">
        <v>193</v>
      </c>
      <c r="B244" s="46" t="s">
        <v>24</v>
      </c>
      <c r="C244" s="46" t="s">
        <v>370</v>
      </c>
      <c r="D244" s="46" t="s">
        <v>1036</v>
      </c>
      <c r="E244" s="47">
        <v>43740</v>
      </c>
      <c r="F244" s="46" t="s">
        <v>27</v>
      </c>
      <c r="G244" s="46" t="s">
        <v>28</v>
      </c>
      <c r="H244" s="46" t="s">
        <v>29</v>
      </c>
      <c r="I244" s="48" t="s">
        <v>81</v>
      </c>
      <c r="J244" s="46" t="s">
        <v>707</v>
      </c>
      <c r="K244" s="46" t="s">
        <v>1037</v>
      </c>
      <c r="L244" s="46" t="s">
        <v>1041</v>
      </c>
      <c r="M244" s="46" t="s">
        <v>1042</v>
      </c>
      <c r="N244" s="46">
        <v>6</v>
      </c>
      <c r="O244" s="46">
        <v>5</v>
      </c>
      <c r="P244" s="49">
        <v>43740</v>
      </c>
      <c r="Q244" s="49">
        <v>44104</v>
      </c>
      <c r="R244" s="46">
        <v>52</v>
      </c>
      <c r="S244" s="46" t="s">
        <v>1016</v>
      </c>
      <c r="T244" s="46" t="s">
        <v>36</v>
      </c>
      <c r="U244" s="46"/>
      <c r="V244" s="46"/>
      <c r="W244" s="46"/>
      <c r="X244" s="46"/>
      <c r="Y244" s="46" t="s">
        <v>1043</v>
      </c>
      <c r="Z244" s="46">
        <v>6</v>
      </c>
      <c r="AA244" s="50">
        <v>44104</v>
      </c>
      <c r="AB244" s="273">
        <f t="shared" si="7"/>
        <v>1</v>
      </c>
      <c r="AC244" s="51">
        <f t="shared" si="6"/>
        <v>5</v>
      </c>
      <c r="AD244" s="51"/>
      <c r="AE244" s="57"/>
    </row>
    <row r="245" spans="1:31" s="96" customFormat="1" ht="165" x14ac:dyDescent="0.25">
      <c r="A245" s="45">
        <v>193</v>
      </c>
      <c r="B245" s="46" t="s">
        <v>24</v>
      </c>
      <c r="C245" s="46" t="s">
        <v>370</v>
      </c>
      <c r="D245" s="46" t="s">
        <v>1036</v>
      </c>
      <c r="E245" s="47">
        <v>43740</v>
      </c>
      <c r="F245" s="46" t="s">
        <v>27</v>
      </c>
      <c r="G245" s="46" t="s">
        <v>28</v>
      </c>
      <c r="H245" s="46" t="s">
        <v>29</v>
      </c>
      <c r="I245" s="48" t="s">
        <v>81</v>
      </c>
      <c r="J245" s="46" t="s">
        <v>707</v>
      </c>
      <c r="K245" s="46" t="s">
        <v>1037</v>
      </c>
      <c r="L245" s="46" t="s">
        <v>1044</v>
      </c>
      <c r="M245" s="46" t="s">
        <v>1045</v>
      </c>
      <c r="N245" s="46">
        <v>6</v>
      </c>
      <c r="O245" s="46">
        <v>5</v>
      </c>
      <c r="P245" s="49">
        <v>43740</v>
      </c>
      <c r="Q245" s="49">
        <v>44104</v>
      </c>
      <c r="R245" s="46">
        <v>52</v>
      </c>
      <c r="S245" s="46" t="s">
        <v>1016</v>
      </c>
      <c r="T245" s="46" t="s">
        <v>36</v>
      </c>
      <c r="U245" s="46"/>
      <c r="V245" s="46"/>
      <c r="W245" s="46"/>
      <c r="X245" s="46"/>
      <c r="Y245" s="46" t="s">
        <v>1046</v>
      </c>
      <c r="Z245" s="46">
        <v>6</v>
      </c>
      <c r="AA245" s="50">
        <v>44104</v>
      </c>
      <c r="AB245" s="273">
        <f t="shared" si="7"/>
        <v>1</v>
      </c>
      <c r="AC245" s="51">
        <f t="shared" si="6"/>
        <v>5</v>
      </c>
      <c r="AD245" s="51"/>
      <c r="AE245" s="57"/>
    </row>
    <row r="246" spans="1:31" s="96" customFormat="1" ht="165" x14ac:dyDescent="0.25">
      <c r="A246" s="45">
        <v>193</v>
      </c>
      <c r="B246" s="46" t="s">
        <v>24</v>
      </c>
      <c r="C246" s="46" t="s">
        <v>370</v>
      </c>
      <c r="D246" s="46" t="s">
        <v>1036</v>
      </c>
      <c r="E246" s="47">
        <v>43740</v>
      </c>
      <c r="F246" s="46" t="s">
        <v>27</v>
      </c>
      <c r="G246" s="46" t="s">
        <v>28</v>
      </c>
      <c r="H246" s="46" t="s">
        <v>29</v>
      </c>
      <c r="I246" s="48" t="s">
        <v>81</v>
      </c>
      <c r="J246" s="46" t="s">
        <v>707</v>
      </c>
      <c r="K246" s="46" t="s">
        <v>1037</v>
      </c>
      <c r="L246" s="46" t="s">
        <v>1047</v>
      </c>
      <c r="M246" s="46" t="s">
        <v>1015</v>
      </c>
      <c r="N246" s="46">
        <v>3</v>
      </c>
      <c r="O246" s="46">
        <v>8</v>
      </c>
      <c r="P246" s="49">
        <v>43740</v>
      </c>
      <c r="Q246" s="49">
        <v>44377</v>
      </c>
      <c r="R246" s="46">
        <v>77</v>
      </c>
      <c r="S246" s="46" t="s">
        <v>1016</v>
      </c>
      <c r="T246" s="46" t="s">
        <v>36</v>
      </c>
      <c r="U246" s="46"/>
      <c r="V246" s="46"/>
      <c r="W246" s="46"/>
      <c r="X246" s="46"/>
      <c r="Y246" s="46" t="s">
        <v>1048</v>
      </c>
      <c r="Z246" s="46">
        <v>3</v>
      </c>
      <c r="AA246" s="50">
        <v>44286.420138888891</v>
      </c>
      <c r="AB246" s="273">
        <f t="shared" si="7"/>
        <v>1</v>
      </c>
      <c r="AC246" s="51">
        <f t="shared" si="6"/>
        <v>8</v>
      </c>
      <c r="AD246" s="51"/>
      <c r="AE246" s="57"/>
    </row>
    <row r="247" spans="1:31" s="96" customFormat="1" ht="60" x14ac:dyDescent="0.25">
      <c r="A247" s="45">
        <v>194</v>
      </c>
      <c r="B247" s="46" t="s">
        <v>24</v>
      </c>
      <c r="C247" s="46" t="s">
        <v>370</v>
      </c>
      <c r="D247" s="46" t="s">
        <v>1049</v>
      </c>
      <c r="E247" s="47">
        <v>43740</v>
      </c>
      <c r="F247" s="46" t="s">
        <v>27</v>
      </c>
      <c r="G247" s="46" t="s">
        <v>28</v>
      </c>
      <c r="H247" s="46" t="s">
        <v>29</v>
      </c>
      <c r="I247" s="48" t="s">
        <v>81</v>
      </c>
      <c r="J247" s="46" t="s">
        <v>1050</v>
      </c>
      <c r="K247" s="46" t="s">
        <v>83</v>
      </c>
      <c r="L247" s="46" t="s">
        <v>1051</v>
      </c>
      <c r="M247" s="46" t="s">
        <v>1052</v>
      </c>
      <c r="N247" s="46">
        <v>1</v>
      </c>
      <c r="O247" s="46">
        <v>6</v>
      </c>
      <c r="P247" s="49">
        <v>43740</v>
      </c>
      <c r="Q247" s="49">
        <v>43830</v>
      </c>
      <c r="R247" s="46">
        <v>12</v>
      </c>
      <c r="S247" s="46" t="s">
        <v>1016</v>
      </c>
      <c r="T247" s="46" t="s">
        <v>36</v>
      </c>
      <c r="U247" s="46"/>
      <c r="V247" s="46"/>
      <c r="W247" s="46"/>
      <c r="X247" s="46"/>
      <c r="Y247" s="46" t="s">
        <v>1053</v>
      </c>
      <c r="Z247" s="46">
        <v>1</v>
      </c>
      <c r="AA247" s="50">
        <v>43920</v>
      </c>
      <c r="AB247" s="273">
        <f t="shared" si="7"/>
        <v>1</v>
      </c>
      <c r="AC247" s="51">
        <f t="shared" si="6"/>
        <v>6</v>
      </c>
      <c r="AD247" s="51"/>
      <c r="AE247" s="57"/>
    </row>
    <row r="248" spans="1:31" s="96" customFormat="1" ht="90" x14ac:dyDescent="0.25">
      <c r="A248" s="45">
        <v>195</v>
      </c>
      <c r="B248" s="46" t="s">
        <v>24</v>
      </c>
      <c r="C248" s="46" t="s">
        <v>444</v>
      </c>
      <c r="D248" s="46" t="s">
        <v>1054</v>
      </c>
      <c r="E248" s="47">
        <v>43724</v>
      </c>
      <c r="F248" s="46" t="s">
        <v>27</v>
      </c>
      <c r="G248" s="46" t="s">
        <v>28</v>
      </c>
      <c r="H248" s="46" t="s">
        <v>29</v>
      </c>
      <c r="I248" s="48" t="s">
        <v>391</v>
      </c>
      <c r="J248" s="46" t="s">
        <v>150</v>
      </c>
      <c r="K248" s="46" t="s">
        <v>1055</v>
      </c>
      <c r="L248" s="46" t="s">
        <v>1056</v>
      </c>
      <c r="M248" s="46" t="s">
        <v>1057</v>
      </c>
      <c r="N248" s="46">
        <v>1</v>
      </c>
      <c r="O248" s="46">
        <v>5</v>
      </c>
      <c r="P248" s="49">
        <v>43724</v>
      </c>
      <c r="Q248" s="49">
        <v>43812</v>
      </c>
      <c r="R248" s="46">
        <v>12</v>
      </c>
      <c r="S248" s="46" t="s">
        <v>1016</v>
      </c>
      <c r="T248" s="46" t="s">
        <v>36</v>
      </c>
      <c r="U248" s="46"/>
      <c r="V248" s="46"/>
      <c r="W248" s="46"/>
      <c r="X248" s="46"/>
      <c r="Y248" s="46" t="s">
        <v>1058</v>
      </c>
      <c r="Z248" s="46">
        <v>1</v>
      </c>
      <c r="AA248" s="50">
        <v>43920</v>
      </c>
      <c r="AB248" s="273">
        <f t="shared" si="7"/>
        <v>1</v>
      </c>
      <c r="AC248" s="51">
        <f t="shared" si="6"/>
        <v>5</v>
      </c>
      <c r="AD248" s="51"/>
      <c r="AE248" s="57"/>
    </row>
    <row r="249" spans="1:31" s="96" customFormat="1" ht="120" x14ac:dyDescent="0.25">
      <c r="A249" s="45">
        <v>196</v>
      </c>
      <c r="B249" s="46" t="s">
        <v>24</v>
      </c>
      <c r="C249" s="46" t="s">
        <v>271</v>
      </c>
      <c r="D249" s="46" t="s">
        <v>1059</v>
      </c>
      <c r="E249" s="47">
        <v>43643</v>
      </c>
      <c r="F249" s="46" t="s">
        <v>27</v>
      </c>
      <c r="G249" s="46" t="s">
        <v>28</v>
      </c>
      <c r="H249" s="46" t="s">
        <v>45</v>
      </c>
      <c r="I249" s="48" t="s">
        <v>273</v>
      </c>
      <c r="J249" s="46" t="s">
        <v>223</v>
      </c>
      <c r="K249" s="46" t="s">
        <v>1060</v>
      </c>
      <c r="L249" s="46" t="s">
        <v>1061</v>
      </c>
      <c r="M249" s="46" t="s">
        <v>1062</v>
      </c>
      <c r="N249" s="46">
        <v>1</v>
      </c>
      <c r="O249" s="46">
        <v>5</v>
      </c>
      <c r="P249" s="49">
        <v>43643</v>
      </c>
      <c r="Q249" s="49">
        <v>43769</v>
      </c>
      <c r="R249" s="46">
        <v>18</v>
      </c>
      <c r="S249" s="46" t="s">
        <v>1016</v>
      </c>
      <c r="T249" s="46" t="s">
        <v>36</v>
      </c>
      <c r="U249" s="46"/>
      <c r="V249" s="46"/>
      <c r="W249" s="46"/>
      <c r="X249" s="46"/>
      <c r="Y249" s="46" t="s">
        <v>1063</v>
      </c>
      <c r="Z249" s="46">
        <v>1</v>
      </c>
      <c r="AA249" s="50">
        <v>43920</v>
      </c>
      <c r="AB249" s="273">
        <f t="shared" si="7"/>
        <v>1</v>
      </c>
      <c r="AC249" s="51">
        <f t="shared" si="6"/>
        <v>5</v>
      </c>
      <c r="AD249" s="51"/>
      <c r="AE249" s="57"/>
    </row>
    <row r="250" spans="1:31" s="96" customFormat="1" ht="165" x14ac:dyDescent="0.25">
      <c r="A250" s="45">
        <v>196</v>
      </c>
      <c r="B250" s="46" t="s">
        <v>24</v>
      </c>
      <c r="C250" s="46" t="s">
        <v>271</v>
      </c>
      <c r="D250" s="46" t="s">
        <v>1059</v>
      </c>
      <c r="E250" s="47">
        <v>43643</v>
      </c>
      <c r="F250" s="46" t="s">
        <v>27</v>
      </c>
      <c r="G250" s="46" t="s">
        <v>28</v>
      </c>
      <c r="H250" s="46" t="s">
        <v>45</v>
      </c>
      <c r="I250" s="48" t="s">
        <v>273</v>
      </c>
      <c r="J250" s="46" t="s">
        <v>223</v>
      </c>
      <c r="K250" s="46" t="s">
        <v>1060</v>
      </c>
      <c r="L250" s="46" t="s">
        <v>1064</v>
      </c>
      <c r="M250" s="46" t="s">
        <v>1065</v>
      </c>
      <c r="N250" s="46">
        <v>1</v>
      </c>
      <c r="O250" s="46">
        <v>5</v>
      </c>
      <c r="P250" s="49">
        <v>43643</v>
      </c>
      <c r="Q250" s="49">
        <v>43814</v>
      </c>
      <c r="R250" s="46">
        <v>24</v>
      </c>
      <c r="S250" s="46" t="s">
        <v>1016</v>
      </c>
      <c r="T250" s="46" t="s">
        <v>36</v>
      </c>
      <c r="U250" s="46"/>
      <c r="V250" s="46"/>
      <c r="W250" s="46"/>
      <c r="X250" s="46"/>
      <c r="Y250" s="46" t="s">
        <v>1066</v>
      </c>
      <c r="Z250" s="46">
        <v>1</v>
      </c>
      <c r="AA250" s="50">
        <v>43920</v>
      </c>
      <c r="AB250" s="273">
        <f t="shared" si="7"/>
        <v>1</v>
      </c>
      <c r="AC250" s="51">
        <f t="shared" si="6"/>
        <v>5</v>
      </c>
      <c r="AD250" s="51"/>
      <c r="AE250" s="57"/>
    </row>
    <row r="251" spans="1:31" s="96" customFormat="1" ht="120" x14ac:dyDescent="0.25">
      <c r="A251" s="45">
        <v>197</v>
      </c>
      <c r="B251" s="46" t="s">
        <v>24</v>
      </c>
      <c r="C251" s="46" t="s">
        <v>271</v>
      </c>
      <c r="D251" s="46" t="s">
        <v>290</v>
      </c>
      <c r="E251" s="47">
        <v>43643</v>
      </c>
      <c r="F251" s="46" t="s">
        <v>27</v>
      </c>
      <c r="G251" s="46" t="s">
        <v>28</v>
      </c>
      <c r="H251" s="46" t="s">
        <v>45</v>
      </c>
      <c r="I251" s="48" t="s">
        <v>273</v>
      </c>
      <c r="J251" s="46" t="s">
        <v>223</v>
      </c>
      <c r="K251" s="46" t="s">
        <v>291</v>
      </c>
      <c r="L251" s="46" t="s">
        <v>1067</v>
      </c>
      <c r="M251" s="46" t="s">
        <v>1065</v>
      </c>
      <c r="N251" s="46">
        <v>1</v>
      </c>
      <c r="O251" s="46">
        <v>3</v>
      </c>
      <c r="P251" s="49">
        <v>43643</v>
      </c>
      <c r="Q251" s="49">
        <v>43814</v>
      </c>
      <c r="R251" s="46">
        <v>24</v>
      </c>
      <c r="S251" s="46" t="s">
        <v>1016</v>
      </c>
      <c r="T251" s="46" t="s">
        <v>36</v>
      </c>
      <c r="U251" s="46"/>
      <c r="V251" s="46"/>
      <c r="W251" s="46"/>
      <c r="X251" s="46"/>
      <c r="Y251" s="46" t="s">
        <v>1068</v>
      </c>
      <c r="Z251" s="46">
        <v>1</v>
      </c>
      <c r="AA251" s="50">
        <v>43920</v>
      </c>
      <c r="AB251" s="273">
        <f t="shared" si="7"/>
        <v>1</v>
      </c>
      <c r="AC251" s="51">
        <f t="shared" si="6"/>
        <v>3</v>
      </c>
      <c r="AD251" s="51"/>
      <c r="AE251" s="57"/>
    </row>
    <row r="252" spans="1:31" s="96" customFormat="1" ht="45" x14ac:dyDescent="0.25">
      <c r="A252" s="45">
        <v>198</v>
      </c>
      <c r="B252" s="46" t="s">
        <v>24</v>
      </c>
      <c r="C252" s="46" t="s">
        <v>271</v>
      </c>
      <c r="D252" s="46" t="s">
        <v>387</v>
      </c>
      <c r="E252" s="47">
        <v>43643</v>
      </c>
      <c r="F252" s="46" t="s">
        <v>27</v>
      </c>
      <c r="G252" s="46" t="s">
        <v>28</v>
      </c>
      <c r="H252" s="46" t="s">
        <v>45</v>
      </c>
      <c r="I252" s="48" t="s">
        <v>273</v>
      </c>
      <c r="J252" s="46" t="s">
        <v>223</v>
      </c>
      <c r="K252" s="46" t="s">
        <v>388</v>
      </c>
      <c r="L252" s="46" t="s">
        <v>87</v>
      </c>
      <c r="M252" s="46" t="s">
        <v>88</v>
      </c>
      <c r="N252" s="46">
        <v>1</v>
      </c>
      <c r="O252" s="46">
        <v>5</v>
      </c>
      <c r="P252" s="49">
        <v>43643</v>
      </c>
      <c r="Q252" s="49">
        <v>43707</v>
      </c>
      <c r="R252" s="46">
        <v>9</v>
      </c>
      <c r="S252" s="46" t="s">
        <v>1016</v>
      </c>
      <c r="T252" s="46" t="s">
        <v>36</v>
      </c>
      <c r="U252" s="46"/>
      <c r="V252" s="46"/>
      <c r="W252" s="46"/>
      <c r="X252" s="46"/>
      <c r="Y252" s="46" t="s">
        <v>389</v>
      </c>
      <c r="Z252" s="46">
        <v>1</v>
      </c>
      <c r="AA252" s="50">
        <v>43920</v>
      </c>
      <c r="AB252" s="273">
        <f t="shared" si="7"/>
        <v>1</v>
      </c>
      <c r="AC252" s="51">
        <f t="shared" si="6"/>
        <v>5</v>
      </c>
      <c r="AD252" s="51"/>
      <c r="AE252" s="57"/>
    </row>
    <row r="253" spans="1:31" s="96" customFormat="1" ht="90" x14ac:dyDescent="0.25">
      <c r="A253" s="45">
        <v>199</v>
      </c>
      <c r="B253" s="46" t="s">
        <v>24</v>
      </c>
      <c r="C253" s="46" t="s">
        <v>220</v>
      </c>
      <c r="D253" s="46" t="s">
        <v>1069</v>
      </c>
      <c r="E253" s="47">
        <v>43567</v>
      </c>
      <c r="F253" s="46" t="s">
        <v>27</v>
      </c>
      <c r="G253" s="46" t="s">
        <v>28</v>
      </c>
      <c r="H253" s="46" t="s">
        <v>45</v>
      </c>
      <c r="I253" s="48" t="s">
        <v>391</v>
      </c>
      <c r="J253" s="46" t="s">
        <v>223</v>
      </c>
      <c r="K253" s="46" t="s">
        <v>1070</v>
      </c>
      <c r="L253" s="46" t="s">
        <v>1071</v>
      </c>
      <c r="M253" s="46" t="s">
        <v>1072</v>
      </c>
      <c r="N253" s="46">
        <v>1</v>
      </c>
      <c r="O253" s="46">
        <v>3</v>
      </c>
      <c r="P253" s="49">
        <v>43567</v>
      </c>
      <c r="Q253" s="49">
        <v>43646</v>
      </c>
      <c r="R253" s="46">
        <v>11</v>
      </c>
      <c r="S253" s="46" t="s">
        <v>1016</v>
      </c>
      <c r="T253" s="46" t="s">
        <v>36</v>
      </c>
      <c r="U253" s="46"/>
      <c r="V253" s="46"/>
      <c r="W253" s="46"/>
      <c r="X253" s="46"/>
      <c r="Y253" s="46" t="s">
        <v>1073</v>
      </c>
      <c r="Z253" s="46">
        <v>1</v>
      </c>
      <c r="AA253" s="50">
        <v>43920</v>
      </c>
      <c r="AB253" s="273">
        <f t="shared" si="7"/>
        <v>1</v>
      </c>
      <c r="AC253" s="51">
        <f t="shared" si="6"/>
        <v>3</v>
      </c>
      <c r="AD253" s="51"/>
      <c r="AE253" s="57"/>
    </row>
    <row r="254" spans="1:31" s="96" customFormat="1" ht="90" x14ac:dyDescent="0.25">
      <c r="A254" s="45">
        <v>200</v>
      </c>
      <c r="B254" s="46" t="s">
        <v>24</v>
      </c>
      <c r="C254" s="46" t="s">
        <v>220</v>
      </c>
      <c r="D254" s="46" t="s">
        <v>1074</v>
      </c>
      <c r="E254" s="47">
        <v>43567</v>
      </c>
      <c r="F254" s="46" t="s">
        <v>27</v>
      </c>
      <c r="G254" s="46" t="s">
        <v>28</v>
      </c>
      <c r="H254" s="46" t="s">
        <v>45</v>
      </c>
      <c r="I254" s="48" t="s">
        <v>391</v>
      </c>
      <c r="J254" s="46" t="s">
        <v>223</v>
      </c>
      <c r="K254" s="46" t="s">
        <v>1075</v>
      </c>
      <c r="L254" s="46" t="s">
        <v>1071</v>
      </c>
      <c r="M254" s="46" t="s">
        <v>1072</v>
      </c>
      <c r="N254" s="46">
        <v>1</v>
      </c>
      <c r="O254" s="46">
        <v>3</v>
      </c>
      <c r="P254" s="49">
        <v>43567</v>
      </c>
      <c r="Q254" s="49">
        <v>43646</v>
      </c>
      <c r="R254" s="46">
        <v>11</v>
      </c>
      <c r="S254" s="46" t="s">
        <v>1016</v>
      </c>
      <c r="T254" s="46" t="s">
        <v>36</v>
      </c>
      <c r="U254" s="46"/>
      <c r="V254" s="46"/>
      <c r="W254" s="46"/>
      <c r="X254" s="46"/>
      <c r="Y254" s="46" t="s">
        <v>1073</v>
      </c>
      <c r="Z254" s="46">
        <v>1</v>
      </c>
      <c r="AA254" s="50">
        <v>43920</v>
      </c>
      <c r="AB254" s="273">
        <f t="shared" si="7"/>
        <v>1</v>
      </c>
      <c r="AC254" s="51">
        <f t="shared" si="6"/>
        <v>3</v>
      </c>
      <c r="AD254" s="51"/>
      <c r="AE254" s="57"/>
    </row>
    <row r="255" spans="1:31" s="96" customFormat="1" ht="135" x14ac:dyDescent="0.25">
      <c r="A255" s="45">
        <v>201</v>
      </c>
      <c r="B255" s="46" t="s">
        <v>24</v>
      </c>
      <c r="C255" s="46" t="s">
        <v>220</v>
      </c>
      <c r="D255" s="46" t="s">
        <v>221</v>
      </c>
      <c r="E255" s="47">
        <v>43567</v>
      </c>
      <c r="F255" s="46" t="s">
        <v>27</v>
      </c>
      <c r="G255" s="46" t="s">
        <v>28</v>
      </c>
      <c r="H255" s="46" t="s">
        <v>29</v>
      </c>
      <c r="I255" s="48" t="s">
        <v>222</v>
      </c>
      <c r="J255" s="46" t="s">
        <v>223</v>
      </c>
      <c r="K255" s="46" t="s">
        <v>224</v>
      </c>
      <c r="L255" s="46" t="s">
        <v>1076</v>
      </c>
      <c r="M255" s="46" t="s">
        <v>1077</v>
      </c>
      <c r="N255" s="46">
        <v>1</v>
      </c>
      <c r="O255" s="46">
        <v>4</v>
      </c>
      <c r="P255" s="49">
        <v>43567</v>
      </c>
      <c r="Q255" s="49">
        <v>43605</v>
      </c>
      <c r="R255" s="46">
        <v>5</v>
      </c>
      <c r="S255" s="46" t="s">
        <v>1016</v>
      </c>
      <c r="T255" s="46" t="s">
        <v>36</v>
      </c>
      <c r="U255" s="46"/>
      <c r="V255" s="46"/>
      <c r="W255" s="46"/>
      <c r="X255" s="46"/>
      <c r="Y255" s="46" t="s">
        <v>1078</v>
      </c>
      <c r="Z255" s="46">
        <v>1</v>
      </c>
      <c r="AA255" s="50">
        <v>43920</v>
      </c>
      <c r="AB255" s="273">
        <f t="shared" si="7"/>
        <v>1</v>
      </c>
      <c r="AC255" s="51">
        <f t="shared" si="6"/>
        <v>4</v>
      </c>
      <c r="AD255" s="51"/>
      <c r="AE255" s="57"/>
    </row>
    <row r="256" spans="1:31" s="96" customFormat="1" ht="150" x14ac:dyDescent="0.25">
      <c r="A256" s="45">
        <v>202</v>
      </c>
      <c r="B256" s="46" t="s">
        <v>24</v>
      </c>
      <c r="C256" s="46" t="s">
        <v>220</v>
      </c>
      <c r="D256" s="46" t="s">
        <v>1079</v>
      </c>
      <c r="E256" s="47">
        <v>43567</v>
      </c>
      <c r="F256" s="46" t="s">
        <v>27</v>
      </c>
      <c r="G256" s="46" t="s">
        <v>28</v>
      </c>
      <c r="H256" s="46" t="s">
        <v>29</v>
      </c>
      <c r="I256" s="48" t="s">
        <v>222</v>
      </c>
      <c r="J256" s="46" t="s">
        <v>707</v>
      </c>
      <c r="K256" s="46" t="s">
        <v>410</v>
      </c>
      <c r="L256" s="46" t="s">
        <v>1080</v>
      </c>
      <c r="M256" s="46" t="s">
        <v>1081</v>
      </c>
      <c r="N256" s="46">
        <v>1</v>
      </c>
      <c r="O256" s="46">
        <v>4</v>
      </c>
      <c r="P256" s="49">
        <v>43567</v>
      </c>
      <c r="Q256" s="49">
        <v>43814</v>
      </c>
      <c r="R256" s="46">
        <v>35</v>
      </c>
      <c r="S256" s="46" t="s">
        <v>1016</v>
      </c>
      <c r="T256" s="46" t="s">
        <v>36</v>
      </c>
      <c r="U256" s="46"/>
      <c r="V256" s="46"/>
      <c r="W256" s="46"/>
      <c r="X256" s="46"/>
      <c r="Y256" s="46" t="s">
        <v>1082</v>
      </c>
      <c r="Z256" s="46">
        <v>1</v>
      </c>
      <c r="AA256" s="50">
        <v>43920</v>
      </c>
      <c r="AB256" s="273">
        <f t="shared" si="7"/>
        <v>1</v>
      </c>
      <c r="AC256" s="51">
        <f t="shared" si="6"/>
        <v>4</v>
      </c>
      <c r="AD256" s="51"/>
      <c r="AE256" s="57"/>
    </row>
    <row r="257" spans="1:31" s="96" customFormat="1" ht="75" x14ac:dyDescent="0.25">
      <c r="A257" s="45">
        <v>203</v>
      </c>
      <c r="B257" s="46" t="s">
        <v>24</v>
      </c>
      <c r="C257" s="46" t="s">
        <v>220</v>
      </c>
      <c r="D257" s="46" t="s">
        <v>654</v>
      </c>
      <c r="E257" s="47">
        <v>43567</v>
      </c>
      <c r="F257" s="46" t="s">
        <v>27</v>
      </c>
      <c r="G257" s="46" t="s">
        <v>28</v>
      </c>
      <c r="H257" s="46" t="s">
        <v>29</v>
      </c>
      <c r="I257" s="48" t="s">
        <v>222</v>
      </c>
      <c r="J257" s="46" t="s">
        <v>707</v>
      </c>
      <c r="K257" s="46" t="s">
        <v>655</v>
      </c>
      <c r="L257" s="46" t="s">
        <v>1083</v>
      </c>
      <c r="M257" s="46" t="s">
        <v>1084</v>
      </c>
      <c r="N257" s="46">
        <v>1</v>
      </c>
      <c r="O257" s="46">
        <v>3</v>
      </c>
      <c r="P257" s="49">
        <v>43567</v>
      </c>
      <c r="Q257" s="49">
        <v>43814</v>
      </c>
      <c r="R257" s="46">
        <v>35</v>
      </c>
      <c r="S257" s="46" t="s">
        <v>1016</v>
      </c>
      <c r="T257" s="46" t="s">
        <v>36</v>
      </c>
      <c r="U257" s="46"/>
      <c r="V257" s="46"/>
      <c r="W257" s="46"/>
      <c r="X257" s="46"/>
      <c r="Y257" s="46" t="s">
        <v>1085</v>
      </c>
      <c r="Z257" s="46">
        <v>1</v>
      </c>
      <c r="AA257" s="50">
        <v>43920</v>
      </c>
      <c r="AB257" s="273">
        <f t="shared" si="7"/>
        <v>1</v>
      </c>
      <c r="AC257" s="51">
        <f t="shared" si="6"/>
        <v>3</v>
      </c>
      <c r="AD257" s="51"/>
      <c r="AE257" s="57"/>
    </row>
    <row r="258" spans="1:31" s="96" customFormat="1" ht="195" x14ac:dyDescent="0.25">
      <c r="A258" s="45">
        <v>203</v>
      </c>
      <c r="B258" s="46" t="s">
        <v>24</v>
      </c>
      <c r="C258" s="46" t="s">
        <v>220</v>
      </c>
      <c r="D258" s="46" t="s">
        <v>654</v>
      </c>
      <c r="E258" s="47">
        <v>43567</v>
      </c>
      <c r="F258" s="46" t="s">
        <v>27</v>
      </c>
      <c r="G258" s="46" t="s">
        <v>28</v>
      </c>
      <c r="H258" s="46" t="s">
        <v>29</v>
      </c>
      <c r="I258" s="48" t="s">
        <v>222</v>
      </c>
      <c r="J258" s="46" t="s">
        <v>707</v>
      </c>
      <c r="K258" s="46" t="s">
        <v>659</v>
      </c>
      <c r="L258" s="46" t="s">
        <v>1086</v>
      </c>
      <c r="M258" s="46" t="s">
        <v>1087</v>
      </c>
      <c r="N258" s="46">
        <v>1</v>
      </c>
      <c r="O258" s="46">
        <v>4</v>
      </c>
      <c r="P258" s="49">
        <v>43567</v>
      </c>
      <c r="Q258" s="49">
        <v>43799</v>
      </c>
      <c r="R258" s="46">
        <v>33</v>
      </c>
      <c r="S258" s="46" t="s">
        <v>1016</v>
      </c>
      <c r="T258" s="46" t="s">
        <v>36</v>
      </c>
      <c r="U258" s="46"/>
      <c r="V258" s="46"/>
      <c r="W258" s="46"/>
      <c r="X258" s="46"/>
      <c r="Y258" s="46" t="s">
        <v>1088</v>
      </c>
      <c r="Z258" s="46">
        <v>1</v>
      </c>
      <c r="AA258" s="50">
        <v>43920</v>
      </c>
      <c r="AB258" s="273">
        <f t="shared" si="7"/>
        <v>1</v>
      </c>
      <c r="AC258" s="51">
        <f t="shared" ref="AC258:AC321" si="8">AB258*O258</f>
        <v>4</v>
      </c>
      <c r="AD258" s="51"/>
      <c r="AE258" s="57"/>
    </row>
    <row r="259" spans="1:31" s="96" customFormat="1" ht="105" x14ac:dyDescent="0.25">
      <c r="A259" s="45">
        <v>204</v>
      </c>
      <c r="B259" s="46" t="s">
        <v>24</v>
      </c>
      <c r="C259" s="46" t="s">
        <v>432</v>
      </c>
      <c r="D259" s="46" t="s">
        <v>1089</v>
      </c>
      <c r="E259" s="47">
        <v>43315</v>
      </c>
      <c r="F259" s="46" t="s">
        <v>27</v>
      </c>
      <c r="G259" s="46" t="s">
        <v>28</v>
      </c>
      <c r="H259" s="46" t="s">
        <v>45</v>
      </c>
      <c r="I259" s="48" t="s">
        <v>236</v>
      </c>
      <c r="J259" s="46" t="s">
        <v>150</v>
      </c>
      <c r="K259" s="46" t="s">
        <v>1090</v>
      </c>
      <c r="L259" s="46" t="s">
        <v>570</v>
      </c>
      <c r="M259" s="46" t="s">
        <v>576</v>
      </c>
      <c r="N259" s="46">
        <v>2</v>
      </c>
      <c r="O259" s="46">
        <v>3</v>
      </c>
      <c r="P259" s="49">
        <v>43315</v>
      </c>
      <c r="Q259" s="49">
        <v>43829</v>
      </c>
      <c r="R259" s="46">
        <v>73</v>
      </c>
      <c r="S259" s="46" t="s">
        <v>1016</v>
      </c>
      <c r="T259" s="46" t="s">
        <v>36</v>
      </c>
      <c r="U259" s="46"/>
      <c r="V259" s="46"/>
      <c r="W259" s="46"/>
      <c r="X259" s="46"/>
      <c r="Y259" s="46" t="s">
        <v>1091</v>
      </c>
      <c r="Z259" s="46">
        <v>2</v>
      </c>
      <c r="AA259" s="50">
        <v>43920</v>
      </c>
      <c r="AB259" s="273">
        <f t="shared" ref="AB259:AB322" si="9">Z259/N259</f>
        <v>1</v>
      </c>
      <c r="AC259" s="51">
        <f t="shared" si="8"/>
        <v>3</v>
      </c>
      <c r="AD259" s="51"/>
      <c r="AE259" s="57"/>
    </row>
    <row r="260" spans="1:31" s="96" customFormat="1" ht="60" x14ac:dyDescent="0.25">
      <c r="A260" s="45">
        <v>205</v>
      </c>
      <c r="B260" s="46" t="s">
        <v>24</v>
      </c>
      <c r="C260" s="46" t="s">
        <v>432</v>
      </c>
      <c r="D260" s="46" t="s">
        <v>1092</v>
      </c>
      <c r="E260" s="47">
        <v>43315</v>
      </c>
      <c r="F260" s="46" t="s">
        <v>74</v>
      </c>
      <c r="G260" s="46" t="s">
        <v>28</v>
      </c>
      <c r="H260" s="46" t="s">
        <v>29</v>
      </c>
      <c r="I260" s="48" t="s">
        <v>222</v>
      </c>
      <c r="J260" s="46" t="s">
        <v>274</v>
      </c>
      <c r="K260" s="46" t="s">
        <v>388</v>
      </c>
      <c r="L260" s="46" t="s">
        <v>1093</v>
      </c>
      <c r="M260" s="46" t="s">
        <v>1094</v>
      </c>
      <c r="N260" s="46">
        <v>1</v>
      </c>
      <c r="O260" s="46">
        <v>2</v>
      </c>
      <c r="P260" s="49">
        <v>43315</v>
      </c>
      <c r="Q260" s="49">
        <v>43434</v>
      </c>
      <c r="R260" s="46">
        <v>17</v>
      </c>
      <c r="S260" s="46" t="s">
        <v>241</v>
      </c>
      <c r="T260" s="46" t="s">
        <v>36</v>
      </c>
      <c r="U260" s="46"/>
      <c r="V260" s="46"/>
      <c r="W260" s="46"/>
      <c r="X260" s="46"/>
      <c r="Y260" s="46" t="s">
        <v>1095</v>
      </c>
      <c r="Z260" s="46">
        <v>1</v>
      </c>
      <c r="AA260" s="50">
        <v>43920</v>
      </c>
      <c r="AB260" s="273">
        <f t="shared" si="9"/>
        <v>1</v>
      </c>
      <c r="AC260" s="51">
        <f t="shared" si="8"/>
        <v>2</v>
      </c>
      <c r="AD260" s="51"/>
      <c r="AE260" s="57"/>
    </row>
    <row r="261" spans="1:31" s="96" customFormat="1" ht="180" x14ac:dyDescent="0.25">
      <c r="A261" s="45">
        <v>206</v>
      </c>
      <c r="B261" s="46" t="s">
        <v>24</v>
      </c>
      <c r="C261" s="46" t="s">
        <v>1096</v>
      </c>
      <c r="D261" s="46" t="s">
        <v>1097</v>
      </c>
      <c r="E261" s="47">
        <v>43461</v>
      </c>
      <c r="F261" s="46" t="s">
        <v>27</v>
      </c>
      <c r="G261" s="46" t="s">
        <v>28</v>
      </c>
      <c r="H261" s="46" t="s">
        <v>45</v>
      </c>
      <c r="I261" s="48" t="s">
        <v>30</v>
      </c>
      <c r="J261" s="46" t="s">
        <v>1098</v>
      </c>
      <c r="K261" s="46" t="s">
        <v>1099</v>
      </c>
      <c r="L261" s="46" t="s">
        <v>1100</v>
      </c>
      <c r="M261" s="46" t="s">
        <v>1101</v>
      </c>
      <c r="N261" s="46">
        <v>1</v>
      </c>
      <c r="O261" s="46">
        <v>7</v>
      </c>
      <c r="P261" s="49">
        <v>43461</v>
      </c>
      <c r="Q261" s="49">
        <v>43511</v>
      </c>
      <c r="R261" s="46">
        <v>7</v>
      </c>
      <c r="S261" s="46" t="s">
        <v>1102</v>
      </c>
      <c r="T261" s="46" t="s">
        <v>36</v>
      </c>
      <c r="U261" s="46"/>
      <c r="V261" s="46"/>
      <c r="W261" s="46"/>
      <c r="X261" s="46"/>
      <c r="Y261" s="46" t="s">
        <v>1103</v>
      </c>
      <c r="Z261" s="46">
        <v>1</v>
      </c>
      <c r="AA261" s="50">
        <v>43920</v>
      </c>
      <c r="AB261" s="273">
        <f t="shared" si="9"/>
        <v>1</v>
      </c>
      <c r="AC261" s="51">
        <f t="shared" si="8"/>
        <v>7</v>
      </c>
      <c r="AD261" s="51"/>
      <c r="AE261" s="57"/>
    </row>
    <row r="262" spans="1:31" s="96" customFormat="1" ht="240" x14ac:dyDescent="0.25">
      <c r="A262" s="45">
        <v>207</v>
      </c>
      <c r="B262" s="46" t="s">
        <v>24</v>
      </c>
      <c r="C262" s="46" t="s">
        <v>1096</v>
      </c>
      <c r="D262" s="46" t="s">
        <v>1097</v>
      </c>
      <c r="E262" s="47">
        <v>43461</v>
      </c>
      <c r="F262" s="46" t="s">
        <v>98</v>
      </c>
      <c r="G262" s="46" t="s">
        <v>28</v>
      </c>
      <c r="H262" s="46" t="s">
        <v>45</v>
      </c>
      <c r="I262" s="48" t="s">
        <v>30</v>
      </c>
      <c r="J262" s="46" t="s">
        <v>1098</v>
      </c>
      <c r="K262" s="46" t="s">
        <v>1099</v>
      </c>
      <c r="L262" s="46" t="s">
        <v>1104</v>
      </c>
      <c r="M262" s="46" t="s">
        <v>1105</v>
      </c>
      <c r="N262" s="46">
        <v>2</v>
      </c>
      <c r="O262" s="46">
        <v>7</v>
      </c>
      <c r="P262" s="49">
        <v>43461</v>
      </c>
      <c r="Q262" s="49">
        <v>43799</v>
      </c>
      <c r="R262" s="46">
        <v>48</v>
      </c>
      <c r="S262" s="46" t="s">
        <v>1102</v>
      </c>
      <c r="T262" s="46" t="s">
        <v>36</v>
      </c>
      <c r="U262" s="46"/>
      <c r="V262" s="46"/>
      <c r="W262" s="46"/>
      <c r="X262" s="46"/>
      <c r="Y262" s="46" t="s">
        <v>1106</v>
      </c>
      <c r="Z262" s="46">
        <v>2</v>
      </c>
      <c r="AA262" s="50">
        <v>43920</v>
      </c>
      <c r="AB262" s="273">
        <f t="shared" si="9"/>
        <v>1</v>
      </c>
      <c r="AC262" s="51">
        <f t="shared" si="8"/>
        <v>7</v>
      </c>
      <c r="AD262" s="51"/>
      <c r="AE262" s="57"/>
    </row>
    <row r="263" spans="1:31" s="96" customFormat="1" ht="150" x14ac:dyDescent="0.25">
      <c r="A263" s="45">
        <v>208</v>
      </c>
      <c r="B263" s="46" t="s">
        <v>24</v>
      </c>
      <c r="C263" s="46" t="s">
        <v>1096</v>
      </c>
      <c r="D263" s="46" t="s">
        <v>1107</v>
      </c>
      <c r="E263" s="47">
        <v>43461</v>
      </c>
      <c r="F263" s="46" t="s">
        <v>27</v>
      </c>
      <c r="G263" s="46" t="s">
        <v>28</v>
      </c>
      <c r="H263" s="46" t="s">
        <v>45</v>
      </c>
      <c r="I263" s="48" t="s">
        <v>30</v>
      </c>
      <c r="J263" s="46" t="s">
        <v>1098</v>
      </c>
      <c r="K263" s="46" t="s">
        <v>1108</v>
      </c>
      <c r="L263" s="46" t="s">
        <v>1109</v>
      </c>
      <c r="M263" s="46" t="s">
        <v>1110</v>
      </c>
      <c r="N263" s="46">
        <v>1</v>
      </c>
      <c r="O263" s="46">
        <v>7</v>
      </c>
      <c r="P263" s="49">
        <v>43461</v>
      </c>
      <c r="Q263" s="49">
        <v>43555</v>
      </c>
      <c r="R263" s="46">
        <v>13</v>
      </c>
      <c r="S263" s="46" t="s">
        <v>1102</v>
      </c>
      <c r="T263" s="46" t="s">
        <v>36</v>
      </c>
      <c r="U263" s="46"/>
      <c r="V263" s="46"/>
      <c r="W263" s="46"/>
      <c r="X263" s="46"/>
      <c r="Y263" s="46" t="s">
        <v>1111</v>
      </c>
      <c r="Z263" s="46">
        <v>1</v>
      </c>
      <c r="AA263" s="50">
        <v>43920</v>
      </c>
      <c r="AB263" s="273">
        <f t="shared" si="9"/>
        <v>1</v>
      </c>
      <c r="AC263" s="51">
        <f t="shared" si="8"/>
        <v>7</v>
      </c>
      <c r="AD263" s="51"/>
      <c r="AE263" s="57"/>
    </row>
    <row r="264" spans="1:31" s="96" customFormat="1" ht="150" x14ac:dyDescent="0.25">
      <c r="A264" s="45">
        <v>209</v>
      </c>
      <c r="B264" s="46" t="s">
        <v>24</v>
      </c>
      <c r="C264" s="46" t="s">
        <v>1096</v>
      </c>
      <c r="D264" s="46" t="s">
        <v>1107</v>
      </c>
      <c r="E264" s="47">
        <v>43461</v>
      </c>
      <c r="F264" s="46" t="s">
        <v>27</v>
      </c>
      <c r="G264" s="46" t="s">
        <v>28</v>
      </c>
      <c r="H264" s="46" t="s">
        <v>45</v>
      </c>
      <c r="I264" s="48" t="s">
        <v>30</v>
      </c>
      <c r="J264" s="46" t="s">
        <v>1098</v>
      </c>
      <c r="K264" s="46" t="s">
        <v>1108</v>
      </c>
      <c r="L264" s="46" t="s">
        <v>1112</v>
      </c>
      <c r="M264" s="46" t="s">
        <v>1113</v>
      </c>
      <c r="N264" s="46">
        <v>1</v>
      </c>
      <c r="O264" s="46">
        <v>7</v>
      </c>
      <c r="P264" s="49">
        <v>43461</v>
      </c>
      <c r="Q264" s="49">
        <v>43511</v>
      </c>
      <c r="R264" s="46">
        <v>7</v>
      </c>
      <c r="S264" s="46" t="s">
        <v>1102</v>
      </c>
      <c r="T264" s="46" t="s">
        <v>36</v>
      </c>
      <c r="U264" s="46"/>
      <c r="V264" s="46"/>
      <c r="W264" s="46"/>
      <c r="X264" s="46"/>
      <c r="Y264" s="46" t="s">
        <v>1114</v>
      </c>
      <c r="Z264" s="46">
        <v>1</v>
      </c>
      <c r="AA264" s="50">
        <v>43920</v>
      </c>
      <c r="AB264" s="273">
        <f t="shared" si="9"/>
        <v>1</v>
      </c>
      <c r="AC264" s="51">
        <f t="shared" si="8"/>
        <v>7</v>
      </c>
      <c r="AD264" s="51"/>
      <c r="AE264" s="57"/>
    </row>
    <row r="265" spans="1:31" s="96" customFormat="1" ht="150" x14ac:dyDescent="0.25">
      <c r="A265" s="45">
        <v>210</v>
      </c>
      <c r="B265" s="46" t="s">
        <v>24</v>
      </c>
      <c r="C265" s="46" t="s">
        <v>1096</v>
      </c>
      <c r="D265" s="46" t="s">
        <v>1115</v>
      </c>
      <c r="E265" s="47">
        <v>43461</v>
      </c>
      <c r="F265" s="46" t="s">
        <v>98</v>
      </c>
      <c r="G265" s="46" t="s">
        <v>28</v>
      </c>
      <c r="H265" s="46" t="s">
        <v>45</v>
      </c>
      <c r="I265" s="48" t="s">
        <v>30</v>
      </c>
      <c r="J265" s="46" t="s">
        <v>1098</v>
      </c>
      <c r="K265" s="46" t="s">
        <v>1108</v>
      </c>
      <c r="L265" s="46" t="s">
        <v>1116</v>
      </c>
      <c r="M265" s="46" t="s">
        <v>852</v>
      </c>
      <c r="N265" s="46">
        <v>1</v>
      </c>
      <c r="O265" s="46">
        <v>7</v>
      </c>
      <c r="P265" s="49">
        <v>43461</v>
      </c>
      <c r="Q265" s="49">
        <v>43555</v>
      </c>
      <c r="R265" s="46">
        <v>13</v>
      </c>
      <c r="S265" s="46" t="s">
        <v>1102</v>
      </c>
      <c r="T265" s="46" t="s">
        <v>36</v>
      </c>
      <c r="U265" s="46"/>
      <c r="V265" s="46"/>
      <c r="W265" s="46"/>
      <c r="X265" s="46"/>
      <c r="Y265" s="46" t="s">
        <v>1117</v>
      </c>
      <c r="Z265" s="46">
        <v>1</v>
      </c>
      <c r="AA265" s="50">
        <v>43920</v>
      </c>
      <c r="AB265" s="273">
        <f t="shared" si="9"/>
        <v>1</v>
      </c>
      <c r="AC265" s="51">
        <f t="shared" si="8"/>
        <v>7</v>
      </c>
      <c r="AD265" s="51"/>
      <c r="AE265" s="57"/>
    </row>
    <row r="266" spans="1:31" s="96" customFormat="1" ht="120" x14ac:dyDescent="0.25">
      <c r="A266" s="45">
        <v>211</v>
      </c>
      <c r="B266" s="46" t="s">
        <v>24</v>
      </c>
      <c r="C266" s="46" t="s">
        <v>1096</v>
      </c>
      <c r="D266" s="46" t="s">
        <v>1118</v>
      </c>
      <c r="E266" s="47">
        <v>43461</v>
      </c>
      <c r="F266" s="46" t="s">
        <v>27</v>
      </c>
      <c r="G266" s="46" t="s">
        <v>28</v>
      </c>
      <c r="H266" s="46" t="s">
        <v>45</v>
      </c>
      <c r="I266" s="48" t="s">
        <v>30</v>
      </c>
      <c r="J266" s="46" t="s">
        <v>1098</v>
      </c>
      <c r="K266" s="46" t="s">
        <v>1119</v>
      </c>
      <c r="L266" s="46" t="s">
        <v>1120</v>
      </c>
      <c r="M266" s="46" t="s">
        <v>1121</v>
      </c>
      <c r="N266" s="46">
        <v>1</v>
      </c>
      <c r="O266" s="46">
        <v>7</v>
      </c>
      <c r="P266" s="49">
        <v>43461</v>
      </c>
      <c r="Q266" s="49">
        <v>43496</v>
      </c>
      <c r="R266" s="46">
        <v>5</v>
      </c>
      <c r="S266" s="46" t="s">
        <v>1102</v>
      </c>
      <c r="T266" s="46" t="s">
        <v>36</v>
      </c>
      <c r="U266" s="46"/>
      <c r="V266" s="46"/>
      <c r="W266" s="46"/>
      <c r="X266" s="46"/>
      <c r="Y266" s="46" t="s">
        <v>1122</v>
      </c>
      <c r="Z266" s="46">
        <v>1</v>
      </c>
      <c r="AA266" s="50">
        <v>43920</v>
      </c>
      <c r="AB266" s="273">
        <f t="shared" si="9"/>
        <v>1</v>
      </c>
      <c r="AC266" s="51">
        <f t="shared" si="8"/>
        <v>7</v>
      </c>
      <c r="AD266" s="51"/>
      <c r="AE266" s="57"/>
    </row>
    <row r="267" spans="1:31" s="96" customFormat="1" ht="165" x14ac:dyDescent="0.25">
      <c r="A267" s="45">
        <v>212</v>
      </c>
      <c r="B267" s="46" t="s">
        <v>24</v>
      </c>
      <c r="C267" s="46" t="s">
        <v>1096</v>
      </c>
      <c r="D267" s="46" t="s">
        <v>1118</v>
      </c>
      <c r="E267" s="47">
        <v>43461</v>
      </c>
      <c r="F267" s="46" t="s">
        <v>98</v>
      </c>
      <c r="G267" s="46" t="s">
        <v>28</v>
      </c>
      <c r="H267" s="46" t="s">
        <v>45</v>
      </c>
      <c r="I267" s="48" t="s">
        <v>30</v>
      </c>
      <c r="J267" s="46" t="s">
        <v>1098</v>
      </c>
      <c r="K267" s="46" t="s">
        <v>1119</v>
      </c>
      <c r="L267" s="46" t="s">
        <v>1123</v>
      </c>
      <c r="M267" s="46" t="s">
        <v>852</v>
      </c>
      <c r="N267" s="46">
        <v>1</v>
      </c>
      <c r="O267" s="46">
        <v>7</v>
      </c>
      <c r="P267" s="49">
        <v>43461</v>
      </c>
      <c r="Q267" s="49">
        <v>43555</v>
      </c>
      <c r="R267" s="46">
        <v>13</v>
      </c>
      <c r="S267" s="46" t="s">
        <v>1102</v>
      </c>
      <c r="T267" s="46" t="s">
        <v>36</v>
      </c>
      <c r="U267" s="46"/>
      <c r="V267" s="46"/>
      <c r="W267" s="46"/>
      <c r="X267" s="46"/>
      <c r="Y267" s="46" t="s">
        <v>1124</v>
      </c>
      <c r="Z267" s="46">
        <v>1</v>
      </c>
      <c r="AA267" s="50">
        <v>43920</v>
      </c>
      <c r="AB267" s="273">
        <f t="shared" si="9"/>
        <v>1</v>
      </c>
      <c r="AC267" s="51">
        <f t="shared" si="8"/>
        <v>7</v>
      </c>
      <c r="AD267" s="51"/>
      <c r="AE267" s="57"/>
    </row>
    <row r="268" spans="1:31" s="96" customFormat="1" ht="90" x14ac:dyDescent="0.25">
      <c r="A268" s="45">
        <v>213</v>
      </c>
      <c r="B268" s="46" t="s">
        <v>24</v>
      </c>
      <c r="C268" s="46" t="s">
        <v>1096</v>
      </c>
      <c r="D268" s="46" t="s">
        <v>1125</v>
      </c>
      <c r="E268" s="47">
        <v>43461</v>
      </c>
      <c r="F268" s="46" t="s">
        <v>27</v>
      </c>
      <c r="G268" s="46" t="s">
        <v>28</v>
      </c>
      <c r="H268" s="46" t="s">
        <v>45</v>
      </c>
      <c r="I268" s="48" t="s">
        <v>30</v>
      </c>
      <c r="J268" s="46" t="s">
        <v>1098</v>
      </c>
      <c r="K268" s="46" t="s">
        <v>1126</v>
      </c>
      <c r="L268" s="46" t="s">
        <v>1127</v>
      </c>
      <c r="M268" s="46" t="s">
        <v>1128</v>
      </c>
      <c r="N268" s="46">
        <v>1</v>
      </c>
      <c r="O268" s="46">
        <v>7</v>
      </c>
      <c r="P268" s="49">
        <v>43461</v>
      </c>
      <c r="Q268" s="49">
        <v>43511</v>
      </c>
      <c r="R268" s="46">
        <v>7</v>
      </c>
      <c r="S268" s="46" t="s">
        <v>1102</v>
      </c>
      <c r="T268" s="46" t="s">
        <v>36</v>
      </c>
      <c r="U268" s="46"/>
      <c r="V268" s="46"/>
      <c r="W268" s="46"/>
      <c r="X268" s="46"/>
      <c r="Y268" s="46" t="s">
        <v>1129</v>
      </c>
      <c r="Z268" s="46">
        <v>1</v>
      </c>
      <c r="AA268" s="50">
        <v>43920</v>
      </c>
      <c r="AB268" s="273">
        <f t="shared" si="9"/>
        <v>1</v>
      </c>
      <c r="AC268" s="51">
        <f t="shared" si="8"/>
        <v>7</v>
      </c>
      <c r="AD268" s="51"/>
      <c r="AE268" s="57"/>
    </row>
    <row r="269" spans="1:31" s="96" customFormat="1" ht="150" x14ac:dyDescent="0.25">
      <c r="A269" s="45">
        <v>214</v>
      </c>
      <c r="B269" s="46" t="s">
        <v>24</v>
      </c>
      <c r="C269" s="46" t="s">
        <v>1096</v>
      </c>
      <c r="D269" s="46" t="s">
        <v>1130</v>
      </c>
      <c r="E269" s="47">
        <v>43461</v>
      </c>
      <c r="F269" s="46" t="s">
        <v>27</v>
      </c>
      <c r="G269" s="46" t="s">
        <v>28</v>
      </c>
      <c r="H269" s="46" t="s">
        <v>45</v>
      </c>
      <c r="I269" s="48" t="s">
        <v>30</v>
      </c>
      <c r="J269" s="46" t="s">
        <v>1098</v>
      </c>
      <c r="K269" s="46" t="s">
        <v>1131</v>
      </c>
      <c r="L269" s="46" t="s">
        <v>1132</v>
      </c>
      <c r="M269" s="46" t="s">
        <v>1113</v>
      </c>
      <c r="N269" s="46">
        <v>1</v>
      </c>
      <c r="O269" s="46">
        <v>7</v>
      </c>
      <c r="P269" s="49">
        <v>43461</v>
      </c>
      <c r="Q269" s="49">
        <v>43511</v>
      </c>
      <c r="R269" s="46">
        <v>7</v>
      </c>
      <c r="S269" s="46" t="s">
        <v>1102</v>
      </c>
      <c r="T269" s="46" t="s">
        <v>36</v>
      </c>
      <c r="U269" s="46"/>
      <c r="V269" s="46"/>
      <c r="W269" s="46"/>
      <c r="X269" s="46"/>
      <c r="Y269" s="46" t="s">
        <v>1133</v>
      </c>
      <c r="Z269" s="46">
        <v>1</v>
      </c>
      <c r="AA269" s="50">
        <v>43920</v>
      </c>
      <c r="AB269" s="273">
        <f t="shared" si="9"/>
        <v>1</v>
      </c>
      <c r="AC269" s="51">
        <f t="shared" si="8"/>
        <v>7</v>
      </c>
      <c r="AD269" s="51"/>
      <c r="AE269" s="57"/>
    </row>
    <row r="270" spans="1:31" s="96" customFormat="1" ht="150" x14ac:dyDescent="0.25">
      <c r="A270" s="45">
        <v>215</v>
      </c>
      <c r="B270" s="46" t="s">
        <v>24</v>
      </c>
      <c r="C270" s="46" t="s">
        <v>1096</v>
      </c>
      <c r="D270" s="46" t="s">
        <v>1135</v>
      </c>
      <c r="E270" s="47">
        <v>43461</v>
      </c>
      <c r="F270" s="46" t="s">
        <v>27</v>
      </c>
      <c r="G270" s="46" t="s">
        <v>28</v>
      </c>
      <c r="H270" s="46" t="s">
        <v>45</v>
      </c>
      <c r="I270" s="48" t="s">
        <v>30</v>
      </c>
      <c r="J270" s="46" t="s">
        <v>1098</v>
      </c>
      <c r="K270" s="46" t="s">
        <v>1134</v>
      </c>
      <c r="L270" s="46" t="s">
        <v>1136</v>
      </c>
      <c r="M270" s="46" t="s">
        <v>1137</v>
      </c>
      <c r="N270" s="46">
        <v>1</v>
      </c>
      <c r="O270" s="46">
        <v>7</v>
      </c>
      <c r="P270" s="49">
        <v>43461</v>
      </c>
      <c r="Q270" s="49">
        <v>43555</v>
      </c>
      <c r="R270" s="46">
        <v>13</v>
      </c>
      <c r="S270" s="46" t="s">
        <v>1102</v>
      </c>
      <c r="T270" s="46" t="s">
        <v>36</v>
      </c>
      <c r="U270" s="46"/>
      <c r="V270" s="46"/>
      <c r="W270" s="46"/>
      <c r="X270" s="46"/>
      <c r="Y270" s="46" t="s">
        <v>1133</v>
      </c>
      <c r="Z270" s="46">
        <v>1</v>
      </c>
      <c r="AA270" s="50">
        <v>43920</v>
      </c>
      <c r="AB270" s="273">
        <f t="shared" si="9"/>
        <v>1</v>
      </c>
      <c r="AC270" s="51">
        <f t="shared" si="8"/>
        <v>7</v>
      </c>
      <c r="AD270" s="51"/>
      <c r="AE270" s="57"/>
    </row>
    <row r="271" spans="1:31" s="96" customFormat="1" ht="409.5" x14ac:dyDescent="0.25">
      <c r="A271" s="45">
        <v>216</v>
      </c>
      <c r="B271" s="46" t="s">
        <v>24</v>
      </c>
      <c r="C271" s="46" t="s">
        <v>1096</v>
      </c>
      <c r="D271" s="46" t="s">
        <v>1138</v>
      </c>
      <c r="E271" s="47">
        <v>43461</v>
      </c>
      <c r="F271" s="46" t="s">
        <v>27</v>
      </c>
      <c r="G271" s="46" t="s">
        <v>28</v>
      </c>
      <c r="H271" s="46" t="s">
        <v>45</v>
      </c>
      <c r="I271" s="48" t="s">
        <v>30</v>
      </c>
      <c r="J271" s="46" t="s">
        <v>1098</v>
      </c>
      <c r="K271" s="46" t="s">
        <v>1139</v>
      </c>
      <c r="L271" s="46" t="s">
        <v>1140</v>
      </c>
      <c r="M271" s="46" t="s">
        <v>1141</v>
      </c>
      <c r="N271" s="46">
        <v>1</v>
      </c>
      <c r="O271" s="46">
        <v>7</v>
      </c>
      <c r="P271" s="49">
        <v>43461</v>
      </c>
      <c r="Q271" s="49">
        <v>43616</v>
      </c>
      <c r="R271" s="46">
        <v>22</v>
      </c>
      <c r="S271" s="46" t="s">
        <v>1102</v>
      </c>
      <c r="T271" s="46" t="s">
        <v>36</v>
      </c>
      <c r="U271" s="46"/>
      <c r="V271" s="46"/>
      <c r="W271" s="46"/>
      <c r="X271" s="46"/>
      <c r="Y271" s="46" t="s">
        <v>1142</v>
      </c>
      <c r="Z271" s="46">
        <v>1</v>
      </c>
      <c r="AA271" s="50">
        <v>43920</v>
      </c>
      <c r="AB271" s="273">
        <f t="shared" si="9"/>
        <v>1</v>
      </c>
      <c r="AC271" s="51">
        <f t="shared" si="8"/>
        <v>7</v>
      </c>
      <c r="AD271" s="51"/>
      <c r="AE271" s="57"/>
    </row>
    <row r="272" spans="1:31" s="96" customFormat="1" ht="105" x14ac:dyDescent="0.25">
      <c r="A272" s="45">
        <v>217</v>
      </c>
      <c r="B272" s="46" t="s">
        <v>24</v>
      </c>
      <c r="C272" s="46" t="s">
        <v>1096</v>
      </c>
      <c r="D272" s="46" t="s">
        <v>1143</v>
      </c>
      <c r="E272" s="47">
        <v>43461</v>
      </c>
      <c r="F272" s="46" t="s">
        <v>27</v>
      </c>
      <c r="G272" s="46" t="s">
        <v>28</v>
      </c>
      <c r="H272" s="46" t="s">
        <v>45</v>
      </c>
      <c r="I272" s="48" t="s">
        <v>30</v>
      </c>
      <c r="J272" s="46" t="s">
        <v>1098</v>
      </c>
      <c r="K272" s="46" t="s">
        <v>1144</v>
      </c>
      <c r="L272" s="46" t="s">
        <v>1145</v>
      </c>
      <c r="M272" s="46" t="s">
        <v>1146</v>
      </c>
      <c r="N272" s="46">
        <v>1</v>
      </c>
      <c r="O272" s="46">
        <v>7</v>
      </c>
      <c r="P272" s="49">
        <v>43461</v>
      </c>
      <c r="Q272" s="49">
        <v>43555</v>
      </c>
      <c r="R272" s="46">
        <v>13</v>
      </c>
      <c r="S272" s="46" t="s">
        <v>1102</v>
      </c>
      <c r="T272" s="46" t="s">
        <v>36</v>
      </c>
      <c r="U272" s="46"/>
      <c r="V272" s="46"/>
      <c r="W272" s="46"/>
      <c r="X272" s="46"/>
      <c r="Y272" s="46" t="s">
        <v>1147</v>
      </c>
      <c r="Z272" s="46">
        <v>1</v>
      </c>
      <c r="AA272" s="50">
        <v>43920</v>
      </c>
      <c r="AB272" s="273">
        <f t="shared" si="9"/>
        <v>1</v>
      </c>
      <c r="AC272" s="51">
        <f t="shared" si="8"/>
        <v>7</v>
      </c>
      <c r="AD272" s="51"/>
      <c r="AE272" s="57"/>
    </row>
    <row r="273" spans="1:31" s="96" customFormat="1" ht="105" x14ac:dyDescent="0.25">
      <c r="A273" s="45">
        <v>218</v>
      </c>
      <c r="B273" s="46" t="s">
        <v>24</v>
      </c>
      <c r="C273" s="46" t="s">
        <v>1096</v>
      </c>
      <c r="D273" s="46" t="s">
        <v>1148</v>
      </c>
      <c r="E273" s="47">
        <v>43461</v>
      </c>
      <c r="F273" s="46" t="s">
        <v>27</v>
      </c>
      <c r="G273" s="46" t="s">
        <v>28</v>
      </c>
      <c r="H273" s="46" t="s">
        <v>45</v>
      </c>
      <c r="I273" s="48" t="s">
        <v>30</v>
      </c>
      <c r="J273" s="46" t="s">
        <v>1098</v>
      </c>
      <c r="K273" s="46" t="s">
        <v>1149</v>
      </c>
      <c r="L273" s="46" t="s">
        <v>1150</v>
      </c>
      <c r="M273" s="46" t="s">
        <v>1146</v>
      </c>
      <c r="N273" s="46">
        <v>1</v>
      </c>
      <c r="O273" s="46">
        <v>8</v>
      </c>
      <c r="P273" s="49">
        <v>43461</v>
      </c>
      <c r="Q273" s="49">
        <v>43555</v>
      </c>
      <c r="R273" s="46">
        <v>13</v>
      </c>
      <c r="S273" s="46" t="s">
        <v>1102</v>
      </c>
      <c r="T273" s="46" t="s">
        <v>36</v>
      </c>
      <c r="U273" s="46"/>
      <c r="V273" s="46"/>
      <c r="W273" s="46"/>
      <c r="X273" s="46"/>
      <c r="Y273" s="46" t="s">
        <v>1151</v>
      </c>
      <c r="Z273" s="46">
        <v>1</v>
      </c>
      <c r="AA273" s="50">
        <v>43920</v>
      </c>
      <c r="AB273" s="273">
        <f t="shared" si="9"/>
        <v>1</v>
      </c>
      <c r="AC273" s="51">
        <f t="shared" si="8"/>
        <v>8</v>
      </c>
      <c r="AD273" s="51"/>
      <c r="AE273" s="57"/>
    </row>
    <row r="274" spans="1:31" s="96" customFormat="1" ht="60" x14ac:dyDescent="0.25">
      <c r="A274" s="45">
        <v>219</v>
      </c>
      <c r="B274" s="46" t="s">
        <v>24</v>
      </c>
      <c r="C274" s="46" t="s">
        <v>1096</v>
      </c>
      <c r="D274" s="46" t="s">
        <v>1152</v>
      </c>
      <c r="E274" s="47">
        <v>43461</v>
      </c>
      <c r="F274" s="46" t="s">
        <v>74</v>
      </c>
      <c r="G274" s="46" t="s">
        <v>28</v>
      </c>
      <c r="H274" s="46" t="s">
        <v>29</v>
      </c>
      <c r="I274" s="48" t="s">
        <v>30</v>
      </c>
      <c r="J274" s="46" t="s">
        <v>1098</v>
      </c>
      <c r="K274" s="46" t="s">
        <v>75</v>
      </c>
      <c r="L274" s="46" t="s">
        <v>1153</v>
      </c>
      <c r="M274" s="46" t="s">
        <v>395</v>
      </c>
      <c r="N274" s="46">
        <v>1</v>
      </c>
      <c r="O274" s="46">
        <v>8</v>
      </c>
      <c r="P274" s="49">
        <v>43461</v>
      </c>
      <c r="Q274" s="49">
        <v>43496</v>
      </c>
      <c r="R274" s="46">
        <v>5</v>
      </c>
      <c r="S274" s="46" t="s">
        <v>1102</v>
      </c>
      <c r="T274" s="46" t="s">
        <v>36</v>
      </c>
      <c r="U274" s="46"/>
      <c r="V274" s="46"/>
      <c r="W274" s="46"/>
      <c r="X274" s="46"/>
      <c r="Y274" s="46" t="s">
        <v>1154</v>
      </c>
      <c r="Z274" s="46">
        <v>1</v>
      </c>
      <c r="AA274" s="50">
        <v>43920</v>
      </c>
      <c r="AB274" s="273">
        <f t="shared" si="9"/>
        <v>1</v>
      </c>
      <c r="AC274" s="51">
        <f t="shared" si="8"/>
        <v>8</v>
      </c>
      <c r="AD274" s="51"/>
      <c r="AE274" s="57"/>
    </row>
    <row r="275" spans="1:31" s="96" customFormat="1" ht="135" x14ac:dyDescent="0.25">
      <c r="A275" s="45">
        <v>220</v>
      </c>
      <c r="B275" s="46" t="s">
        <v>24</v>
      </c>
      <c r="C275" s="46" t="s">
        <v>79</v>
      </c>
      <c r="D275" s="46" t="s">
        <v>1155</v>
      </c>
      <c r="E275" s="47">
        <v>43627</v>
      </c>
      <c r="F275" s="46" t="s">
        <v>98</v>
      </c>
      <c r="G275" s="46" t="s">
        <v>28</v>
      </c>
      <c r="H275" s="46" t="s">
        <v>45</v>
      </c>
      <c r="I275" s="48" t="s">
        <v>81</v>
      </c>
      <c r="J275" s="46" t="s">
        <v>144</v>
      </c>
      <c r="K275" s="46" t="s">
        <v>672</v>
      </c>
      <c r="L275" s="46" t="s">
        <v>1156</v>
      </c>
      <c r="M275" s="46" t="s">
        <v>1157</v>
      </c>
      <c r="N275" s="46">
        <v>1</v>
      </c>
      <c r="O275" s="46">
        <v>5</v>
      </c>
      <c r="P275" s="49">
        <v>43627</v>
      </c>
      <c r="Q275" s="49">
        <v>43656</v>
      </c>
      <c r="R275" s="46">
        <v>4</v>
      </c>
      <c r="S275" s="46" t="s">
        <v>1158</v>
      </c>
      <c r="T275" s="46" t="s">
        <v>36</v>
      </c>
      <c r="U275" s="46"/>
      <c r="V275" s="46"/>
      <c r="W275" s="46"/>
      <c r="X275" s="46"/>
      <c r="Y275" s="46" t="s">
        <v>1159</v>
      </c>
      <c r="Z275" s="46">
        <v>1</v>
      </c>
      <c r="AA275" s="50">
        <v>43920</v>
      </c>
      <c r="AB275" s="273">
        <f t="shared" si="9"/>
        <v>1</v>
      </c>
      <c r="AC275" s="51">
        <f t="shared" si="8"/>
        <v>5</v>
      </c>
      <c r="AD275" s="51"/>
      <c r="AE275" s="57"/>
    </row>
    <row r="276" spans="1:31" s="96" customFormat="1" ht="75" x14ac:dyDescent="0.25">
      <c r="A276" s="45">
        <v>221</v>
      </c>
      <c r="B276" s="46" t="s">
        <v>24</v>
      </c>
      <c r="C276" s="46" t="s">
        <v>90</v>
      </c>
      <c r="D276" s="46" t="s">
        <v>1160</v>
      </c>
      <c r="E276" s="47">
        <v>43399</v>
      </c>
      <c r="F276" s="46" t="s">
        <v>165</v>
      </c>
      <c r="G276" s="46" t="s">
        <v>28</v>
      </c>
      <c r="H276" s="46" t="s">
        <v>45</v>
      </c>
      <c r="I276" s="48" t="s">
        <v>81</v>
      </c>
      <c r="J276" s="46" t="s">
        <v>144</v>
      </c>
      <c r="K276" s="46" t="s">
        <v>1161</v>
      </c>
      <c r="L276" s="46" t="s">
        <v>1162</v>
      </c>
      <c r="M276" s="46" t="s">
        <v>1163</v>
      </c>
      <c r="N276" s="46">
        <v>1</v>
      </c>
      <c r="O276" s="46">
        <v>4</v>
      </c>
      <c r="P276" s="49">
        <v>43399</v>
      </c>
      <c r="Q276" s="49">
        <v>43511</v>
      </c>
      <c r="R276" s="46">
        <v>16</v>
      </c>
      <c r="S276" s="46" t="s">
        <v>147</v>
      </c>
      <c r="T276" s="46" t="s">
        <v>36</v>
      </c>
      <c r="U276" s="46"/>
      <c r="V276" s="46"/>
      <c r="W276" s="46"/>
      <c r="X276" s="46"/>
      <c r="Y276" s="46" t="s">
        <v>1163</v>
      </c>
      <c r="Z276" s="46">
        <v>1</v>
      </c>
      <c r="AA276" s="50">
        <v>43920</v>
      </c>
      <c r="AB276" s="273">
        <f t="shared" si="9"/>
        <v>1</v>
      </c>
      <c r="AC276" s="51">
        <f t="shared" si="8"/>
        <v>4</v>
      </c>
      <c r="AD276" s="51"/>
      <c r="AE276" s="57"/>
    </row>
    <row r="277" spans="1:31" s="96" customFormat="1" ht="150" x14ac:dyDescent="0.25">
      <c r="A277" s="45">
        <v>222</v>
      </c>
      <c r="B277" s="46" t="s">
        <v>24</v>
      </c>
      <c r="C277" s="46" t="s">
        <v>432</v>
      </c>
      <c r="D277" s="46" t="s">
        <v>530</v>
      </c>
      <c r="E277" s="47">
        <v>43315</v>
      </c>
      <c r="F277" s="46" t="s">
        <v>165</v>
      </c>
      <c r="G277" s="46" t="s">
        <v>28</v>
      </c>
      <c r="H277" s="46" t="s">
        <v>45</v>
      </c>
      <c r="I277" s="48" t="s">
        <v>391</v>
      </c>
      <c r="J277" s="46" t="s">
        <v>625</v>
      </c>
      <c r="K277" s="46" t="s">
        <v>434</v>
      </c>
      <c r="L277" s="46" t="s">
        <v>1164</v>
      </c>
      <c r="M277" s="46" t="s">
        <v>1165</v>
      </c>
      <c r="N277" s="46">
        <v>1</v>
      </c>
      <c r="O277" s="46">
        <v>3</v>
      </c>
      <c r="P277" s="49">
        <v>43315</v>
      </c>
      <c r="Q277" s="49">
        <v>43814</v>
      </c>
      <c r="R277" s="46">
        <v>71</v>
      </c>
      <c r="S277" s="46" t="s">
        <v>144</v>
      </c>
      <c r="T277" s="46" t="s">
        <v>36</v>
      </c>
      <c r="U277" s="46"/>
      <c r="V277" s="46"/>
      <c r="W277" s="46"/>
      <c r="X277" s="46"/>
      <c r="Y277" s="46" t="s">
        <v>1166</v>
      </c>
      <c r="Z277" s="46">
        <v>1</v>
      </c>
      <c r="AA277" s="50">
        <v>43920</v>
      </c>
      <c r="AB277" s="273">
        <f t="shared" si="9"/>
        <v>1</v>
      </c>
      <c r="AC277" s="51">
        <f t="shared" si="8"/>
        <v>3</v>
      </c>
      <c r="AD277" s="51"/>
      <c r="AE277" s="57"/>
    </row>
    <row r="278" spans="1:31" s="96" customFormat="1" ht="60" x14ac:dyDescent="0.25">
      <c r="A278" s="45">
        <v>223</v>
      </c>
      <c r="B278" s="46" t="s">
        <v>24</v>
      </c>
      <c r="C278" s="46" t="s">
        <v>220</v>
      </c>
      <c r="D278" s="46" t="s">
        <v>494</v>
      </c>
      <c r="E278" s="47">
        <v>43567</v>
      </c>
      <c r="F278" s="46" t="s">
        <v>348</v>
      </c>
      <c r="G278" s="46" t="s">
        <v>28</v>
      </c>
      <c r="H278" s="46" t="s">
        <v>45</v>
      </c>
      <c r="I278" s="48" t="s">
        <v>391</v>
      </c>
      <c r="J278" s="46" t="s">
        <v>349</v>
      </c>
      <c r="K278" s="46" t="s">
        <v>502</v>
      </c>
      <c r="L278" s="46" t="s">
        <v>1167</v>
      </c>
      <c r="M278" s="46" t="s">
        <v>1168</v>
      </c>
      <c r="N278" s="46">
        <v>1</v>
      </c>
      <c r="O278" s="46">
        <v>4</v>
      </c>
      <c r="P278" s="49">
        <v>43567</v>
      </c>
      <c r="Q278" s="49">
        <v>43814</v>
      </c>
      <c r="R278" s="46">
        <v>35</v>
      </c>
      <c r="S278" s="46" t="s">
        <v>1169</v>
      </c>
      <c r="T278" s="46" t="s">
        <v>36</v>
      </c>
      <c r="U278" s="46"/>
      <c r="V278" s="46"/>
      <c r="W278" s="46"/>
      <c r="X278" s="46"/>
      <c r="Y278" s="46" t="s">
        <v>1170</v>
      </c>
      <c r="Z278" s="46">
        <v>1</v>
      </c>
      <c r="AA278" s="50">
        <v>43920</v>
      </c>
      <c r="AB278" s="273">
        <f t="shared" si="9"/>
        <v>1</v>
      </c>
      <c r="AC278" s="51">
        <f t="shared" si="8"/>
        <v>4</v>
      </c>
      <c r="AD278" s="51"/>
      <c r="AE278" s="57"/>
    </row>
    <row r="279" spans="1:31" s="96" customFormat="1" ht="150" x14ac:dyDescent="0.25">
      <c r="A279" s="45">
        <v>224</v>
      </c>
      <c r="B279" s="46" t="s">
        <v>24</v>
      </c>
      <c r="C279" s="46" t="s">
        <v>220</v>
      </c>
      <c r="D279" s="46" t="s">
        <v>494</v>
      </c>
      <c r="E279" s="47">
        <v>43567</v>
      </c>
      <c r="F279" s="46" t="s">
        <v>348</v>
      </c>
      <c r="G279" s="46" t="s">
        <v>28</v>
      </c>
      <c r="H279" s="46" t="s">
        <v>45</v>
      </c>
      <c r="I279" s="48" t="s">
        <v>391</v>
      </c>
      <c r="J279" s="46" t="s">
        <v>1050</v>
      </c>
      <c r="K279" s="46" t="s">
        <v>502</v>
      </c>
      <c r="L279" s="46" t="s">
        <v>1171</v>
      </c>
      <c r="M279" s="46" t="s">
        <v>1172</v>
      </c>
      <c r="N279" s="46">
        <v>1</v>
      </c>
      <c r="O279" s="46">
        <v>4</v>
      </c>
      <c r="P279" s="49">
        <v>43567</v>
      </c>
      <c r="Q279" s="49">
        <v>43600</v>
      </c>
      <c r="R279" s="46">
        <v>4</v>
      </c>
      <c r="S279" s="46" t="s">
        <v>1169</v>
      </c>
      <c r="T279" s="46" t="s">
        <v>36</v>
      </c>
      <c r="U279" s="46"/>
      <c r="V279" s="46"/>
      <c r="W279" s="46"/>
      <c r="X279" s="46"/>
      <c r="Y279" s="46" t="s">
        <v>1173</v>
      </c>
      <c r="Z279" s="46">
        <v>1</v>
      </c>
      <c r="AA279" s="50">
        <v>43920</v>
      </c>
      <c r="AB279" s="273">
        <f t="shared" si="9"/>
        <v>1</v>
      </c>
      <c r="AC279" s="51">
        <f t="shared" si="8"/>
        <v>4</v>
      </c>
      <c r="AD279" s="51"/>
      <c r="AE279" s="57"/>
    </row>
    <row r="280" spans="1:31" s="96" customFormat="1" ht="90" x14ac:dyDescent="0.25">
      <c r="A280" s="45">
        <v>225</v>
      </c>
      <c r="B280" s="46" t="s">
        <v>24</v>
      </c>
      <c r="C280" s="46" t="s">
        <v>1174</v>
      </c>
      <c r="D280" s="46" t="s">
        <v>1175</v>
      </c>
      <c r="E280" s="47">
        <v>43934</v>
      </c>
      <c r="F280" s="46" t="s">
        <v>27</v>
      </c>
      <c r="G280" s="46" t="s">
        <v>28</v>
      </c>
      <c r="H280" s="46" t="s">
        <v>29</v>
      </c>
      <c r="I280" s="48" t="s">
        <v>391</v>
      </c>
      <c r="J280" s="46" t="s">
        <v>707</v>
      </c>
      <c r="K280" s="46" t="s">
        <v>1176</v>
      </c>
      <c r="L280" s="46" t="s">
        <v>1177</v>
      </c>
      <c r="M280" s="46" t="s">
        <v>1178</v>
      </c>
      <c r="N280" s="46">
        <v>5</v>
      </c>
      <c r="O280" s="46">
        <v>4</v>
      </c>
      <c r="P280" s="49">
        <v>43934</v>
      </c>
      <c r="Q280" s="49">
        <v>44286</v>
      </c>
      <c r="R280" s="46">
        <v>50</v>
      </c>
      <c r="S280" s="46" t="s">
        <v>1016</v>
      </c>
      <c r="T280" s="46" t="s">
        <v>36</v>
      </c>
      <c r="U280" s="46"/>
      <c r="V280" s="46"/>
      <c r="W280" s="46"/>
      <c r="X280" s="46"/>
      <c r="Y280" s="46" t="s">
        <v>1179</v>
      </c>
      <c r="Z280" s="46">
        <v>5</v>
      </c>
      <c r="AA280" s="50">
        <v>44285.759722222225</v>
      </c>
      <c r="AB280" s="273">
        <f t="shared" si="9"/>
        <v>1</v>
      </c>
      <c r="AC280" s="51">
        <f t="shared" si="8"/>
        <v>4</v>
      </c>
      <c r="AD280" s="51"/>
      <c r="AE280" s="57"/>
    </row>
    <row r="281" spans="1:31" s="96" customFormat="1" ht="90" x14ac:dyDescent="0.25">
      <c r="A281" s="45">
        <v>225</v>
      </c>
      <c r="B281" s="46" t="s">
        <v>24</v>
      </c>
      <c r="C281" s="46" t="s">
        <v>1174</v>
      </c>
      <c r="D281" s="46" t="s">
        <v>1175</v>
      </c>
      <c r="E281" s="47">
        <v>43934</v>
      </c>
      <c r="F281" s="46" t="s">
        <v>27</v>
      </c>
      <c r="G281" s="46" t="s">
        <v>28</v>
      </c>
      <c r="H281" s="46" t="s">
        <v>29</v>
      </c>
      <c r="I281" s="48" t="s">
        <v>391</v>
      </c>
      <c r="J281" s="46" t="s">
        <v>707</v>
      </c>
      <c r="K281" s="46" t="s">
        <v>1180</v>
      </c>
      <c r="L281" s="46" t="s">
        <v>1181</v>
      </c>
      <c r="M281" s="46" t="s">
        <v>1182</v>
      </c>
      <c r="N281" s="46">
        <v>1</v>
      </c>
      <c r="O281" s="46">
        <v>2</v>
      </c>
      <c r="P281" s="49">
        <v>43934</v>
      </c>
      <c r="Q281" s="49">
        <v>44093</v>
      </c>
      <c r="R281" s="46">
        <v>22</v>
      </c>
      <c r="S281" s="46" t="s">
        <v>1016</v>
      </c>
      <c r="T281" s="46" t="s">
        <v>36</v>
      </c>
      <c r="U281" s="46"/>
      <c r="V281" s="46"/>
      <c r="W281" s="46"/>
      <c r="X281" s="46"/>
      <c r="Y281" s="46" t="s">
        <v>1183</v>
      </c>
      <c r="Z281" s="46">
        <v>1</v>
      </c>
      <c r="AA281" s="50">
        <v>44104</v>
      </c>
      <c r="AB281" s="273">
        <f t="shared" si="9"/>
        <v>1</v>
      </c>
      <c r="AC281" s="51">
        <f t="shared" si="8"/>
        <v>2</v>
      </c>
      <c r="AD281" s="51"/>
      <c r="AE281" s="57"/>
    </row>
    <row r="282" spans="1:31" s="96" customFormat="1" ht="120" x14ac:dyDescent="0.25">
      <c r="A282" s="45">
        <v>226</v>
      </c>
      <c r="B282" s="46" t="s">
        <v>24</v>
      </c>
      <c r="C282" s="46" t="s">
        <v>1174</v>
      </c>
      <c r="D282" s="46" t="s">
        <v>1184</v>
      </c>
      <c r="E282" s="47">
        <v>43934</v>
      </c>
      <c r="F282" s="46" t="s">
        <v>27</v>
      </c>
      <c r="G282" s="46" t="s">
        <v>28</v>
      </c>
      <c r="H282" s="46" t="s">
        <v>45</v>
      </c>
      <c r="I282" s="48" t="s">
        <v>391</v>
      </c>
      <c r="J282" s="46" t="s">
        <v>707</v>
      </c>
      <c r="K282" s="46" t="s">
        <v>1185</v>
      </c>
      <c r="L282" s="46" t="s">
        <v>1186</v>
      </c>
      <c r="M282" s="46" t="s">
        <v>1187</v>
      </c>
      <c r="N282" s="46">
        <v>1</v>
      </c>
      <c r="O282" s="46">
        <v>6</v>
      </c>
      <c r="P282" s="49">
        <v>43934</v>
      </c>
      <c r="Q282" s="49">
        <v>43987</v>
      </c>
      <c r="R282" s="46">
        <v>7</v>
      </c>
      <c r="S282" s="46" t="s">
        <v>1016</v>
      </c>
      <c r="T282" s="46" t="s">
        <v>36</v>
      </c>
      <c r="U282" s="46"/>
      <c r="V282" s="46"/>
      <c r="W282" s="46"/>
      <c r="X282" s="46"/>
      <c r="Y282" s="46" t="s">
        <v>1188</v>
      </c>
      <c r="Z282" s="46">
        <v>1</v>
      </c>
      <c r="AA282" s="50">
        <v>44012</v>
      </c>
      <c r="AB282" s="273">
        <f t="shared" si="9"/>
        <v>1</v>
      </c>
      <c r="AC282" s="51">
        <f t="shared" si="8"/>
        <v>6</v>
      </c>
      <c r="AD282" s="51"/>
      <c r="AE282" s="57"/>
    </row>
    <row r="283" spans="1:31" s="96" customFormat="1" ht="120" x14ac:dyDescent="0.25">
      <c r="A283" s="45">
        <v>226</v>
      </c>
      <c r="B283" s="46" t="s">
        <v>24</v>
      </c>
      <c r="C283" s="46" t="s">
        <v>1174</v>
      </c>
      <c r="D283" s="46" t="s">
        <v>1184</v>
      </c>
      <c r="E283" s="47">
        <v>43934</v>
      </c>
      <c r="F283" s="46" t="s">
        <v>27</v>
      </c>
      <c r="G283" s="46" t="s">
        <v>28</v>
      </c>
      <c r="H283" s="46" t="s">
        <v>45</v>
      </c>
      <c r="I283" s="48" t="s">
        <v>391</v>
      </c>
      <c r="J283" s="46" t="s">
        <v>707</v>
      </c>
      <c r="K283" s="46" t="s">
        <v>1185</v>
      </c>
      <c r="L283" s="46" t="s">
        <v>1191</v>
      </c>
      <c r="M283" s="46" t="s">
        <v>1192</v>
      </c>
      <c r="N283" s="46">
        <v>2</v>
      </c>
      <c r="O283" s="46">
        <v>6</v>
      </c>
      <c r="P283" s="49">
        <v>43934</v>
      </c>
      <c r="Q283" s="49">
        <v>44026</v>
      </c>
      <c r="R283" s="46">
        <v>13</v>
      </c>
      <c r="S283" s="46" t="s">
        <v>1016</v>
      </c>
      <c r="T283" s="46" t="s">
        <v>36</v>
      </c>
      <c r="U283" s="46"/>
      <c r="V283" s="46"/>
      <c r="W283" s="46"/>
      <c r="X283" s="46"/>
      <c r="Y283" s="46" t="s">
        <v>1193</v>
      </c>
      <c r="Z283" s="46">
        <v>2</v>
      </c>
      <c r="AA283" s="50">
        <v>44012</v>
      </c>
      <c r="AB283" s="273">
        <f t="shared" si="9"/>
        <v>1</v>
      </c>
      <c r="AC283" s="51">
        <f t="shared" si="8"/>
        <v>6</v>
      </c>
      <c r="AD283" s="51"/>
      <c r="AE283" s="57"/>
    </row>
    <row r="284" spans="1:31" s="96" customFormat="1" ht="90" x14ac:dyDescent="0.25">
      <c r="A284" s="45">
        <v>227</v>
      </c>
      <c r="B284" s="46" t="s">
        <v>24</v>
      </c>
      <c r="C284" s="46" t="s">
        <v>1174</v>
      </c>
      <c r="D284" s="46" t="s">
        <v>1194</v>
      </c>
      <c r="E284" s="47">
        <v>43934</v>
      </c>
      <c r="F284" s="46" t="s">
        <v>27</v>
      </c>
      <c r="G284" s="46" t="s">
        <v>28</v>
      </c>
      <c r="H284" s="46" t="s">
        <v>45</v>
      </c>
      <c r="I284" s="48" t="s">
        <v>391</v>
      </c>
      <c r="J284" s="46" t="s">
        <v>707</v>
      </c>
      <c r="K284" s="46" t="s">
        <v>1190</v>
      </c>
      <c r="L284" s="46" t="s">
        <v>1195</v>
      </c>
      <c r="M284" s="46" t="s">
        <v>628</v>
      </c>
      <c r="N284" s="46">
        <v>1</v>
      </c>
      <c r="O284" s="46">
        <v>4</v>
      </c>
      <c r="P284" s="49">
        <v>43934</v>
      </c>
      <c r="Q284" s="49">
        <v>44165</v>
      </c>
      <c r="R284" s="46">
        <v>33</v>
      </c>
      <c r="S284" s="46" t="s">
        <v>1016</v>
      </c>
      <c r="T284" s="46" t="s">
        <v>36</v>
      </c>
      <c r="U284" s="46"/>
      <c r="V284" s="46"/>
      <c r="W284" s="46"/>
      <c r="X284" s="46"/>
      <c r="Y284" s="46" t="s">
        <v>1196</v>
      </c>
      <c r="Z284" s="46">
        <v>1</v>
      </c>
      <c r="AA284" s="50">
        <v>44165</v>
      </c>
      <c r="AB284" s="273">
        <f t="shared" si="9"/>
        <v>1</v>
      </c>
      <c r="AC284" s="51">
        <f t="shared" si="8"/>
        <v>4</v>
      </c>
      <c r="AD284" s="51"/>
      <c r="AE284" s="57"/>
    </row>
    <row r="285" spans="1:31" s="96" customFormat="1" ht="135" x14ac:dyDescent="0.25">
      <c r="A285" s="45">
        <v>227</v>
      </c>
      <c r="B285" s="46" t="s">
        <v>24</v>
      </c>
      <c r="C285" s="46" t="s">
        <v>1174</v>
      </c>
      <c r="D285" s="46" t="s">
        <v>1194</v>
      </c>
      <c r="E285" s="47">
        <v>43934</v>
      </c>
      <c r="F285" s="46" t="s">
        <v>27</v>
      </c>
      <c r="G285" s="46" t="s">
        <v>28</v>
      </c>
      <c r="H285" s="46" t="s">
        <v>45</v>
      </c>
      <c r="I285" s="48" t="s">
        <v>391</v>
      </c>
      <c r="J285" s="46" t="s">
        <v>707</v>
      </c>
      <c r="K285" s="46" t="s">
        <v>1189</v>
      </c>
      <c r="L285" s="46" t="s">
        <v>1197</v>
      </c>
      <c r="M285" s="46" t="s">
        <v>1198</v>
      </c>
      <c r="N285" s="46">
        <v>6</v>
      </c>
      <c r="O285" s="46">
        <v>6</v>
      </c>
      <c r="P285" s="49">
        <v>43934</v>
      </c>
      <c r="Q285" s="49">
        <v>44175</v>
      </c>
      <c r="R285" s="46">
        <v>34</v>
      </c>
      <c r="S285" s="46" t="s">
        <v>1016</v>
      </c>
      <c r="T285" s="46" t="s">
        <v>36</v>
      </c>
      <c r="U285" s="46"/>
      <c r="V285" s="46"/>
      <c r="W285" s="46"/>
      <c r="X285" s="46"/>
      <c r="Y285" s="46" t="s">
        <v>1199</v>
      </c>
      <c r="Z285" s="46">
        <v>6</v>
      </c>
      <c r="AA285" s="50">
        <v>44165</v>
      </c>
      <c r="AB285" s="273">
        <f t="shared" si="9"/>
        <v>1</v>
      </c>
      <c r="AC285" s="51">
        <f t="shared" si="8"/>
        <v>6</v>
      </c>
      <c r="AD285" s="51"/>
      <c r="AE285" s="57"/>
    </row>
    <row r="286" spans="1:31" s="96" customFormat="1" ht="150" x14ac:dyDescent="0.25">
      <c r="A286" s="45">
        <v>228</v>
      </c>
      <c r="B286" s="46" t="s">
        <v>24</v>
      </c>
      <c r="C286" s="46" t="s">
        <v>1174</v>
      </c>
      <c r="D286" s="46" t="s">
        <v>1200</v>
      </c>
      <c r="E286" s="47">
        <v>43934</v>
      </c>
      <c r="F286" s="46" t="s">
        <v>27</v>
      </c>
      <c r="G286" s="46" t="s">
        <v>28</v>
      </c>
      <c r="H286" s="46" t="s">
        <v>45</v>
      </c>
      <c r="I286" s="48" t="s">
        <v>222</v>
      </c>
      <c r="J286" s="46" t="s">
        <v>707</v>
      </c>
      <c r="K286" s="46" t="s">
        <v>1201</v>
      </c>
      <c r="L286" s="46" t="s">
        <v>1202</v>
      </c>
      <c r="M286" s="46" t="s">
        <v>628</v>
      </c>
      <c r="N286" s="46">
        <v>1</v>
      </c>
      <c r="O286" s="46">
        <v>6</v>
      </c>
      <c r="P286" s="49">
        <v>43934</v>
      </c>
      <c r="Q286" s="49">
        <v>44073</v>
      </c>
      <c r="R286" s="46">
        <v>19</v>
      </c>
      <c r="S286" s="46" t="s">
        <v>1016</v>
      </c>
      <c r="T286" s="46" t="s">
        <v>36</v>
      </c>
      <c r="U286" s="46"/>
      <c r="V286" s="46"/>
      <c r="W286" s="46"/>
      <c r="X286" s="46"/>
      <c r="Y286" s="46" t="s">
        <v>1203</v>
      </c>
      <c r="Z286" s="46">
        <v>1</v>
      </c>
      <c r="AA286" s="50">
        <v>44104</v>
      </c>
      <c r="AB286" s="273">
        <f t="shared" si="9"/>
        <v>1</v>
      </c>
      <c r="AC286" s="51">
        <f t="shared" si="8"/>
        <v>6</v>
      </c>
      <c r="AD286" s="51"/>
      <c r="AE286" s="57"/>
    </row>
    <row r="287" spans="1:31" s="96" customFormat="1" ht="150" x14ac:dyDescent="0.25">
      <c r="A287" s="45">
        <v>229</v>
      </c>
      <c r="B287" s="46" t="s">
        <v>24</v>
      </c>
      <c r="C287" s="46" t="s">
        <v>1174</v>
      </c>
      <c r="D287" s="46" t="s">
        <v>1200</v>
      </c>
      <c r="E287" s="47">
        <v>43934</v>
      </c>
      <c r="F287" s="46" t="s">
        <v>27</v>
      </c>
      <c r="G287" s="46" t="s">
        <v>28</v>
      </c>
      <c r="H287" s="46" t="s">
        <v>29</v>
      </c>
      <c r="I287" s="48" t="s">
        <v>222</v>
      </c>
      <c r="J287" s="46" t="s">
        <v>707</v>
      </c>
      <c r="K287" s="46" t="s">
        <v>1201</v>
      </c>
      <c r="L287" s="46" t="s">
        <v>1204</v>
      </c>
      <c r="M287" s="46" t="s">
        <v>1205</v>
      </c>
      <c r="N287" s="46">
        <v>2</v>
      </c>
      <c r="O287" s="46">
        <v>4</v>
      </c>
      <c r="P287" s="49">
        <v>43934</v>
      </c>
      <c r="Q287" s="49">
        <v>44347</v>
      </c>
      <c r="R287" s="46">
        <v>50</v>
      </c>
      <c r="S287" s="46" t="s">
        <v>1016</v>
      </c>
      <c r="T287" s="46" t="s">
        <v>36</v>
      </c>
      <c r="U287" s="46"/>
      <c r="V287" s="46"/>
      <c r="W287" s="46"/>
      <c r="X287" s="46"/>
      <c r="Y287" s="46" t="s">
        <v>1747</v>
      </c>
      <c r="Z287" s="46">
        <v>2</v>
      </c>
      <c r="AA287" s="55">
        <v>44363</v>
      </c>
      <c r="AB287" s="273">
        <f t="shared" si="9"/>
        <v>1</v>
      </c>
      <c r="AC287" s="51">
        <f t="shared" si="8"/>
        <v>4</v>
      </c>
      <c r="AD287" s="51"/>
      <c r="AE287" s="57"/>
    </row>
    <row r="288" spans="1:31" s="96" customFormat="1" ht="180" x14ac:dyDescent="0.25">
      <c r="A288" s="45">
        <v>230</v>
      </c>
      <c r="B288" s="46" t="s">
        <v>24</v>
      </c>
      <c r="C288" s="46" t="s">
        <v>1174</v>
      </c>
      <c r="D288" s="46" t="s">
        <v>1206</v>
      </c>
      <c r="E288" s="47">
        <v>43934</v>
      </c>
      <c r="F288" s="46" t="s">
        <v>27</v>
      </c>
      <c r="G288" s="46" t="s">
        <v>28</v>
      </c>
      <c r="H288" s="46" t="s">
        <v>45</v>
      </c>
      <c r="I288" s="48" t="s">
        <v>222</v>
      </c>
      <c r="J288" s="46" t="s">
        <v>142</v>
      </c>
      <c r="K288" s="46" t="s">
        <v>1207</v>
      </c>
      <c r="L288" s="46" t="s">
        <v>1208</v>
      </c>
      <c r="M288" s="46" t="s">
        <v>1209</v>
      </c>
      <c r="N288" s="46">
        <v>1</v>
      </c>
      <c r="O288" s="46">
        <v>6</v>
      </c>
      <c r="P288" s="49">
        <v>43934</v>
      </c>
      <c r="Q288" s="49">
        <v>44012</v>
      </c>
      <c r="R288" s="46">
        <v>11</v>
      </c>
      <c r="S288" s="46" t="s">
        <v>139</v>
      </c>
      <c r="T288" s="46" t="s">
        <v>36</v>
      </c>
      <c r="U288" s="46"/>
      <c r="V288" s="46"/>
      <c r="W288" s="46"/>
      <c r="X288" s="46"/>
      <c r="Y288" s="46" t="s">
        <v>1210</v>
      </c>
      <c r="Z288" s="46">
        <v>1</v>
      </c>
      <c r="AA288" s="50">
        <v>44012</v>
      </c>
      <c r="AB288" s="273">
        <f t="shared" si="9"/>
        <v>1</v>
      </c>
      <c r="AC288" s="51">
        <f t="shared" si="8"/>
        <v>6</v>
      </c>
      <c r="AD288" s="51"/>
      <c r="AE288" s="57"/>
    </row>
    <row r="289" spans="1:31" s="96" customFormat="1" ht="180" x14ac:dyDescent="0.25">
      <c r="A289" s="45">
        <v>231</v>
      </c>
      <c r="B289" s="46" t="s">
        <v>24</v>
      </c>
      <c r="C289" s="46" t="s">
        <v>1174</v>
      </c>
      <c r="D289" s="46" t="s">
        <v>1206</v>
      </c>
      <c r="E289" s="47">
        <v>43934</v>
      </c>
      <c r="F289" s="46" t="s">
        <v>27</v>
      </c>
      <c r="G289" s="46" t="s">
        <v>28</v>
      </c>
      <c r="H289" s="46" t="s">
        <v>29</v>
      </c>
      <c r="I289" s="48" t="s">
        <v>222</v>
      </c>
      <c r="J289" s="46" t="s">
        <v>707</v>
      </c>
      <c r="K289" s="46" t="s">
        <v>1212</v>
      </c>
      <c r="L289" s="46" t="s">
        <v>1213</v>
      </c>
      <c r="M289" s="46" t="s">
        <v>1214</v>
      </c>
      <c r="N289" s="46">
        <v>5</v>
      </c>
      <c r="O289" s="46">
        <v>4</v>
      </c>
      <c r="P289" s="49">
        <v>43934</v>
      </c>
      <c r="Q289" s="49">
        <v>44286</v>
      </c>
      <c r="R289" s="46">
        <v>50</v>
      </c>
      <c r="S289" s="46" t="s">
        <v>1016</v>
      </c>
      <c r="T289" s="46" t="s">
        <v>36</v>
      </c>
      <c r="U289" s="46"/>
      <c r="V289" s="46"/>
      <c r="W289" s="46"/>
      <c r="X289" s="46"/>
      <c r="Y289" s="46" t="s">
        <v>1748</v>
      </c>
      <c r="Z289" s="46">
        <v>5</v>
      </c>
      <c r="AA289" s="50">
        <v>44286</v>
      </c>
      <c r="AB289" s="273">
        <f t="shared" si="9"/>
        <v>1</v>
      </c>
      <c r="AC289" s="51">
        <f t="shared" si="8"/>
        <v>4</v>
      </c>
      <c r="AD289" s="51"/>
      <c r="AE289" s="57"/>
    </row>
    <row r="290" spans="1:31" s="96" customFormat="1" ht="180" x14ac:dyDescent="0.25">
      <c r="A290" s="45">
        <v>232</v>
      </c>
      <c r="B290" s="46" t="s">
        <v>24</v>
      </c>
      <c r="C290" s="46" t="s">
        <v>1174</v>
      </c>
      <c r="D290" s="46" t="s">
        <v>1206</v>
      </c>
      <c r="E290" s="47">
        <v>43934</v>
      </c>
      <c r="F290" s="46" t="s">
        <v>27</v>
      </c>
      <c r="G290" s="46" t="s">
        <v>28</v>
      </c>
      <c r="H290" s="46" t="s">
        <v>45</v>
      </c>
      <c r="I290" s="48" t="s">
        <v>222</v>
      </c>
      <c r="J290" s="46" t="s">
        <v>707</v>
      </c>
      <c r="K290" s="46" t="s">
        <v>1207</v>
      </c>
      <c r="L290" s="46" t="s">
        <v>1195</v>
      </c>
      <c r="M290" s="46" t="s">
        <v>628</v>
      </c>
      <c r="N290" s="46">
        <v>1</v>
      </c>
      <c r="O290" s="46">
        <v>4</v>
      </c>
      <c r="P290" s="49">
        <v>43934</v>
      </c>
      <c r="Q290" s="49">
        <v>44165</v>
      </c>
      <c r="R290" s="46">
        <v>33</v>
      </c>
      <c r="S290" s="46" t="s">
        <v>1016</v>
      </c>
      <c r="T290" s="46" t="s">
        <v>36</v>
      </c>
      <c r="U290" s="46"/>
      <c r="V290" s="46"/>
      <c r="W290" s="46"/>
      <c r="X290" s="46"/>
      <c r="Y290" s="46" t="s">
        <v>1215</v>
      </c>
      <c r="Z290" s="46">
        <v>1</v>
      </c>
      <c r="AA290" s="50">
        <v>44165</v>
      </c>
      <c r="AB290" s="273">
        <f t="shared" si="9"/>
        <v>1</v>
      </c>
      <c r="AC290" s="51">
        <f t="shared" si="8"/>
        <v>4</v>
      </c>
      <c r="AD290" s="51"/>
      <c r="AE290" s="57"/>
    </row>
    <row r="291" spans="1:31" s="96" customFormat="1" ht="180" x14ac:dyDescent="0.25">
      <c r="A291" s="45">
        <v>232</v>
      </c>
      <c r="B291" s="46" t="s">
        <v>24</v>
      </c>
      <c r="C291" s="46" t="s">
        <v>1174</v>
      </c>
      <c r="D291" s="46" t="s">
        <v>1206</v>
      </c>
      <c r="E291" s="47">
        <v>43934</v>
      </c>
      <c r="F291" s="46" t="s">
        <v>27</v>
      </c>
      <c r="G291" s="46" t="s">
        <v>28</v>
      </c>
      <c r="H291" s="46" t="s">
        <v>45</v>
      </c>
      <c r="I291" s="48" t="s">
        <v>222</v>
      </c>
      <c r="J291" s="46" t="s">
        <v>707</v>
      </c>
      <c r="K291" s="46" t="s">
        <v>1211</v>
      </c>
      <c r="L291" s="46" t="s">
        <v>1216</v>
      </c>
      <c r="M291" s="46" t="s">
        <v>1217</v>
      </c>
      <c r="N291" s="46">
        <v>1</v>
      </c>
      <c r="O291" s="46">
        <v>6</v>
      </c>
      <c r="P291" s="49">
        <v>43934</v>
      </c>
      <c r="Q291" s="49">
        <v>44286</v>
      </c>
      <c r="R291" s="46">
        <v>50</v>
      </c>
      <c r="S291" s="46" t="s">
        <v>1016</v>
      </c>
      <c r="T291" s="46" t="s">
        <v>36</v>
      </c>
      <c r="U291" s="46"/>
      <c r="V291" s="46"/>
      <c r="W291" s="46"/>
      <c r="X291" s="46"/>
      <c r="Y291" s="46" t="s">
        <v>1218</v>
      </c>
      <c r="Z291" s="46">
        <v>1</v>
      </c>
      <c r="AA291" s="50">
        <v>44285.690972222219</v>
      </c>
      <c r="AB291" s="273">
        <f t="shared" si="9"/>
        <v>1</v>
      </c>
      <c r="AC291" s="51">
        <f t="shared" si="8"/>
        <v>6</v>
      </c>
      <c r="AD291" s="51"/>
      <c r="AE291" s="57"/>
    </row>
    <row r="292" spans="1:31" s="96" customFormat="1" ht="180" x14ac:dyDescent="0.25">
      <c r="A292" s="45">
        <v>233</v>
      </c>
      <c r="B292" s="46" t="s">
        <v>24</v>
      </c>
      <c r="C292" s="46" t="s">
        <v>1174</v>
      </c>
      <c r="D292" s="46" t="s">
        <v>1219</v>
      </c>
      <c r="E292" s="47">
        <v>43934</v>
      </c>
      <c r="F292" s="46" t="s">
        <v>27</v>
      </c>
      <c r="G292" s="46" t="s">
        <v>28</v>
      </c>
      <c r="H292" s="46" t="s">
        <v>45</v>
      </c>
      <c r="I292" s="48" t="s">
        <v>222</v>
      </c>
      <c r="J292" s="46" t="s">
        <v>223</v>
      </c>
      <c r="K292" s="46" t="s">
        <v>1220</v>
      </c>
      <c r="L292" s="46" t="s">
        <v>1221</v>
      </c>
      <c r="M292" s="46" t="s">
        <v>1222</v>
      </c>
      <c r="N292" s="46">
        <v>1</v>
      </c>
      <c r="O292" s="46">
        <v>4</v>
      </c>
      <c r="P292" s="49">
        <v>43934</v>
      </c>
      <c r="Q292" s="49">
        <v>44125</v>
      </c>
      <c r="R292" s="46">
        <v>27</v>
      </c>
      <c r="S292" s="46" t="s">
        <v>227</v>
      </c>
      <c r="T292" s="46" t="s">
        <v>36</v>
      </c>
      <c r="U292" s="46"/>
      <c r="V292" s="46"/>
      <c r="W292" s="46"/>
      <c r="X292" s="46"/>
      <c r="Y292" s="46" t="s">
        <v>1223</v>
      </c>
      <c r="Z292" s="46">
        <v>1</v>
      </c>
      <c r="AA292" s="50">
        <v>44165</v>
      </c>
      <c r="AB292" s="273">
        <f t="shared" si="9"/>
        <v>1</v>
      </c>
      <c r="AC292" s="51">
        <f t="shared" si="8"/>
        <v>4</v>
      </c>
      <c r="AD292" s="51"/>
      <c r="AE292" s="57"/>
    </row>
    <row r="293" spans="1:31" s="96" customFormat="1" ht="180" x14ac:dyDescent="0.25">
      <c r="A293" s="45">
        <v>233</v>
      </c>
      <c r="B293" s="46" t="s">
        <v>24</v>
      </c>
      <c r="C293" s="46" t="s">
        <v>1174</v>
      </c>
      <c r="D293" s="46" t="s">
        <v>1219</v>
      </c>
      <c r="E293" s="47">
        <v>43934</v>
      </c>
      <c r="F293" s="46" t="s">
        <v>27</v>
      </c>
      <c r="G293" s="46" t="s">
        <v>28</v>
      </c>
      <c r="H293" s="46" t="s">
        <v>45</v>
      </c>
      <c r="I293" s="48" t="s">
        <v>222</v>
      </c>
      <c r="J293" s="46" t="s">
        <v>223</v>
      </c>
      <c r="K293" s="46" t="s">
        <v>1224</v>
      </c>
      <c r="L293" s="46" t="s">
        <v>1225</v>
      </c>
      <c r="M293" s="46" t="s">
        <v>1226</v>
      </c>
      <c r="N293" s="46">
        <v>1</v>
      </c>
      <c r="O293" s="46">
        <v>6</v>
      </c>
      <c r="P293" s="49">
        <v>43934</v>
      </c>
      <c r="Q293" s="49">
        <v>43980</v>
      </c>
      <c r="R293" s="46">
        <v>6</v>
      </c>
      <c r="S293" s="46" t="s">
        <v>227</v>
      </c>
      <c r="T293" s="46" t="s">
        <v>36</v>
      </c>
      <c r="U293" s="46"/>
      <c r="V293" s="46"/>
      <c r="W293" s="46"/>
      <c r="X293" s="46"/>
      <c r="Y293" s="46" t="s">
        <v>1227</v>
      </c>
      <c r="Z293" s="46">
        <v>1</v>
      </c>
      <c r="AA293" s="50">
        <v>44012</v>
      </c>
      <c r="AB293" s="273">
        <f t="shared" si="9"/>
        <v>1</v>
      </c>
      <c r="AC293" s="51">
        <f t="shared" si="8"/>
        <v>6</v>
      </c>
      <c r="AD293" s="51"/>
      <c r="AE293" s="57"/>
    </row>
    <row r="294" spans="1:31" s="96" customFormat="1" ht="120" x14ac:dyDescent="0.25">
      <c r="A294" s="45">
        <v>234</v>
      </c>
      <c r="B294" s="46" t="s">
        <v>24</v>
      </c>
      <c r="C294" s="46" t="s">
        <v>1174</v>
      </c>
      <c r="D294" s="46" t="s">
        <v>1228</v>
      </c>
      <c r="E294" s="47">
        <v>43934</v>
      </c>
      <c r="F294" s="46" t="s">
        <v>27</v>
      </c>
      <c r="G294" s="46" t="s">
        <v>28</v>
      </c>
      <c r="H294" s="46" t="s">
        <v>45</v>
      </c>
      <c r="I294" s="48" t="s">
        <v>273</v>
      </c>
      <c r="J294" s="46" t="s">
        <v>707</v>
      </c>
      <c r="K294" s="46" t="s">
        <v>1229</v>
      </c>
      <c r="L294" s="46" t="s">
        <v>1230</v>
      </c>
      <c r="M294" s="46" t="s">
        <v>1231</v>
      </c>
      <c r="N294" s="46">
        <v>2</v>
      </c>
      <c r="O294" s="46">
        <v>6</v>
      </c>
      <c r="P294" s="49">
        <v>43934</v>
      </c>
      <c r="Q294" s="49">
        <v>44104</v>
      </c>
      <c r="R294" s="46">
        <v>24</v>
      </c>
      <c r="S294" s="46" t="s">
        <v>1016</v>
      </c>
      <c r="T294" s="46" t="s">
        <v>36</v>
      </c>
      <c r="U294" s="46"/>
      <c r="V294" s="46"/>
      <c r="W294" s="46"/>
      <c r="X294" s="46"/>
      <c r="Y294" s="46" t="s">
        <v>1232</v>
      </c>
      <c r="Z294" s="46">
        <v>2</v>
      </c>
      <c r="AA294" s="50">
        <v>44165</v>
      </c>
      <c r="AB294" s="273">
        <f t="shared" si="9"/>
        <v>1</v>
      </c>
      <c r="AC294" s="51">
        <f t="shared" si="8"/>
        <v>6</v>
      </c>
      <c r="AD294" s="51"/>
      <c r="AE294" s="57"/>
    </row>
    <row r="295" spans="1:31" s="96" customFormat="1" ht="90" x14ac:dyDescent="0.25">
      <c r="A295" s="45">
        <v>235</v>
      </c>
      <c r="B295" s="46" t="s">
        <v>24</v>
      </c>
      <c r="C295" s="46" t="s">
        <v>1174</v>
      </c>
      <c r="D295" s="46" t="s">
        <v>1228</v>
      </c>
      <c r="E295" s="47">
        <v>43934</v>
      </c>
      <c r="F295" s="46" t="s">
        <v>27</v>
      </c>
      <c r="G295" s="46" t="s">
        <v>28</v>
      </c>
      <c r="H295" s="46" t="s">
        <v>45</v>
      </c>
      <c r="I295" s="48" t="s">
        <v>273</v>
      </c>
      <c r="J295" s="46" t="s">
        <v>142</v>
      </c>
      <c r="K295" s="46" t="s">
        <v>1229</v>
      </c>
      <c r="L295" s="46" t="s">
        <v>1233</v>
      </c>
      <c r="M295" s="46" t="s">
        <v>1234</v>
      </c>
      <c r="N295" s="46">
        <v>1</v>
      </c>
      <c r="O295" s="46">
        <v>4</v>
      </c>
      <c r="P295" s="49">
        <v>43934</v>
      </c>
      <c r="Q295" s="49">
        <v>44147</v>
      </c>
      <c r="R295" s="46">
        <v>30</v>
      </c>
      <c r="S295" s="46" t="s">
        <v>139</v>
      </c>
      <c r="T295" s="46" t="s">
        <v>36</v>
      </c>
      <c r="U295" s="46"/>
      <c r="V295" s="46"/>
      <c r="W295" s="46"/>
      <c r="X295" s="46"/>
      <c r="Y295" s="46" t="s">
        <v>1235</v>
      </c>
      <c r="Z295" s="46">
        <v>1</v>
      </c>
      <c r="AA295" s="50">
        <v>44165</v>
      </c>
      <c r="AB295" s="273">
        <f t="shared" si="9"/>
        <v>1</v>
      </c>
      <c r="AC295" s="51">
        <f t="shared" si="8"/>
        <v>4</v>
      </c>
      <c r="AD295" s="51"/>
      <c r="AE295" s="57"/>
    </row>
    <row r="296" spans="1:31" s="96" customFormat="1" ht="120" x14ac:dyDescent="0.25">
      <c r="A296" s="45">
        <v>236</v>
      </c>
      <c r="B296" s="46" t="s">
        <v>24</v>
      </c>
      <c r="C296" s="46" t="s">
        <v>1174</v>
      </c>
      <c r="D296" s="46" t="s">
        <v>1236</v>
      </c>
      <c r="E296" s="47">
        <v>43934</v>
      </c>
      <c r="F296" s="46" t="s">
        <v>27</v>
      </c>
      <c r="G296" s="46" t="s">
        <v>28</v>
      </c>
      <c r="H296" s="46" t="s">
        <v>45</v>
      </c>
      <c r="I296" s="48" t="s">
        <v>273</v>
      </c>
      <c r="J296" s="46" t="s">
        <v>223</v>
      </c>
      <c r="K296" s="46" t="s">
        <v>1237</v>
      </c>
      <c r="L296" s="46" t="s">
        <v>1238</v>
      </c>
      <c r="M296" s="46" t="s">
        <v>1222</v>
      </c>
      <c r="N296" s="46">
        <v>1</v>
      </c>
      <c r="O296" s="46">
        <v>4</v>
      </c>
      <c r="P296" s="49">
        <v>43934</v>
      </c>
      <c r="Q296" s="49">
        <v>44336</v>
      </c>
      <c r="R296" s="46">
        <v>50</v>
      </c>
      <c r="S296" s="46" t="s">
        <v>227</v>
      </c>
      <c r="T296" s="46" t="s">
        <v>36</v>
      </c>
      <c r="U296" s="46"/>
      <c r="V296" s="46"/>
      <c r="W296" s="46"/>
      <c r="X296" s="46"/>
      <c r="Y296" s="46" t="s">
        <v>1739</v>
      </c>
      <c r="Z296" s="46">
        <v>1</v>
      </c>
      <c r="AA296" s="50">
        <v>44337.386111111111</v>
      </c>
      <c r="AB296" s="273">
        <f t="shared" si="9"/>
        <v>1</v>
      </c>
      <c r="AC296" s="51">
        <f t="shared" si="8"/>
        <v>4</v>
      </c>
      <c r="AD296" s="51"/>
      <c r="AE296" s="57"/>
    </row>
    <row r="297" spans="1:31" s="96" customFormat="1" ht="120" x14ac:dyDescent="0.25">
      <c r="A297" s="45">
        <v>236</v>
      </c>
      <c r="B297" s="46" t="s">
        <v>24</v>
      </c>
      <c r="C297" s="46" t="s">
        <v>1174</v>
      </c>
      <c r="D297" s="46" t="s">
        <v>1236</v>
      </c>
      <c r="E297" s="47">
        <v>43934</v>
      </c>
      <c r="F297" s="46" t="s">
        <v>27</v>
      </c>
      <c r="G297" s="46" t="s">
        <v>28</v>
      </c>
      <c r="H297" s="46" t="s">
        <v>45</v>
      </c>
      <c r="I297" s="48" t="s">
        <v>273</v>
      </c>
      <c r="J297" s="46" t="s">
        <v>223</v>
      </c>
      <c r="K297" s="46" t="s">
        <v>1239</v>
      </c>
      <c r="L297" s="46" t="s">
        <v>1240</v>
      </c>
      <c r="M297" s="46" t="s">
        <v>1241</v>
      </c>
      <c r="N297" s="46">
        <v>1</v>
      </c>
      <c r="O297" s="46">
        <v>6</v>
      </c>
      <c r="P297" s="49">
        <v>43934</v>
      </c>
      <c r="Q297" s="49">
        <v>43980</v>
      </c>
      <c r="R297" s="46">
        <v>6</v>
      </c>
      <c r="S297" s="46" t="s">
        <v>227</v>
      </c>
      <c r="T297" s="46" t="s">
        <v>36</v>
      </c>
      <c r="U297" s="46"/>
      <c r="V297" s="46"/>
      <c r="W297" s="46"/>
      <c r="X297" s="46"/>
      <c r="Y297" s="46" t="s">
        <v>1242</v>
      </c>
      <c r="Z297" s="46">
        <v>1</v>
      </c>
      <c r="AA297" s="50">
        <v>44012</v>
      </c>
      <c r="AB297" s="273">
        <f t="shared" si="9"/>
        <v>1</v>
      </c>
      <c r="AC297" s="51">
        <f t="shared" si="8"/>
        <v>6</v>
      </c>
      <c r="AD297" s="51"/>
      <c r="AE297" s="57"/>
    </row>
    <row r="298" spans="1:31" s="96" customFormat="1" ht="120" x14ac:dyDescent="0.25">
      <c r="A298" s="45">
        <v>237</v>
      </c>
      <c r="B298" s="46" t="s">
        <v>24</v>
      </c>
      <c r="C298" s="46" t="s">
        <v>1174</v>
      </c>
      <c r="D298" s="46" t="s">
        <v>1243</v>
      </c>
      <c r="E298" s="47">
        <v>43934</v>
      </c>
      <c r="F298" s="46" t="s">
        <v>27</v>
      </c>
      <c r="G298" s="46" t="s">
        <v>28</v>
      </c>
      <c r="H298" s="46" t="s">
        <v>45</v>
      </c>
      <c r="I298" s="48" t="s">
        <v>273</v>
      </c>
      <c r="J298" s="46" t="s">
        <v>707</v>
      </c>
      <c r="K298" s="46" t="s">
        <v>1244</v>
      </c>
      <c r="L298" s="46" t="s">
        <v>1245</v>
      </c>
      <c r="M298" s="46" t="s">
        <v>1192</v>
      </c>
      <c r="N298" s="46">
        <v>2</v>
      </c>
      <c r="O298" s="46">
        <v>4</v>
      </c>
      <c r="P298" s="49">
        <v>43934</v>
      </c>
      <c r="Q298" s="49">
        <v>44104</v>
      </c>
      <c r="R298" s="46">
        <v>24</v>
      </c>
      <c r="S298" s="46" t="s">
        <v>1016</v>
      </c>
      <c r="T298" s="46" t="s">
        <v>36</v>
      </c>
      <c r="U298" s="46"/>
      <c r="V298" s="46"/>
      <c r="W298" s="46"/>
      <c r="X298" s="46"/>
      <c r="Y298" s="46" t="s">
        <v>1246</v>
      </c>
      <c r="Z298" s="46">
        <v>2</v>
      </c>
      <c r="AA298" s="50">
        <v>44104</v>
      </c>
      <c r="AB298" s="273">
        <f t="shared" si="9"/>
        <v>1</v>
      </c>
      <c r="AC298" s="51">
        <f t="shared" si="8"/>
        <v>4</v>
      </c>
      <c r="AD298" s="51"/>
      <c r="AE298" s="57"/>
    </row>
    <row r="299" spans="1:31" s="96" customFormat="1" ht="120" x14ac:dyDescent="0.25">
      <c r="A299" s="45">
        <v>238</v>
      </c>
      <c r="B299" s="46" t="s">
        <v>24</v>
      </c>
      <c r="C299" s="46" t="s">
        <v>1174</v>
      </c>
      <c r="D299" s="46" t="s">
        <v>1243</v>
      </c>
      <c r="E299" s="47">
        <v>43934</v>
      </c>
      <c r="F299" s="46" t="s">
        <v>98</v>
      </c>
      <c r="G299" s="46" t="s">
        <v>28</v>
      </c>
      <c r="H299" s="46" t="s">
        <v>29</v>
      </c>
      <c r="I299" s="48" t="s">
        <v>273</v>
      </c>
      <c r="J299" s="46" t="s">
        <v>245</v>
      </c>
      <c r="K299" s="46" t="s">
        <v>1244</v>
      </c>
      <c r="L299" s="46" t="s">
        <v>1248</v>
      </c>
      <c r="M299" s="46" t="s">
        <v>1249</v>
      </c>
      <c r="N299" s="46">
        <v>5</v>
      </c>
      <c r="O299" s="46">
        <v>4</v>
      </c>
      <c r="P299" s="49">
        <v>43934</v>
      </c>
      <c r="Q299" s="49">
        <v>44140</v>
      </c>
      <c r="R299" s="46">
        <v>29</v>
      </c>
      <c r="S299" s="46" t="s">
        <v>241</v>
      </c>
      <c r="T299" s="46" t="s">
        <v>36</v>
      </c>
      <c r="U299" s="46"/>
      <c r="V299" s="46"/>
      <c r="W299" s="46"/>
      <c r="X299" s="46"/>
      <c r="Y299" s="46" t="s">
        <v>1250</v>
      </c>
      <c r="Z299" s="46">
        <v>5</v>
      </c>
      <c r="AA299" s="50">
        <v>44165</v>
      </c>
      <c r="AB299" s="273">
        <f t="shared" si="9"/>
        <v>1</v>
      </c>
      <c r="AC299" s="51">
        <f t="shared" si="8"/>
        <v>4</v>
      </c>
      <c r="AD299" s="51"/>
      <c r="AE299" s="57"/>
    </row>
    <row r="300" spans="1:31" s="96" customFormat="1" ht="120" x14ac:dyDescent="0.25">
      <c r="A300" s="45">
        <v>238</v>
      </c>
      <c r="B300" s="46" t="s">
        <v>24</v>
      </c>
      <c r="C300" s="46" t="s">
        <v>1174</v>
      </c>
      <c r="D300" s="46" t="s">
        <v>1243</v>
      </c>
      <c r="E300" s="47">
        <v>43934</v>
      </c>
      <c r="F300" s="46" t="s">
        <v>98</v>
      </c>
      <c r="G300" s="46" t="s">
        <v>28</v>
      </c>
      <c r="H300" s="46" t="s">
        <v>29</v>
      </c>
      <c r="I300" s="48" t="s">
        <v>273</v>
      </c>
      <c r="J300" s="46" t="s">
        <v>245</v>
      </c>
      <c r="K300" s="46" t="s">
        <v>1247</v>
      </c>
      <c r="L300" s="46" t="s">
        <v>1251</v>
      </c>
      <c r="M300" s="46" t="s">
        <v>1252</v>
      </c>
      <c r="N300" s="46">
        <v>5</v>
      </c>
      <c r="O300" s="46">
        <v>4</v>
      </c>
      <c r="P300" s="49">
        <v>43934</v>
      </c>
      <c r="Q300" s="49">
        <v>44104</v>
      </c>
      <c r="R300" s="46">
        <v>24</v>
      </c>
      <c r="S300" s="46" t="s">
        <v>241</v>
      </c>
      <c r="T300" s="46" t="s">
        <v>36</v>
      </c>
      <c r="U300" s="46"/>
      <c r="V300" s="46"/>
      <c r="W300" s="46"/>
      <c r="X300" s="46"/>
      <c r="Y300" s="46" t="s">
        <v>1253</v>
      </c>
      <c r="Z300" s="46">
        <v>5</v>
      </c>
      <c r="AA300" s="50">
        <v>44104</v>
      </c>
      <c r="AB300" s="273">
        <f t="shared" si="9"/>
        <v>1</v>
      </c>
      <c r="AC300" s="51">
        <f t="shared" si="8"/>
        <v>4</v>
      </c>
      <c r="AD300" s="51"/>
      <c r="AE300" s="57"/>
    </row>
    <row r="301" spans="1:31" s="96" customFormat="1" ht="120" x14ac:dyDescent="0.25">
      <c r="A301" s="45">
        <v>239</v>
      </c>
      <c r="B301" s="46" t="s">
        <v>24</v>
      </c>
      <c r="C301" s="46" t="s">
        <v>1254</v>
      </c>
      <c r="D301" s="46" t="s">
        <v>1255</v>
      </c>
      <c r="E301" s="47">
        <v>44005</v>
      </c>
      <c r="F301" s="46" t="s">
        <v>98</v>
      </c>
      <c r="G301" s="46" t="s">
        <v>28</v>
      </c>
      <c r="H301" s="46" t="s">
        <v>45</v>
      </c>
      <c r="I301" s="48" t="s">
        <v>107</v>
      </c>
      <c r="J301" s="46" t="s">
        <v>1256</v>
      </c>
      <c r="K301" s="46" t="s">
        <v>1257</v>
      </c>
      <c r="L301" s="46" t="s">
        <v>1258</v>
      </c>
      <c r="M301" s="46" t="s">
        <v>1259</v>
      </c>
      <c r="N301" s="46">
        <v>1</v>
      </c>
      <c r="O301" s="46">
        <v>15</v>
      </c>
      <c r="P301" s="49">
        <v>44005</v>
      </c>
      <c r="Q301" s="49">
        <v>44074</v>
      </c>
      <c r="R301" s="46">
        <v>9</v>
      </c>
      <c r="S301" s="46" t="s">
        <v>241</v>
      </c>
      <c r="T301" s="46" t="s">
        <v>36</v>
      </c>
      <c r="U301" s="46"/>
      <c r="V301" s="46"/>
      <c r="W301" s="46"/>
      <c r="X301" s="46"/>
      <c r="Y301" s="46" t="s">
        <v>1260</v>
      </c>
      <c r="Z301" s="46">
        <v>1</v>
      </c>
      <c r="AA301" s="50">
        <v>44104</v>
      </c>
      <c r="AB301" s="273">
        <f t="shared" si="9"/>
        <v>1</v>
      </c>
      <c r="AC301" s="51">
        <f t="shared" si="8"/>
        <v>15</v>
      </c>
      <c r="AD301" s="51"/>
      <c r="AE301" s="57"/>
    </row>
    <row r="302" spans="1:31" s="96" customFormat="1" ht="105" x14ac:dyDescent="0.25">
      <c r="A302" s="45">
        <v>240</v>
      </c>
      <c r="B302" s="46" t="s">
        <v>24</v>
      </c>
      <c r="C302" s="46" t="s">
        <v>1254</v>
      </c>
      <c r="D302" s="46" t="s">
        <v>1255</v>
      </c>
      <c r="E302" s="47">
        <v>44005</v>
      </c>
      <c r="F302" s="46" t="s">
        <v>98</v>
      </c>
      <c r="G302" s="46" t="s">
        <v>28</v>
      </c>
      <c r="H302" s="46" t="s">
        <v>45</v>
      </c>
      <c r="I302" s="48" t="s">
        <v>107</v>
      </c>
      <c r="J302" s="46" t="s">
        <v>1256</v>
      </c>
      <c r="K302" s="46" t="s">
        <v>1257</v>
      </c>
      <c r="L302" s="46" t="s">
        <v>1261</v>
      </c>
      <c r="M302" s="46" t="s">
        <v>1262</v>
      </c>
      <c r="N302" s="46">
        <v>1</v>
      </c>
      <c r="O302" s="46">
        <v>15</v>
      </c>
      <c r="P302" s="49">
        <v>44005</v>
      </c>
      <c r="Q302" s="49">
        <v>44112</v>
      </c>
      <c r="R302" s="46">
        <v>15</v>
      </c>
      <c r="S302" s="46" t="s">
        <v>241</v>
      </c>
      <c r="T302" s="46" t="s">
        <v>36</v>
      </c>
      <c r="U302" s="46"/>
      <c r="V302" s="46"/>
      <c r="W302" s="46"/>
      <c r="X302" s="46"/>
      <c r="Y302" s="46" t="s">
        <v>1263</v>
      </c>
      <c r="Z302" s="46">
        <v>1</v>
      </c>
      <c r="AA302" s="50">
        <v>44104</v>
      </c>
      <c r="AB302" s="273">
        <f t="shared" si="9"/>
        <v>1</v>
      </c>
      <c r="AC302" s="51">
        <f t="shared" si="8"/>
        <v>15</v>
      </c>
      <c r="AD302" s="51"/>
      <c r="AE302" s="57"/>
    </row>
    <row r="303" spans="1:31" s="96" customFormat="1" ht="195" x14ac:dyDescent="0.25">
      <c r="A303" s="45">
        <v>241</v>
      </c>
      <c r="B303" s="46" t="s">
        <v>24</v>
      </c>
      <c r="C303" s="46" t="s">
        <v>1254</v>
      </c>
      <c r="D303" s="46" t="s">
        <v>1255</v>
      </c>
      <c r="E303" s="47">
        <v>44005</v>
      </c>
      <c r="F303" s="46" t="s">
        <v>98</v>
      </c>
      <c r="G303" s="46" t="s">
        <v>28</v>
      </c>
      <c r="H303" s="46" t="s">
        <v>29</v>
      </c>
      <c r="I303" s="48" t="s">
        <v>107</v>
      </c>
      <c r="J303" s="46" t="s">
        <v>1256</v>
      </c>
      <c r="K303" s="46" t="s">
        <v>1257</v>
      </c>
      <c r="L303" s="46" t="s">
        <v>1264</v>
      </c>
      <c r="M303" s="46" t="s">
        <v>1265</v>
      </c>
      <c r="N303" s="46">
        <v>1</v>
      </c>
      <c r="O303" s="46">
        <v>15</v>
      </c>
      <c r="P303" s="49">
        <v>44005</v>
      </c>
      <c r="Q303" s="49">
        <v>44101</v>
      </c>
      <c r="R303" s="46">
        <v>13</v>
      </c>
      <c r="S303" s="46" t="s">
        <v>241</v>
      </c>
      <c r="T303" s="46" t="s">
        <v>36</v>
      </c>
      <c r="U303" s="46"/>
      <c r="V303" s="46"/>
      <c r="W303" s="46"/>
      <c r="X303" s="46"/>
      <c r="Y303" s="46" t="s">
        <v>1266</v>
      </c>
      <c r="Z303" s="46">
        <v>1</v>
      </c>
      <c r="AA303" s="50">
        <v>44104</v>
      </c>
      <c r="AB303" s="273">
        <f t="shared" si="9"/>
        <v>1</v>
      </c>
      <c r="AC303" s="51">
        <f t="shared" si="8"/>
        <v>15</v>
      </c>
      <c r="AD303" s="51"/>
      <c r="AE303" s="57"/>
    </row>
    <row r="304" spans="1:31" s="96" customFormat="1" ht="120" x14ac:dyDescent="0.25">
      <c r="A304" s="45">
        <v>242</v>
      </c>
      <c r="B304" s="46" t="s">
        <v>24</v>
      </c>
      <c r="C304" s="46" t="s">
        <v>1254</v>
      </c>
      <c r="D304" s="46" t="s">
        <v>1255</v>
      </c>
      <c r="E304" s="47">
        <v>44005</v>
      </c>
      <c r="F304" s="46" t="s">
        <v>98</v>
      </c>
      <c r="G304" s="46" t="s">
        <v>28</v>
      </c>
      <c r="H304" s="46" t="s">
        <v>29</v>
      </c>
      <c r="I304" s="48" t="s">
        <v>107</v>
      </c>
      <c r="J304" s="46" t="s">
        <v>1256</v>
      </c>
      <c r="K304" s="46" t="s">
        <v>1257</v>
      </c>
      <c r="L304" s="46" t="s">
        <v>1267</v>
      </c>
      <c r="M304" s="46" t="s">
        <v>1268</v>
      </c>
      <c r="N304" s="46">
        <v>1</v>
      </c>
      <c r="O304" s="46">
        <v>15</v>
      </c>
      <c r="P304" s="49">
        <v>44005</v>
      </c>
      <c r="Q304" s="49">
        <v>44074</v>
      </c>
      <c r="R304" s="46">
        <v>9</v>
      </c>
      <c r="S304" s="46" t="s">
        <v>241</v>
      </c>
      <c r="T304" s="46" t="s">
        <v>36</v>
      </c>
      <c r="U304" s="46"/>
      <c r="V304" s="46"/>
      <c r="W304" s="46"/>
      <c r="X304" s="46"/>
      <c r="Y304" s="46" t="s">
        <v>1269</v>
      </c>
      <c r="Z304" s="46">
        <v>1</v>
      </c>
      <c r="AA304" s="50">
        <v>44104</v>
      </c>
      <c r="AB304" s="273">
        <f t="shared" si="9"/>
        <v>1</v>
      </c>
      <c r="AC304" s="51">
        <f t="shared" si="8"/>
        <v>15</v>
      </c>
      <c r="AD304" s="51"/>
      <c r="AE304" s="57"/>
    </row>
    <row r="305" spans="1:31" s="96" customFormat="1" ht="105" x14ac:dyDescent="0.25">
      <c r="A305" s="45">
        <v>243</v>
      </c>
      <c r="B305" s="46" t="s">
        <v>24</v>
      </c>
      <c r="C305" s="46" t="s">
        <v>1254</v>
      </c>
      <c r="D305" s="46" t="s">
        <v>1270</v>
      </c>
      <c r="E305" s="47">
        <v>44005</v>
      </c>
      <c r="F305" s="46" t="s">
        <v>98</v>
      </c>
      <c r="G305" s="46" t="s">
        <v>28</v>
      </c>
      <c r="H305" s="46" t="s">
        <v>45</v>
      </c>
      <c r="I305" s="48" t="s">
        <v>107</v>
      </c>
      <c r="J305" s="46" t="s">
        <v>1256</v>
      </c>
      <c r="K305" s="46" t="s">
        <v>1257</v>
      </c>
      <c r="L305" s="46" t="s">
        <v>1271</v>
      </c>
      <c r="M305" s="46" t="s">
        <v>1259</v>
      </c>
      <c r="N305" s="46">
        <v>1</v>
      </c>
      <c r="O305" s="46">
        <v>10</v>
      </c>
      <c r="P305" s="49">
        <v>44005</v>
      </c>
      <c r="Q305" s="49">
        <v>44074</v>
      </c>
      <c r="R305" s="46">
        <v>9</v>
      </c>
      <c r="S305" s="46" t="s">
        <v>241</v>
      </c>
      <c r="T305" s="46" t="s">
        <v>36</v>
      </c>
      <c r="U305" s="46"/>
      <c r="V305" s="46"/>
      <c r="W305" s="46"/>
      <c r="X305" s="46"/>
      <c r="Y305" s="46" t="s">
        <v>1272</v>
      </c>
      <c r="Z305" s="46">
        <v>1</v>
      </c>
      <c r="AA305" s="50">
        <v>44104</v>
      </c>
      <c r="AB305" s="273">
        <f t="shared" si="9"/>
        <v>1</v>
      </c>
      <c r="AC305" s="51">
        <f t="shared" si="8"/>
        <v>10</v>
      </c>
      <c r="AD305" s="51"/>
      <c r="AE305" s="57"/>
    </row>
    <row r="306" spans="1:31" s="96" customFormat="1" ht="75" x14ac:dyDescent="0.25">
      <c r="A306" s="45">
        <v>244</v>
      </c>
      <c r="B306" s="46" t="s">
        <v>24</v>
      </c>
      <c r="C306" s="46" t="s">
        <v>1254</v>
      </c>
      <c r="D306" s="46" t="s">
        <v>1270</v>
      </c>
      <c r="E306" s="47">
        <v>44005</v>
      </c>
      <c r="F306" s="46" t="s">
        <v>98</v>
      </c>
      <c r="G306" s="46" t="s">
        <v>28</v>
      </c>
      <c r="H306" s="46" t="s">
        <v>45</v>
      </c>
      <c r="I306" s="48" t="s">
        <v>107</v>
      </c>
      <c r="J306" s="46" t="s">
        <v>1256</v>
      </c>
      <c r="K306" s="46" t="s">
        <v>1257</v>
      </c>
      <c r="L306" s="46" t="s">
        <v>1273</v>
      </c>
      <c r="M306" s="46" t="s">
        <v>1262</v>
      </c>
      <c r="N306" s="46">
        <v>1</v>
      </c>
      <c r="O306" s="46">
        <v>10</v>
      </c>
      <c r="P306" s="49">
        <v>44005</v>
      </c>
      <c r="Q306" s="49">
        <v>44165</v>
      </c>
      <c r="R306" s="46">
        <v>22</v>
      </c>
      <c r="S306" s="46" t="s">
        <v>241</v>
      </c>
      <c r="T306" s="46" t="s">
        <v>36</v>
      </c>
      <c r="U306" s="46"/>
      <c r="V306" s="46"/>
      <c r="W306" s="46"/>
      <c r="X306" s="46"/>
      <c r="Y306" s="46" t="s">
        <v>1274</v>
      </c>
      <c r="Z306" s="46">
        <v>1</v>
      </c>
      <c r="AA306" s="50">
        <v>44165</v>
      </c>
      <c r="AB306" s="273">
        <f t="shared" si="9"/>
        <v>1</v>
      </c>
      <c r="AC306" s="51">
        <f t="shared" si="8"/>
        <v>10</v>
      </c>
      <c r="AD306" s="51"/>
      <c r="AE306" s="57"/>
    </row>
    <row r="307" spans="1:31" s="96" customFormat="1" ht="75" x14ac:dyDescent="0.25">
      <c r="A307" s="45">
        <v>245</v>
      </c>
      <c r="B307" s="46" t="s">
        <v>24</v>
      </c>
      <c r="C307" s="46" t="s">
        <v>1254</v>
      </c>
      <c r="D307" s="46" t="s">
        <v>1275</v>
      </c>
      <c r="E307" s="47">
        <v>44005</v>
      </c>
      <c r="F307" s="46" t="s">
        <v>98</v>
      </c>
      <c r="G307" s="46" t="s">
        <v>28</v>
      </c>
      <c r="H307" s="46" t="s">
        <v>29</v>
      </c>
      <c r="I307" s="48" t="s">
        <v>107</v>
      </c>
      <c r="J307" s="46" t="s">
        <v>1256</v>
      </c>
      <c r="K307" s="46" t="s">
        <v>1276</v>
      </c>
      <c r="L307" s="46" t="s">
        <v>1277</v>
      </c>
      <c r="M307" s="46" t="s">
        <v>1278</v>
      </c>
      <c r="N307" s="46">
        <v>1</v>
      </c>
      <c r="O307" s="46">
        <v>20</v>
      </c>
      <c r="P307" s="49">
        <v>44005</v>
      </c>
      <c r="Q307" s="49">
        <v>44103</v>
      </c>
      <c r="R307" s="46">
        <v>14</v>
      </c>
      <c r="S307" s="46" t="s">
        <v>241</v>
      </c>
      <c r="T307" s="46" t="s">
        <v>36</v>
      </c>
      <c r="U307" s="46"/>
      <c r="V307" s="46"/>
      <c r="W307" s="46"/>
      <c r="X307" s="46"/>
      <c r="Y307" s="46" t="s">
        <v>1279</v>
      </c>
      <c r="Z307" s="46">
        <v>1</v>
      </c>
      <c r="AA307" s="50">
        <v>44104</v>
      </c>
      <c r="AB307" s="273">
        <f t="shared" si="9"/>
        <v>1</v>
      </c>
      <c r="AC307" s="51">
        <f t="shared" si="8"/>
        <v>20</v>
      </c>
      <c r="AD307" s="51"/>
      <c r="AE307" s="57"/>
    </row>
    <row r="308" spans="1:31" s="96" customFormat="1" ht="180" x14ac:dyDescent="0.25">
      <c r="A308" s="45">
        <v>246</v>
      </c>
      <c r="B308" s="46" t="s">
        <v>24</v>
      </c>
      <c r="C308" s="46" t="s">
        <v>1280</v>
      </c>
      <c r="D308" s="46" t="s">
        <v>1281</v>
      </c>
      <c r="E308" s="47">
        <v>43937</v>
      </c>
      <c r="F308" s="46" t="s">
        <v>27</v>
      </c>
      <c r="G308" s="46" t="s">
        <v>28</v>
      </c>
      <c r="H308" s="46" t="s">
        <v>45</v>
      </c>
      <c r="I308" s="48" t="s">
        <v>30</v>
      </c>
      <c r="J308" s="46" t="s">
        <v>707</v>
      </c>
      <c r="K308" s="46" t="s">
        <v>1282</v>
      </c>
      <c r="L308" s="46" t="s">
        <v>1283</v>
      </c>
      <c r="M308" s="46" t="s">
        <v>1284</v>
      </c>
      <c r="N308" s="46">
        <v>15</v>
      </c>
      <c r="O308" s="46">
        <v>10</v>
      </c>
      <c r="P308" s="49">
        <v>43937</v>
      </c>
      <c r="Q308" s="49">
        <v>44196</v>
      </c>
      <c r="R308" s="46">
        <v>37</v>
      </c>
      <c r="S308" s="46" t="s">
        <v>1016</v>
      </c>
      <c r="T308" s="46" t="s">
        <v>36</v>
      </c>
      <c r="U308" s="46"/>
      <c r="V308" s="46"/>
      <c r="W308" s="46"/>
      <c r="X308" s="46"/>
      <c r="Y308" s="46" t="s">
        <v>1285</v>
      </c>
      <c r="Z308" s="46">
        <v>15</v>
      </c>
      <c r="AA308" s="50">
        <v>44195.570138888892</v>
      </c>
      <c r="AB308" s="273">
        <f t="shared" si="9"/>
        <v>1</v>
      </c>
      <c r="AC308" s="51">
        <f t="shared" si="8"/>
        <v>10</v>
      </c>
      <c r="AD308" s="51"/>
      <c r="AE308" s="57"/>
    </row>
    <row r="309" spans="1:31" s="96" customFormat="1" ht="180" x14ac:dyDescent="0.25">
      <c r="A309" s="45">
        <v>247</v>
      </c>
      <c r="B309" s="46" t="s">
        <v>24</v>
      </c>
      <c r="C309" s="46" t="s">
        <v>1280</v>
      </c>
      <c r="D309" s="46" t="s">
        <v>1281</v>
      </c>
      <c r="E309" s="47">
        <v>43937</v>
      </c>
      <c r="F309" s="46" t="s">
        <v>27</v>
      </c>
      <c r="G309" s="46" t="s">
        <v>28</v>
      </c>
      <c r="H309" s="46" t="s">
        <v>29</v>
      </c>
      <c r="I309" s="48" t="s">
        <v>30</v>
      </c>
      <c r="J309" s="46" t="s">
        <v>707</v>
      </c>
      <c r="K309" s="46" t="s">
        <v>1282</v>
      </c>
      <c r="L309" s="46" t="s">
        <v>1286</v>
      </c>
      <c r="M309" s="46" t="s">
        <v>1287</v>
      </c>
      <c r="N309" s="46">
        <v>1</v>
      </c>
      <c r="O309" s="46">
        <v>10</v>
      </c>
      <c r="P309" s="49">
        <v>43937</v>
      </c>
      <c r="Q309" s="49">
        <v>44097</v>
      </c>
      <c r="R309" s="46">
        <v>22</v>
      </c>
      <c r="S309" s="46" t="s">
        <v>1016</v>
      </c>
      <c r="T309" s="46" t="s">
        <v>36</v>
      </c>
      <c r="U309" s="46"/>
      <c r="V309" s="46"/>
      <c r="W309" s="46"/>
      <c r="X309" s="46"/>
      <c r="Y309" s="46" t="s">
        <v>1288</v>
      </c>
      <c r="Z309" s="46">
        <v>1</v>
      </c>
      <c r="AA309" s="50">
        <v>44104</v>
      </c>
      <c r="AB309" s="273">
        <f t="shared" si="9"/>
        <v>1</v>
      </c>
      <c r="AC309" s="51">
        <f t="shared" si="8"/>
        <v>10</v>
      </c>
      <c r="AD309" s="51"/>
      <c r="AE309" s="57"/>
    </row>
    <row r="310" spans="1:31" s="96" customFormat="1" ht="105" x14ac:dyDescent="0.25">
      <c r="A310" s="45">
        <v>248</v>
      </c>
      <c r="B310" s="46" t="s">
        <v>24</v>
      </c>
      <c r="C310" s="46" t="s">
        <v>1280</v>
      </c>
      <c r="D310" s="46" t="s">
        <v>1289</v>
      </c>
      <c r="E310" s="47">
        <v>43937</v>
      </c>
      <c r="F310" s="46" t="s">
        <v>27</v>
      </c>
      <c r="G310" s="46" t="s">
        <v>28</v>
      </c>
      <c r="H310" s="46" t="s">
        <v>45</v>
      </c>
      <c r="I310" s="48" t="s">
        <v>30</v>
      </c>
      <c r="J310" s="46" t="s">
        <v>707</v>
      </c>
      <c r="K310" s="46" t="s">
        <v>1290</v>
      </c>
      <c r="L310" s="46" t="s">
        <v>1291</v>
      </c>
      <c r="M310" s="46" t="s">
        <v>1292</v>
      </c>
      <c r="N310" s="46">
        <v>2</v>
      </c>
      <c r="O310" s="46">
        <v>10</v>
      </c>
      <c r="P310" s="49">
        <v>43937</v>
      </c>
      <c r="Q310" s="49">
        <v>44014</v>
      </c>
      <c r="R310" s="46">
        <v>11</v>
      </c>
      <c r="S310" s="46" t="s">
        <v>1016</v>
      </c>
      <c r="T310" s="46" t="s">
        <v>36</v>
      </c>
      <c r="U310" s="46"/>
      <c r="V310" s="46"/>
      <c r="W310" s="46"/>
      <c r="X310" s="46"/>
      <c r="Y310" s="46" t="s">
        <v>1293</v>
      </c>
      <c r="Z310" s="46">
        <v>2</v>
      </c>
      <c r="AA310" s="50">
        <v>44012</v>
      </c>
      <c r="AB310" s="273">
        <f t="shared" si="9"/>
        <v>1</v>
      </c>
      <c r="AC310" s="51">
        <f t="shared" si="8"/>
        <v>10</v>
      </c>
      <c r="AD310" s="51"/>
      <c r="AE310" s="57"/>
    </row>
    <row r="311" spans="1:31" s="96" customFormat="1" ht="75" x14ac:dyDescent="0.25">
      <c r="A311" s="45">
        <v>249</v>
      </c>
      <c r="B311" s="46" t="s">
        <v>24</v>
      </c>
      <c r="C311" s="46" t="s">
        <v>1280</v>
      </c>
      <c r="D311" s="46" t="s">
        <v>1289</v>
      </c>
      <c r="E311" s="47">
        <v>43937</v>
      </c>
      <c r="F311" s="46" t="s">
        <v>27</v>
      </c>
      <c r="G311" s="46" t="s">
        <v>28</v>
      </c>
      <c r="H311" s="46" t="s">
        <v>45</v>
      </c>
      <c r="I311" s="48" t="s">
        <v>81</v>
      </c>
      <c r="J311" s="46" t="s">
        <v>707</v>
      </c>
      <c r="K311" s="46" t="s">
        <v>1290</v>
      </c>
      <c r="L311" s="46" t="s">
        <v>1294</v>
      </c>
      <c r="M311" s="46" t="s">
        <v>713</v>
      </c>
      <c r="N311" s="46">
        <v>1</v>
      </c>
      <c r="O311" s="46">
        <v>10</v>
      </c>
      <c r="P311" s="49">
        <v>43937</v>
      </c>
      <c r="Q311" s="49">
        <v>44040</v>
      </c>
      <c r="R311" s="46">
        <v>14</v>
      </c>
      <c r="S311" s="46" t="s">
        <v>1016</v>
      </c>
      <c r="T311" s="46" t="s">
        <v>36</v>
      </c>
      <c r="U311" s="46"/>
      <c r="V311" s="46"/>
      <c r="W311" s="46"/>
      <c r="X311" s="46"/>
      <c r="Y311" s="46" t="s">
        <v>1295</v>
      </c>
      <c r="Z311" s="46">
        <v>1</v>
      </c>
      <c r="AA311" s="50">
        <v>44104</v>
      </c>
      <c r="AB311" s="273">
        <f t="shared" si="9"/>
        <v>1</v>
      </c>
      <c r="AC311" s="51">
        <f t="shared" si="8"/>
        <v>10</v>
      </c>
      <c r="AD311" s="51"/>
      <c r="AE311" s="57"/>
    </row>
    <row r="312" spans="1:31" s="96" customFormat="1" ht="120" x14ac:dyDescent="0.25">
      <c r="A312" s="45">
        <v>250</v>
      </c>
      <c r="B312" s="46" t="s">
        <v>24</v>
      </c>
      <c r="C312" s="46" t="s">
        <v>1280</v>
      </c>
      <c r="D312" s="46" t="s">
        <v>1289</v>
      </c>
      <c r="E312" s="47">
        <v>43937</v>
      </c>
      <c r="F312" s="46" t="s">
        <v>27</v>
      </c>
      <c r="G312" s="46" t="s">
        <v>28</v>
      </c>
      <c r="H312" s="46" t="s">
        <v>45</v>
      </c>
      <c r="I312" s="48" t="s">
        <v>107</v>
      </c>
      <c r="J312" s="46" t="s">
        <v>707</v>
      </c>
      <c r="K312" s="46" t="s">
        <v>1290</v>
      </c>
      <c r="L312" s="46" t="s">
        <v>1296</v>
      </c>
      <c r="M312" s="46" t="s">
        <v>1297</v>
      </c>
      <c r="N312" s="46">
        <v>1</v>
      </c>
      <c r="O312" s="46">
        <v>10</v>
      </c>
      <c r="P312" s="49">
        <v>43937</v>
      </c>
      <c r="Q312" s="49">
        <v>43965</v>
      </c>
      <c r="R312" s="46">
        <v>4</v>
      </c>
      <c r="S312" s="46" t="s">
        <v>1016</v>
      </c>
      <c r="T312" s="46" t="s">
        <v>36</v>
      </c>
      <c r="U312" s="46"/>
      <c r="V312" s="46"/>
      <c r="W312" s="46"/>
      <c r="X312" s="46"/>
      <c r="Y312" s="46" t="s">
        <v>1298</v>
      </c>
      <c r="Z312" s="46">
        <v>1</v>
      </c>
      <c r="AA312" s="50">
        <v>44012</v>
      </c>
      <c r="AB312" s="273">
        <f t="shared" si="9"/>
        <v>1</v>
      </c>
      <c r="AC312" s="51">
        <f t="shared" si="8"/>
        <v>10</v>
      </c>
      <c r="AD312" s="51"/>
      <c r="AE312" s="57"/>
    </row>
    <row r="313" spans="1:31" s="96" customFormat="1" ht="135" x14ac:dyDescent="0.25">
      <c r="A313" s="45">
        <v>251</v>
      </c>
      <c r="B313" s="46" t="s">
        <v>24</v>
      </c>
      <c r="C313" s="46" t="s">
        <v>1280</v>
      </c>
      <c r="D313" s="46" t="s">
        <v>1289</v>
      </c>
      <c r="E313" s="47">
        <v>43937</v>
      </c>
      <c r="F313" s="46" t="s">
        <v>27</v>
      </c>
      <c r="G313" s="46" t="s">
        <v>28</v>
      </c>
      <c r="H313" s="46" t="s">
        <v>29</v>
      </c>
      <c r="I313" s="48" t="s">
        <v>107</v>
      </c>
      <c r="J313" s="46" t="s">
        <v>707</v>
      </c>
      <c r="K313" s="46" t="s">
        <v>1290</v>
      </c>
      <c r="L313" s="46" t="s">
        <v>1299</v>
      </c>
      <c r="M313" s="46" t="s">
        <v>1192</v>
      </c>
      <c r="N313" s="46">
        <v>2</v>
      </c>
      <c r="O313" s="46">
        <v>10</v>
      </c>
      <c r="P313" s="49">
        <v>43937</v>
      </c>
      <c r="Q313" s="49">
        <v>43986</v>
      </c>
      <c r="R313" s="46">
        <v>7</v>
      </c>
      <c r="S313" s="46" t="s">
        <v>1016</v>
      </c>
      <c r="T313" s="46" t="s">
        <v>36</v>
      </c>
      <c r="U313" s="46"/>
      <c r="V313" s="46"/>
      <c r="W313" s="46"/>
      <c r="X313" s="46"/>
      <c r="Y313" s="46" t="s">
        <v>1300</v>
      </c>
      <c r="Z313" s="46">
        <v>2</v>
      </c>
      <c r="AA313" s="50">
        <v>44012</v>
      </c>
      <c r="AB313" s="273">
        <f t="shared" si="9"/>
        <v>1</v>
      </c>
      <c r="AC313" s="51">
        <f t="shared" si="8"/>
        <v>10</v>
      </c>
      <c r="AD313" s="51"/>
      <c r="AE313" s="57"/>
    </row>
    <row r="314" spans="1:31" s="96" customFormat="1" ht="150" x14ac:dyDescent="0.25">
      <c r="A314" s="45">
        <v>252</v>
      </c>
      <c r="B314" s="46" t="s">
        <v>24</v>
      </c>
      <c r="C314" s="46" t="s">
        <v>1280</v>
      </c>
      <c r="D314" s="46" t="s">
        <v>1301</v>
      </c>
      <c r="E314" s="47">
        <v>43937</v>
      </c>
      <c r="F314" s="46" t="s">
        <v>27</v>
      </c>
      <c r="G314" s="46" t="s">
        <v>28</v>
      </c>
      <c r="H314" s="46" t="s">
        <v>29</v>
      </c>
      <c r="I314" s="48" t="s">
        <v>107</v>
      </c>
      <c r="J314" s="46" t="s">
        <v>707</v>
      </c>
      <c r="K314" s="46" t="s">
        <v>1302</v>
      </c>
      <c r="L314" s="46" t="s">
        <v>1303</v>
      </c>
      <c r="M314" s="46" t="s">
        <v>1057</v>
      </c>
      <c r="N314" s="46">
        <v>1</v>
      </c>
      <c r="O314" s="46">
        <v>10</v>
      </c>
      <c r="P314" s="49">
        <v>43937</v>
      </c>
      <c r="Q314" s="49">
        <v>44097</v>
      </c>
      <c r="R314" s="46">
        <v>22</v>
      </c>
      <c r="S314" s="46" t="s">
        <v>1016</v>
      </c>
      <c r="T314" s="46" t="s">
        <v>36</v>
      </c>
      <c r="U314" s="46"/>
      <c r="V314" s="46"/>
      <c r="W314" s="46"/>
      <c r="X314" s="46"/>
      <c r="Y314" s="46" t="s">
        <v>1288</v>
      </c>
      <c r="Z314" s="46">
        <v>1</v>
      </c>
      <c r="AA314" s="50">
        <v>44104</v>
      </c>
      <c r="AB314" s="273">
        <f t="shared" si="9"/>
        <v>1</v>
      </c>
      <c r="AC314" s="51">
        <f t="shared" si="8"/>
        <v>10</v>
      </c>
      <c r="AD314" s="51"/>
      <c r="AE314" s="57"/>
    </row>
    <row r="315" spans="1:31" s="96" customFormat="1" ht="150" x14ac:dyDescent="0.25">
      <c r="A315" s="45">
        <v>253</v>
      </c>
      <c r="B315" s="46" t="s">
        <v>24</v>
      </c>
      <c r="C315" s="46" t="s">
        <v>1280</v>
      </c>
      <c r="D315" s="46" t="s">
        <v>1301</v>
      </c>
      <c r="E315" s="47">
        <v>43937</v>
      </c>
      <c r="F315" s="46" t="s">
        <v>27</v>
      </c>
      <c r="G315" s="46" t="s">
        <v>28</v>
      </c>
      <c r="H315" s="46" t="s">
        <v>45</v>
      </c>
      <c r="I315" s="48" t="s">
        <v>236</v>
      </c>
      <c r="J315" s="46" t="s">
        <v>707</v>
      </c>
      <c r="K315" s="46" t="s">
        <v>1302</v>
      </c>
      <c r="L315" s="46" t="s">
        <v>1304</v>
      </c>
      <c r="M315" s="46" t="s">
        <v>1305</v>
      </c>
      <c r="N315" s="46">
        <v>8</v>
      </c>
      <c r="O315" s="46">
        <v>10</v>
      </c>
      <c r="P315" s="49">
        <v>43937</v>
      </c>
      <c r="Q315" s="49">
        <v>44012</v>
      </c>
      <c r="R315" s="46">
        <v>10</v>
      </c>
      <c r="S315" s="46" t="s">
        <v>1016</v>
      </c>
      <c r="T315" s="46" t="s">
        <v>36</v>
      </c>
      <c r="U315" s="46"/>
      <c r="V315" s="46"/>
      <c r="W315" s="46"/>
      <c r="X315" s="46"/>
      <c r="Y315" s="46" t="s">
        <v>1306</v>
      </c>
      <c r="Z315" s="46">
        <v>8</v>
      </c>
      <c r="AA315" s="50">
        <v>44012</v>
      </c>
      <c r="AB315" s="273">
        <f t="shared" si="9"/>
        <v>1</v>
      </c>
      <c r="AC315" s="51">
        <f t="shared" si="8"/>
        <v>10</v>
      </c>
      <c r="AD315" s="51"/>
      <c r="AE315" s="57"/>
    </row>
    <row r="316" spans="1:31" s="96" customFormat="1" ht="180" x14ac:dyDescent="0.25">
      <c r="A316" s="45">
        <v>254</v>
      </c>
      <c r="B316" s="46" t="s">
        <v>24</v>
      </c>
      <c r="C316" s="46" t="s">
        <v>1280</v>
      </c>
      <c r="D316" s="46" t="s">
        <v>1307</v>
      </c>
      <c r="E316" s="47">
        <v>43937</v>
      </c>
      <c r="F316" s="46" t="s">
        <v>27</v>
      </c>
      <c r="G316" s="46" t="s">
        <v>28</v>
      </c>
      <c r="H316" s="46" t="s">
        <v>45</v>
      </c>
      <c r="I316" s="48" t="s">
        <v>236</v>
      </c>
      <c r="J316" s="46" t="s">
        <v>707</v>
      </c>
      <c r="K316" s="46" t="s">
        <v>1308</v>
      </c>
      <c r="L316" s="46" t="s">
        <v>1309</v>
      </c>
      <c r="M316" s="46" t="s">
        <v>1310</v>
      </c>
      <c r="N316" s="46">
        <v>4</v>
      </c>
      <c r="O316" s="46">
        <v>10</v>
      </c>
      <c r="P316" s="49">
        <v>43937</v>
      </c>
      <c r="Q316" s="49">
        <v>44135</v>
      </c>
      <c r="R316" s="46">
        <v>28</v>
      </c>
      <c r="S316" s="46" t="s">
        <v>1016</v>
      </c>
      <c r="T316" s="46" t="s">
        <v>36</v>
      </c>
      <c r="U316" s="46"/>
      <c r="V316" s="46"/>
      <c r="W316" s="46"/>
      <c r="X316" s="46"/>
      <c r="Y316" s="46" t="s">
        <v>1311</v>
      </c>
      <c r="Z316" s="46">
        <v>4</v>
      </c>
      <c r="AA316" s="50">
        <v>44165</v>
      </c>
      <c r="AB316" s="273">
        <f t="shared" si="9"/>
        <v>1</v>
      </c>
      <c r="AC316" s="51">
        <f t="shared" si="8"/>
        <v>10</v>
      </c>
      <c r="AD316" s="51"/>
      <c r="AE316" s="57"/>
    </row>
    <row r="317" spans="1:31" s="96" customFormat="1" ht="135" x14ac:dyDescent="0.25">
      <c r="A317" s="45">
        <v>255</v>
      </c>
      <c r="B317" s="46" t="s">
        <v>24</v>
      </c>
      <c r="C317" s="46" t="s">
        <v>1280</v>
      </c>
      <c r="D317" s="46" t="s">
        <v>1307</v>
      </c>
      <c r="E317" s="47">
        <v>43937</v>
      </c>
      <c r="F317" s="46" t="s">
        <v>165</v>
      </c>
      <c r="G317" s="46" t="s">
        <v>28</v>
      </c>
      <c r="H317" s="46" t="s">
        <v>45</v>
      </c>
      <c r="I317" s="48" t="s">
        <v>81</v>
      </c>
      <c r="J317" s="46" t="s">
        <v>147</v>
      </c>
      <c r="K317" s="46" t="s">
        <v>1308</v>
      </c>
      <c r="L317" s="46" t="s">
        <v>1312</v>
      </c>
      <c r="M317" s="46" t="s">
        <v>1313</v>
      </c>
      <c r="N317" s="46">
        <v>1</v>
      </c>
      <c r="O317" s="46">
        <v>10</v>
      </c>
      <c r="P317" s="49">
        <v>43937</v>
      </c>
      <c r="Q317" s="49">
        <v>44043</v>
      </c>
      <c r="R317" s="46">
        <v>15</v>
      </c>
      <c r="S317" s="46" t="s">
        <v>144</v>
      </c>
      <c r="T317" s="46" t="s">
        <v>36</v>
      </c>
      <c r="U317" s="46"/>
      <c r="V317" s="46"/>
      <c r="W317" s="46"/>
      <c r="X317" s="46"/>
      <c r="Y317" s="46" t="s">
        <v>1314</v>
      </c>
      <c r="Z317" s="46">
        <v>1</v>
      </c>
      <c r="AA317" s="50">
        <v>44012</v>
      </c>
      <c r="AB317" s="273">
        <f t="shared" si="9"/>
        <v>1</v>
      </c>
      <c r="AC317" s="51">
        <f t="shared" si="8"/>
        <v>10</v>
      </c>
      <c r="AD317" s="51"/>
      <c r="AE317" s="57"/>
    </row>
    <row r="318" spans="1:31" s="96" customFormat="1" ht="120" x14ac:dyDescent="0.25">
      <c r="A318" s="45">
        <v>256</v>
      </c>
      <c r="B318" s="46" t="s">
        <v>24</v>
      </c>
      <c r="C318" s="46" t="s">
        <v>1315</v>
      </c>
      <c r="D318" s="46" t="s">
        <v>1316</v>
      </c>
      <c r="E318" s="47">
        <v>43998</v>
      </c>
      <c r="F318" s="46" t="s">
        <v>1317</v>
      </c>
      <c r="G318" s="46" t="s">
        <v>28</v>
      </c>
      <c r="H318" s="46" t="s">
        <v>45</v>
      </c>
      <c r="I318" s="48" t="s">
        <v>81</v>
      </c>
      <c r="J318" s="46" t="s">
        <v>462</v>
      </c>
      <c r="K318" s="46" t="s">
        <v>1318</v>
      </c>
      <c r="L318" s="46" t="s">
        <v>1319</v>
      </c>
      <c r="M318" s="46" t="s">
        <v>1320</v>
      </c>
      <c r="N318" s="46">
        <v>1</v>
      </c>
      <c r="O318" s="46">
        <v>6</v>
      </c>
      <c r="P318" s="49">
        <v>43998</v>
      </c>
      <c r="Q318" s="49">
        <v>44104</v>
      </c>
      <c r="R318" s="46">
        <v>15</v>
      </c>
      <c r="S318" s="46" t="s">
        <v>462</v>
      </c>
      <c r="T318" s="46" t="s">
        <v>36</v>
      </c>
      <c r="U318" s="46"/>
      <c r="V318" s="46"/>
      <c r="W318" s="46"/>
      <c r="X318" s="46"/>
      <c r="Y318" s="46" t="s">
        <v>1321</v>
      </c>
      <c r="Z318" s="46">
        <v>1</v>
      </c>
      <c r="AA318" s="50">
        <v>44104</v>
      </c>
      <c r="AB318" s="273">
        <f t="shared" si="9"/>
        <v>1</v>
      </c>
      <c r="AC318" s="51">
        <f t="shared" si="8"/>
        <v>6</v>
      </c>
      <c r="AD318" s="51"/>
      <c r="AE318" s="57"/>
    </row>
    <row r="319" spans="1:31" s="96" customFormat="1" ht="75" x14ac:dyDescent="0.25">
      <c r="A319" s="45">
        <v>257</v>
      </c>
      <c r="B319" s="46" t="s">
        <v>24</v>
      </c>
      <c r="C319" s="46" t="s">
        <v>1315</v>
      </c>
      <c r="D319" s="46" t="s">
        <v>1323</v>
      </c>
      <c r="E319" s="47">
        <v>43998</v>
      </c>
      <c r="F319" s="46" t="s">
        <v>1317</v>
      </c>
      <c r="G319" s="46" t="s">
        <v>28</v>
      </c>
      <c r="H319" s="46" t="s">
        <v>45</v>
      </c>
      <c r="I319" s="48" t="s">
        <v>81</v>
      </c>
      <c r="J319" s="46" t="s">
        <v>462</v>
      </c>
      <c r="K319" s="46" t="s">
        <v>1324</v>
      </c>
      <c r="L319" s="46" t="s">
        <v>1319</v>
      </c>
      <c r="M319" s="46" t="s">
        <v>1320</v>
      </c>
      <c r="N319" s="46">
        <v>1</v>
      </c>
      <c r="O319" s="46">
        <v>6</v>
      </c>
      <c r="P319" s="49">
        <v>43998</v>
      </c>
      <c r="Q319" s="49">
        <v>44104</v>
      </c>
      <c r="R319" s="46">
        <v>15</v>
      </c>
      <c r="S319" s="46" t="s">
        <v>462</v>
      </c>
      <c r="T319" s="46" t="s">
        <v>36</v>
      </c>
      <c r="U319" s="46"/>
      <c r="V319" s="46"/>
      <c r="W319" s="46"/>
      <c r="X319" s="46"/>
      <c r="Y319" s="46" t="s">
        <v>1321</v>
      </c>
      <c r="Z319" s="46">
        <v>1</v>
      </c>
      <c r="AA319" s="50">
        <v>44104</v>
      </c>
      <c r="AB319" s="273">
        <f t="shared" si="9"/>
        <v>1</v>
      </c>
      <c r="AC319" s="51">
        <f t="shared" si="8"/>
        <v>6</v>
      </c>
      <c r="AD319" s="51"/>
      <c r="AE319" s="57"/>
    </row>
    <row r="320" spans="1:31" s="96" customFormat="1" ht="135" x14ac:dyDescent="0.25">
      <c r="A320" s="45">
        <v>258</v>
      </c>
      <c r="B320" s="46" t="s">
        <v>24</v>
      </c>
      <c r="C320" s="46" t="s">
        <v>1315</v>
      </c>
      <c r="D320" s="46" t="s">
        <v>1325</v>
      </c>
      <c r="E320" s="47">
        <v>43998</v>
      </c>
      <c r="F320" s="46" t="s">
        <v>1317</v>
      </c>
      <c r="G320" s="46" t="s">
        <v>28</v>
      </c>
      <c r="H320" s="46" t="s">
        <v>45</v>
      </c>
      <c r="I320" s="48" t="s">
        <v>81</v>
      </c>
      <c r="J320" s="46" t="s">
        <v>462</v>
      </c>
      <c r="K320" s="46" t="s">
        <v>1326</v>
      </c>
      <c r="L320" s="46" t="s">
        <v>1327</v>
      </c>
      <c r="M320" s="46" t="s">
        <v>1328</v>
      </c>
      <c r="N320" s="46">
        <v>1</v>
      </c>
      <c r="O320" s="46">
        <v>6</v>
      </c>
      <c r="P320" s="49">
        <v>43998</v>
      </c>
      <c r="Q320" s="49">
        <v>44196</v>
      </c>
      <c r="R320" s="46">
        <v>28</v>
      </c>
      <c r="S320" s="46" t="s">
        <v>462</v>
      </c>
      <c r="T320" s="46" t="s">
        <v>36</v>
      </c>
      <c r="U320" s="46"/>
      <c r="V320" s="46"/>
      <c r="W320" s="46"/>
      <c r="X320" s="46"/>
      <c r="Y320" s="46" t="s">
        <v>1329</v>
      </c>
      <c r="Z320" s="46">
        <v>1</v>
      </c>
      <c r="AA320" s="50">
        <v>44165</v>
      </c>
      <c r="AB320" s="273">
        <f t="shared" si="9"/>
        <v>1</v>
      </c>
      <c r="AC320" s="51">
        <f t="shared" si="8"/>
        <v>6</v>
      </c>
      <c r="AD320" s="51"/>
      <c r="AE320" s="57"/>
    </row>
    <row r="321" spans="1:31" s="96" customFormat="1" ht="135" x14ac:dyDescent="0.25">
      <c r="A321" s="45">
        <v>258</v>
      </c>
      <c r="B321" s="46" t="s">
        <v>24</v>
      </c>
      <c r="C321" s="46" t="s">
        <v>1315</v>
      </c>
      <c r="D321" s="46" t="s">
        <v>1325</v>
      </c>
      <c r="E321" s="47">
        <v>43998</v>
      </c>
      <c r="F321" s="46" t="s">
        <v>1317</v>
      </c>
      <c r="G321" s="46" t="s">
        <v>28</v>
      </c>
      <c r="H321" s="46" t="s">
        <v>45</v>
      </c>
      <c r="I321" s="48" t="s">
        <v>81</v>
      </c>
      <c r="J321" s="46" t="s">
        <v>462</v>
      </c>
      <c r="K321" s="46" t="s">
        <v>1330</v>
      </c>
      <c r="L321" s="46" t="s">
        <v>1331</v>
      </c>
      <c r="M321" s="46" t="s">
        <v>1332</v>
      </c>
      <c r="N321" s="46">
        <v>2</v>
      </c>
      <c r="O321" s="46">
        <v>8</v>
      </c>
      <c r="P321" s="49">
        <v>43998</v>
      </c>
      <c r="Q321" s="49">
        <v>44078</v>
      </c>
      <c r="R321" s="46">
        <v>11</v>
      </c>
      <c r="S321" s="46" t="s">
        <v>462</v>
      </c>
      <c r="T321" s="46" t="s">
        <v>36</v>
      </c>
      <c r="U321" s="46"/>
      <c r="V321" s="46"/>
      <c r="W321" s="46"/>
      <c r="X321" s="46"/>
      <c r="Y321" s="46" t="s">
        <v>1333</v>
      </c>
      <c r="Z321" s="46">
        <v>2</v>
      </c>
      <c r="AA321" s="50">
        <v>44104</v>
      </c>
      <c r="AB321" s="273">
        <f t="shared" si="9"/>
        <v>1</v>
      </c>
      <c r="AC321" s="51">
        <f t="shared" si="8"/>
        <v>8</v>
      </c>
      <c r="AD321" s="51"/>
      <c r="AE321" s="57"/>
    </row>
    <row r="322" spans="1:31" s="96" customFormat="1" ht="150" x14ac:dyDescent="0.25">
      <c r="A322" s="45">
        <v>259</v>
      </c>
      <c r="B322" s="46" t="s">
        <v>24</v>
      </c>
      <c r="C322" s="46" t="s">
        <v>1315</v>
      </c>
      <c r="D322" s="46" t="s">
        <v>1334</v>
      </c>
      <c r="E322" s="47">
        <v>43998</v>
      </c>
      <c r="F322" s="46" t="s">
        <v>1317</v>
      </c>
      <c r="G322" s="46" t="s">
        <v>28</v>
      </c>
      <c r="H322" s="46" t="s">
        <v>45</v>
      </c>
      <c r="I322" s="48" t="s">
        <v>81</v>
      </c>
      <c r="J322" s="46" t="s">
        <v>462</v>
      </c>
      <c r="K322" s="46" t="s">
        <v>1335</v>
      </c>
      <c r="L322" s="46" t="s">
        <v>1336</v>
      </c>
      <c r="M322" s="46" t="s">
        <v>1337</v>
      </c>
      <c r="N322" s="46">
        <v>1</v>
      </c>
      <c r="O322" s="46">
        <v>6</v>
      </c>
      <c r="P322" s="49">
        <v>43998</v>
      </c>
      <c r="Q322" s="49">
        <v>44195</v>
      </c>
      <c r="R322" s="46">
        <v>28</v>
      </c>
      <c r="S322" s="46" t="s">
        <v>462</v>
      </c>
      <c r="T322" s="46" t="s">
        <v>36</v>
      </c>
      <c r="U322" s="46"/>
      <c r="V322" s="46"/>
      <c r="W322" s="46"/>
      <c r="X322" s="46"/>
      <c r="Y322" s="46" t="s">
        <v>1338</v>
      </c>
      <c r="Z322" s="46">
        <v>1</v>
      </c>
      <c r="AA322" s="50">
        <v>44165</v>
      </c>
      <c r="AB322" s="273">
        <f t="shared" si="9"/>
        <v>1</v>
      </c>
      <c r="AC322" s="51">
        <f t="shared" ref="AC322:AC385" si="10">AB322*O322</f>
        <v>6</v>
      </c>
      <c r="AD322" s="51"/>
      <c r="AE322" s="57"/>
    </row>
    <row r="323" spans="1:31" s="96" customFormat="1" ht="150" x14ac:dyDescent="0.25">
      <c r="A323" s="45">
        <v>259</v>
      </c>
      <c r="B323" s="46" t="s">
        <v>24</v>
      </c>
      <c r="C323" s="46" t="s">
        <v>1315</v>
      </c>
      <c r="D323" s="46" t="s">
        <v>1334</v>
      </c>
      <c r="E323" s="47">
        <v>43998</v>
      </c>
      <c r="F323" s="46" t="s">
        <v>1317</v>
      </c>
      <c r="G323" s="46" t="s">
        <v>28</v>
      </c>
      <c r="H323" s="46" t="s">
        <v>45</v>
      </c>
      <c r="I323" s="48" t="s">
        <v>81</v>
      </c>
      <c r="J323" s="46" t="s">
        <v>462</v>
      </c>
      <c r="K323" s="46" t="s">
        <v>1322</v>
      </c>
      <c r="L323" s="46" t="s">
        <v>1339</v>
      </c>
      <c r="M323" s="46" t="s">
        <v>1340</v>
      </c>
      <c r="N323" s="46">
        <v>1</v>
      </c>
      <c r="O323" s="46">
        <v>8</v>
      </c>
      <c r="P323" s="49">
        <v>43998</v>
      </c>
      <c r="Q323" s="49">
        <v>44500</v>
      </c>
      <c r="R323" s="46">
        <v>41</v>
      </c>
      <c r="S323" s="46" t="s">
        <v>462</v>
      </c>
      <c r="T323" s="46" t="s">
        <v>36</v>
      </c>
      <c r="U323" s="46"/>
      <c r="V323" s="46"/>
      <c r="W323" s="46"/>
      <c r="X323" s="46"/>
      <c r="Y323" s="46" t="s">
        <v>1994</v>
      </c>
      <c r="Z323" s="58">
        <v>1</v>
      </c>
      <c r="AA323" s="55">
        <v>44553</v>
      </c>
      <c r="AB323" s="273">
        <f t="shared" ref="AB323:AB386" si="11">Z323/N323</f>
        <v>1</v>
      </c>
      <c r="AC323" s="51">
        <f t="shared" si="10"/>
        <v>8</v>
      </c>
      <c r="AD323" s="51"/>
      <c r="AE323" s="57"/>
    </row>
    <row r="324" spans="1:31" s="96" customFormat="1" ht="105" x14ac:dyDescent="0.25">
      <c r="A324" s="45">
        <v>260</v>
      </c>
      <c r="B324" s="46" t="s">
        <v>24</v>
      </c>
      <c r="C324" s="46" t="s">
        <v>1315</v>
      </c>
      <c r="D324" s="46" t="s">
        <v>1341</v>
      </c>
      <c r="E324" s="47">
        <v>43998</v>
      </c>
      <c r="F324" s="46" t="s">
        <v>1317</v>
      </c>
      <c r="G324" s="46" t="s">
        <v>28</v>
      </c>
      <c r="H324" s="46" t="s">
        <v>45</v>
      </c>
      <c r="I324" s="48" t="s">
        <v>81</v>
      </c>
      <c r="J324" s="46" t="s">
        <v>462</v>
      </c>
      <c r="K324" s="46" t="s">
        <v>1342</v>
      </c>
      <c r="L324" s="46" t="s">
        <v>1343</v>
      </c>
      <c r="M324" s="46" t="s">
        <v>1344</v>
      </c>
      <c r="N324" s="46">
        <v>1</v>
      </c>
      <c r="O324" s="46">
        <v>8</v>
      </c>
      <c r="P324" s="49">
        <v>43998</v>
      </c>
      <c r="Q324" s="49">
        <v>44169</v>
      </c>
      <c r="R324" s="46">
        <v>24</v>
      </c>
      <c r="S324" s="46" t="s">
        <v>462</v>
      </c>
      <c r="T324" s="46" t="s">
        <v>36</v>
      </c>
      <c r="U324" s="46"/>
      <c r="V324" s="46"/>
      <c r="W324" s="46"/>
      <c r="X324" s="46"/>
      <c r="Y324" s="46" t="s">
        <v>1345</v>
      </c>
      <c r="Z324" s="46">
        <v>1</v>
      </c>
      <c r="AA324" s="50">
        <v>44165</v>
      </c>
      <c r="AB324" s="273">
        <f t="shared" si="11"/>
        <v>1</v>
      </c>
      <c r="AC324" s="51">
        <f t="shared" si="10"/>
        <v>8</v>
      </c>
      <c r="AD324" s="51"/>
      <c r="AE324" s="57"/>
    </row>
    <row r="325" spans="1:31" s="96" customFormat="1" ht="75" x14ac:dyDescent="0.25">
      <c r="A325" s="45">
        <v>261</v>
      </c>
      <c r="B325" s="46" t="s">
        <v>24</v>
      </c>
      <c r="C325" s="46" t="s">
        <v>1315</v>
      </c>
      <c r="D325" s="46" t="s">
        <v>1346</v>
      </c>
      <c r="E325" s="47">
        <v>43998</v>
      </c>
      <c r="F325" s="46" t="s">
        <v>1317</v>
      </c>
      <c r="G325" s="46" t="s">
        <v>28</v>
      </c>
      <c r="H325" s="46" t="s">
        <v>45</v>
      </c>
      <c r="I325" s="48" t="s">
        <v>81</v>
      </c>
      <c r="J325" s="46" t="s">
        <v>462</v>
      </c>
      <c r="K325" s="46" t="s">
        <v>1318</v>
      </c>
      <c r="L325" s="46" t="s">
        <v>1347</v>
      </c>
      <c r="M325" s="46" t="s">
        <v>1337</v>
      </c>
      <c r="N325" s="46">
        <v>1</v>
      </c>
      <c r="O325" s="46">
        <v>6</v>
      </c>
      <c r="P325" s="49">
        <v>43998</v>
      </c>
      <c r="Q325" s="49">
        <v>44195</v>
      </c>
      <c r="R325" s="46">
        <v>28</v>
      </c>
      <c r="S325" s="46" t="s">
        <v>462</v>
      </c>
      <c r="T325" s="46" t="s">
        <v>36</v>
      </c>
      <c r="U325" s="46"/>
      <c r="V325" s="46"/>
      <c r="W325" s="46"/>
      <c r="X325" s="46"/>
      <c r="Y325" s="46" t="s">
        <v>1338</v>
      </c>
      <c r="Z325" s="46">
        <v>1</v>
      </c>
      <c r="AA325" s="50">
        <v>44165</v>
      </c>
      <c r="AB325" s="273">
        <f t="shared" si="11"/>
        <v>1</v>
      </c>
      <c r="AC325" s="51">
        <f t="shared" si="10"/>
        <v>6</v>
      </c>
      <c r="AD325" s="51"/>
      <c r="AE325" s="57"/>
    </row>
    <row r="326" spans="1:31" s="96" customFormat="1" ht="75" x14ac:dyDescent="0.25">
      <c r="A326" s="45">
        <v>261</v>
      </c>
      <c r="B326" s="46" t="s">
        <v>24</v>
      </c>
      <c r="C326" s="46" t="s">
        <v>1315</v>
      </c>
      <c r="D326" s="46" t="s">
        <v>1346</v>
      </c>
      <c r="E326" s="47">
        <v>43998</v>
      </c>
      <c r="F326" s="46" t="s">
        <v>1317</v>
      </c>
      <c r="G326" s="46" t="s">
        <v>28</v>
      </c>
      <c r="H326" s="46" t="s">
        <v>45</v>
      </c>
      <c r="I326" s="48" t="s">
        <v>81</v>
      </c>
      <c r="J326" s="46" t="s">
        <v>462</v>
      </c>
      <c r="K326" s="46" t="s">
        <v>1342</v>
      </c>
      <c r="L326" s="46" t="s">
        <v>1339</v>
      </c>
      <c r="M326" s="46" t="s">
        <v>1340</v>
      </c>
      <c r="N326" s="46">
        <v>1</v>
      </c>
      <c r="O326" s="46">
        <v>8</v>
      </c>
      <c r="P326" s="49">
        <v>43998</v>
      </c>
      <c r="Q326" s="49">
        <v>44500</v>
      </c>
      <c r="R326" s="46">
        <v>41</v>
      </c>
      <c r="S326" s="46" t="s">
        <v>462</v>
      </c>
      <c r="T326" s="46" t="s">
        <v>36</v>
      </c>
      <c r="U326" s="46"/>
      <c r="V326" s="46"/>
      <c r="W326" s="46"/>
      <c r="X326" s="46"/>
      <c r="Y326" s="46" t="s">
        <v>1994</v>
      </c>
      <c r="Z326" s="58">
        <v>1</v>
      </c>
      <c r="AA326" s="55">
        <v>44553</v>
      </c>
      <c r="AB326" s="273">
        <f t="shared" si="11"/>
        <v>1</v>
      </c>
      <c r="AC326" s="51">
        <f t="shared" si="10"/>
        <v>8</v>
      </c>
      <c r="AD326" s="51"/>
      <c r="AE326" s="57"/>
    </row>
    <row r="327" spans="1:31" s="96" customFormat="1" ht="90" x14ac:dyDescent="0.25">
      <c r="A327" s="45">
        <v>262</v>
      </c>
      <c r="B327" s="46" t="s">
        <v>24</v>
      </c>
      <c r="C327" s="46" t="s">
        <v>1315</v>
      </c>
      <c r="D327" s="46" t="s">
        <v>1348</v>
      </c>
      <c r="E327" s="47">
        <v>43998</v>
      </c>
      <c r="F327" s="46" t="s">
        <v>1317</v>
      </c>
      <c r="G327" s="46" t="s">
        <v>28</v>
      </c>
      <c r="H327" s="46" t="s">
        <v>45</v>
      </c>
      <c r="I327" s="48" t="s">
        <v>81</v>
      </c>
      <c r="J327" s="46" t="s">
        <v>462</v>
      </c>
      <c r="K327" s="46" t="s">
        <v>1318</v>
      </c>
      <c r="L327" s="46" t="s">
        <v>1349</v>
      </c>
      <c r="M327" s="46" t="s">
        <v>1350</v>
      </c>
      <c r="N327" s="46">
        <v>1</v>
      </c>
      <c r="O327" s="46">
        <v>6</v>
      </c>
      <c r="P327" s="49">
        <v>43998</v>
      </c>
      <c r="Q327" s="49">
        <v>44073</v>
      </c>
      <c r="R327" s="46">
        <v>10</v>
      </c>
      <c r="S327" s="46" t="s">
        <v>462</v>
      </c>
      <c r="T327" s="46" t="s">
        <v>36</v>
      </c>
      <c r="U327" s="46"/>
      <c r="V327" s="46"/>
      <c r="W327" s="46"/>
      <c r="X327" s="46"/>
      <c r="Y327" s="46" t="s">
        <v>1351</v>
      </c>
      <c r="Z327" s="46">
        <v>1</v>
      </c>
      <c r="AA327" s="50">
        <v>44104</v>
      </c>
      <c r="AB327" s="273">
        <f t="shared" si="11"/>
        <v>1</v>
      </c>
      <c r="AC327" s="51">
        <f t="shared" si="10"/>
        <v>6</v>
      </c>
      <c r="AD327" s="51"/>
      <c r="AE327" s="57"/>
    </row>
    <row r="328" spans="1:31" s="96" customFormat="1" ht="90" x14ac:dyDescent="0.25">
      <c r="A328" s="45">
        <v>263</v>
      </c>
      <c r="B328" s="46" t="s">
        <v>24</v>
      </c>
      <c r="C328" s="46" t="s">
        <v>1315</v>
      </c>
      <c r="D328" s="46" t="s">
        <v>1352</v>
      </c>
      <c r="E328" s="47">
        <v>43998</v>
      </c>
      <c r="F328" s="46" t="s">
        <v>1317</v>
      </c>
      <c r="G328" s="46" t="s">
        <v>28</v>
      </c>
      <c r="H328" s="46" t="s">
        <v>45</v>
      </c>
      <c r="I328" s="48" t="s">
        <v>81</v>
      </c>
      <c r="J328" s="46" t="s">
        <v>462</v>
      </c>
      <c r="K328" s="46" t="s">
        <v>1353</v>
      </c>
      <c r="L328" s="46" t="s">
        <v>1354</v>
      </c>
      <c r="M328" s="46" t="s">
        <v>1355</v>
      </c>
      <c r="N328" s="46">
        <v>1</v>
      </c>
      <c r="O328" s="46">
        <v>6</v>
      </c>
      <c r="P328" s="49">
        <v>43998</v>
      </c>
      <c r="Q328" s="49">
        <v>44195</v>
      </c>
      <c r="R328" s="46">
        <v>28</v>
      </c>
      <c r="S328" s="46" t="s">
        <v>462</v>
      </c>
      <c r="T328" s="46" t="s">
        <v>36</v>
      </c>
      <c r="U328" s="46"/>
      <c r="V328" s="46"/>
      <c r="W328" s="46"/>
      <c r="X328" s="46"/>
      <c r="Y328" s="46" t="s">
        <v>1338</v>
      </c>
      <c r="Z328" s="46">
        <v>1</v>
      </c>
      <c r="AA328" s="50">
        <v>44165</v>
      </c>
      <c r="AB328" s="273">
        <f t="shared" si="11"/>
        <v>1</v>
      </c>
      <c r="AC328" s="51">
        <f t="shared" si="10"/>
        <v>6</v>
      </c>
      <c r="AD328" s="51"/>
      <c r="AE328" s="57"/>
    </row>
    <row r="329" spans="1:31" s="96" customFormat="1" ht="90" x14ac:dyDescent="0.25">
      <c r="A329" s="45">
        <v>263</v>
      </c>
      <c r="B329" s="46" t="s">
        <v>24</v>
      </c>
      <c r="C329" s="46" t="s">
        <v>1315</v>
      </c>
      <c r="D329" s="46" t="s">
        <v>1352</v>
      </c>
      <c r="E329" s="47">
        <v>43998</v>
      </c>
      <c r="F329" s="46" t="s">
        <v>1317</v>
      </c>
      <c r="G329" s="46" t="s">
        <v>28</v>
      </c>
      <c r="H329" s="46" t="s">
        <v>45</v>
      </c>
      <c r="I329" s="48" t="s">
        <v>81</v>
      </c>
      <c r="J329" s="46" t="s">
        <v>462</v>
      </c>
      <c r="K329" s="46" t="s">
        <v>1342</v>
      </c>
      <c r="L329" s="46" t="s">
        <v>1339</v>
      </c>
      <c r="M329" s="46" t="s">
        <v>1340</v>
      </c>
      <c r="N329" s="46">
        <v>1</v>
      </c>
      <c r="O329" s="46">
        <v>8</v>
      </c>
      <c r="P329" s="49">
        <v>43998</v>
      </c>
      <c r="Q329" s="49">
        <v>44500</v>
      </c>
      <c r="R329" s="46">
        <v>41</v>
      </c>
      <c r="S329" s="46" t="s">
        <v>462</v>
      </c>
      <c r="T329" s="46" t="s">
        <v>36</v>
      </c>
      <c r="U329" s="46"/>
      <c r="V329" s="46"/>
      <c r="W329" s="46"/>
      <c r="X329" s="46"/>
      <c r="Y329" s="46" t="s">
        <v>1994</v>
      </c>
      <c r="Z329" s="58">
        <v>1</v>
      </c>
      <c r="AA329" s="55">
        <v>44553</v>
      </c>
      <c r="AB329" s="273">
        <f t="shared" si="11"/>
        <v>1</v>
      </c>
      <c r="AC329" s="51">
        <f t="shared" si="10"/>
        <v>8</v>
      </c>
      <c r="AD329" s="51"/>
      <c r="AE329" s="57"/>
    </row>
    <row r="330" spans="1:31" s="96" customFormat="1" ht="75" x14ac:dyDescent="0.25">
      <c r="A330" s="45">
        <v>264</v>
      </c>
      <c r="B330" s="46" t="s">
        <v>24</v>
      </c>
      <c r="C330" s="46" t="s">
        <v>1315</v>
      </c>
      <c r="D330" s="46" t="s">
        <v>1356</v>
      </c>
      <c r="E330" s="47">
        <v>43998</v>
      </c>
      <c r="F330" s="46" t="s">
        <v>1317</v>
      </c>
      <c r="G330" s="46" t="s">
        <v>28</v>
      </c>
      <c r="H330" s="46" t="s">
        <v>45</v>
      </c>
      <c r="I330" s="48" t="s">
        <v>81</v>
      </c>
      <c r="J330" s="46" t="s">
        <v>462</v>
      </c>
      <c r="K330" s="46" t="s">
        <v>1357</v>
      </c>
      <c r="L330" s="46" t="s">
        <v>1358</v>
      </c>
      <c r="M330" s="46" t="s">
        <v>1359</v>
      </c>
      <c r="N330" s="46">
        <v>1</v>
      </c>
      <c r="O330" s="46">
        <v>6</v>
      </c>
      <c r="P330" s="49">
        <v>43998</v>
      </c>
      <c r="Q330" s="49">
        <v>44175</v>
      </c>
      <c r="R330" s="46">
        <v>25</v>
      </c>
      <c r="S330" s="46" t="s">
        <v>462</v>
      </c>
      <c r="T330" s="46" t="s">
        <v>36</v>
      </c>
      <c r="U330" s="46"/>
      <c r="V330" s="46"/>
      <c r="W330" s="46"/>
      <c r="X330" s="46"/>
      <c r="Y330" s="46" t="s">
        <v>1360</v>
      </c>
      <c r="Z330" s="46">
        <v>1</v>
      </c>
      <c r="AA330" s="50">
        <v>44165</v>
      </c>
      <c r="AB330" s="273">
        <f t="shared" si="11"/>
        <v>1</v>
      </c>
      <c r="AC330" s="51">
        <f t="shared" si="10"/>
        <v>6</v>
      </c>
      <c r="AD330" s="51"/>
      <c r="AE330" s="57"/>
    </row>
    <row r="331" spans="1:31" s="96" customFormat="1" ht="120" x14ac:dyDescent="0.25">
      <c r="A331" s="45">
        <v>265</v>
      </c>
      <c r="B331" s="46" t="s">
        <v>24</v>
      </c>
      <c r="C331" s="46" t="s">
        <v>1315</v>
      </c>
      <c r="D331" s="46" t="s">
        <v>1361</v>
      </c>
      <c r="E331" s="47">
        <v>43998</v>
      </c>
      <c r="F331" s="46" t="s">
        <v>1317</v>
      </c>
      <c r="G331" s="46" t="s">
        <v>28</v>
      </c>
      <c r="H331" s="46" t="s">
        <v>45</v>
      </c>
      <c r="I331" s="48" t="s">
        <v>81</v>
      </c>
      <c r="J331" s="46" t="s">
        <v>462</v>
      </c>
      <c r="K331" s="46" t="s">
        <v>1342</v>
      </c>
      <c r="L331" s="46" t="s">
        <v>1319</v>
      </c>
      <c r="M331" s="46" t="s">
        <v>1320</v>
      </c>
      <c r="N331" s="46">
        <v>1</v>
      </c>
      <c r="O331" s="46">
        <v>6</v>
      </c>
      <c r="P331" s="49">
        <v>43998</v>
      </c>
      <c r="Q331" s="49">
        <v>44104</v>
      </c>
      <c r="R331" s="46">
        <v>15</v>
      </c>
      <c r="S331" s="46" t="s">
        <v>462</v>
      </c>
      <c r="T331" s="46" t="s">
        <v>36</v>
      </c>
      <c r="U331" s="46"/>
      <c r="V331" s="46"/>
      <c r="W331" s="46"/>
      <c r="X331" s="46"/>
      <c r="Y331" s="46" t="s">
        <v>1321</v>
      </c>
      <c r="Z331" s="46">
        <v>1</v>
      </c>
      <c r="AA331" s="50">
        <v>44104</v>
      </c>
      <c r="AB331" s="273">
        <f t="shared" si="11"/>
        <v>1</v>
      </c>
      <c r="AC331" s="51">
        <f t="shared" si="10"/>
        <v>6</v>
      </c>
      <c r="AD331" s="51"/>
      <c r="AE331" s="57"/>
    </row>
    <row r="332" spans="1:31" s="96" customFormat="1" ht="120" x14ac:dyDescent="0.25">
      <c r="A332" s="45">
        <v>266</v>
      </c>
      <c r="B332" s="46" t="s">
        <v>24</v>
      </c>
      <c r="C332" s="46" t="s">
        <v>1315</v>
      </c>
      <c r="D332" s="46" t="s">
        <v>1362</v>
      </c>
      <c r="E332" s="47">
        <v>43998</v>
      </c>
      <c r="F332" s="46" t="s">
        <v>1317</v>
      </c>
      <c r="G332" s="46" t="s">
        <v>28</v>
      </c>
      <c r="H332" s="46" t="s">
        <v>45</v>
      </c>
      <c r="I332" s="48" t="s">
        <v>81</v>
      </c>
      <c r="J332" s="46" t="s">
        <v>462</v>
      </c>
      <c r="K332" s="46" t="s">
        <v>1318</v>
      </c>
      <c r="L332" s="46" t="s">
        <v>1363</v>
      </c>
      <c r="M332" s="46" t="s">
        <v>1320</v>
      </c>
      <c r="N332" s="46">
        <v>1</v>
      </c>
      <c r="O332" s="46">
        <v>6</v>
      </c>
      <c r="P332" s="49">
        <v>43998</v>
      </c>
      <c r="Q332" s="49">
        <v>44104</v>
      </c>
      <c r="R332" s="46">
        <v>15</v>
      </c>
      <c r="S332" s="46" t="s">
        <v>462</v>
      </c>
      <c r="T332" s="46" t="s">
        <v>36</v>
      </c>
      <c r="U332" s="46"/>
      <c r="V332" s="46"/>
      <c r="W332" s="46"/>
      <c r="X332" s="46"/>
      <c r="Y332" s="46" t="s">
        <v>1321</v>
      </c>
      <c r="Z332" s="46">
        <v>1</v>
      </c>
      <c r="AA332" s="50">
        <v>44104</v>
      </c>
      <c r="AB332" s="273">
        <f t="shared" si="11"/>
        <v>1</v>
      </c>
      <c r="AC332" s="51">
        <f t="shared" si="10"/>
        <v>6</v>
      </c>
      <c r="AD332" s="51"/>
      <c r="AE332" s="57"/>
    </row>
    <row r="333" spans="1:31" s="96" customFormat="1" ht="241.5" customHeight="1" x14ac:dyDescent="0.25">
      <c r="A333" s="45">
        <v>267</v>
      </c>
      <c r="B333" s="46" t="s">
        <v>24</v>
      </c>
      <c r="C333" s="46" t="s">
        <v>1364</v>
      </c>
      <c r="D333" s="46" t="s">
        <v>1365</v>
      </c>
      <c r="E333" s="47">
        <v>43965</v>
      </c>
      <c r="F333" s="46" t="s">
        <v>27</v>
      </c>
      <c r="G333" s="46" t="s">
        <v>28</v>
      </c>
      <c r="H333" s="46" t="s">
        <v>45</v>
      </c>
      <c r="I333" s="48" t="s">
        <v>107</v>
      </c>
      <c r="J333" s="46" t="s">
        <v>1366</v>
      </c>
      <c r="K333" s="46" t="s">
        <v>1367</v>
      </c>
      <c r="L333" s="46" t="s">
        <v>1368</v>
      </c>
      <c r="M333" s="46" t="s">
        <v>1369</v>
      </c>
      <c r="N333" s="46">
        <v>1</v>
      </c>
      <c r="O333" s="46">
        <v>7</v>
      </c>
      <c r="P333" s="49">
        <v>43965</v>
      </c>
      <c r="Q333" s="49">
        <v>44545</v>
      </c>
      <c r="R333" s="46">
        <v>37</v>
      </c>
      <c r="S333" s="46" t="s">
        <v>1016</v>
      </c>
      <c r="T333" s="46" t="s">
        <v>36</v>
      </c>
      <c r="U333" s="46"/>
      <c r="V333" s="46"/>
      <c r="W333" s="46"/>
      <c r="X333" s="46"/>
      <c r="Y333" s="46" t="s">
        <v>1919</v>
      </c>
      <c r="Z333" s="46">
        <v>1</v>
      </c>
      <c r="AA333" s="55">
        <v>44531</v>
      </c>
      <c r="AB333" s="273">
        <f t="shared" si="11"/>
        <v>1</v>
      </c>
      <c r="AC333" s="51">
        <f t="shared" si="10"/>
        <v>7</v>
      </c>
      <c r="AD333" s="51" t="s">
        <v>1750</v>
      </c>
      <c r="AE333" s="57"/>
    </row>
    <row r="334" spans="1:31" s="96" customFormat="1" ht="211.5" customHeight="1" x14ac:dyDescent="0.25">
      <c r="A334" s="45">
        <v>267</v>
      </c>
      <c r="B334" s="46" t="s">
        <v>24</v>
      </c>
      <c r="C334" s="46" t="s">
        <v>1364</v>
      </c>
      <c r="D334" s="46" t="s">
        <v>1365</v>
      </c>
      <c r="E334" s="47">
        <v>43965</v>
      </c>
      <c r="F334" s="46" t="s">
        <v>27</v>
      </c>
      <c r="G334" s="46" t="s">
        <v>28</v>
      </c>
      <c r="H334" s="46" t="s">
        <v>45</v>
      </c>
      <c r="I334" s="48" t="s">
        <v>107</v>
      </c>
      <c r="J334" s="46" t="s">
        <v>1366</v>
      </c>
      <c r="K334" s="46" t="s">
        <v>1370</v>
      </c>
      <c r="L334" s="46" t="s">
        <v>1371</v>
      </c>
      <c r="M334" s="46" t="s">
        <v>1372</v>
      </c>
      <c r="N334" s="46">
        <v>2</v>
      </c>
      <c r="O334" s="46">
        <v>7</v>
      </c>
      <c r="P334" s="49">
        <v>43965</v>
      </c>
      <c r="Q334" s="49">
        <v>44377</v>
      </c>
      <c r="R334" s="46">
        <v>37</v>
      </c>
      <c r="S334" s="46" t="s">
        <v>1016</v>
      </c>
      <c r="T334" s="46" t="s">
        <v>36</v>
      </c>
      <c r="U334" s="46"/>
      <c r="V334" s="46"/>
      <c r="W334" s="46"/>
      <c r="X334" s="46"/>
      <c r="Y334" s="46" t="s">
        <v>1373</v>
      </c>
      <c r="Z334" s="46">
        <v>2</v>
      </c>
      <c r="AA334" s="50">
        <v>44225.759722222225</v>
      </c>
      <c r="AB334" s="273">
        <f t="shared" si="11"/>
        <v>1</v>
      </c>
      <c r="AC334" s="51">
        <f t="shared" si="10"/>
        <v>7</v>
      </c>
      <c r="AD334" s="51"/>
      <c r="AE334" s="57"/>
    </row>
    <row r="335" spans="1:31" s="96" customFormat="1" ht="90" x14ac:dyDescent="0.25">
      <c r="A335" s="45">
        <v>268</v>
      </c>
      <c r="B335" s="46" t="s">
        <v>24</v>
      </c>
      <c r="C335" s="46" t="s">
        <v>1364</v>
      </c>
      <c r="D335" s="46" t="s">
        <v>1374</v>
      </c>
      <c r="E335" s="47">
        <v>43965</v>
      </c>
      <c r="F335" s="46" t="s">
        <v>27</v>
      </c>
      <c r="G335" s="46" t="s">
        <v>28</v>
      </c>
      <c r="H335" s="46" t="s">
        <v>29</v>
      </c>
      <c r="I335" s="48" t="s">
        <v>107</v>
      </c>
      <c r="J335" s="46" t="s">
        <v>150</v>
      </c>
      <c r="K335" s="46" t="s">
        <v>1375</v>
      </c>
      <c r="L335" s="46" t="s">
        <v>1376</v>
      </c>
      <c r="M335" s="46" t="s">
        <v>1377</v>
      </c>
      <c r="N335" s="46">
        <v>5</v>
      </c>
      <c r="O335" s="46">
        <v>7</v>
      </c>
      <c r="P335" s="49">
        <v>43965</v>
      </c>
      <c r="Q335" s="49">
        <v>44196</v>
      </c>
      <c r="R335" s="46">
        <v>33</v>
      </c>
      <c r="S335" s="46" t="s">
        <v>1016</v>
      </c>
      <c r="T335" s="46" t="s">
        <v>36</v>
      </c>
      <c r="U335" s="46"/>
      <c r="V335" s="46"/>
      <c r="W335" s="46"/>
      <c r="X335" s="46"/>
      <c r="Y335" s="46" t="s">
        <v>1378</v>
      </c>
      <c r="Z335" s="46">
        <v>5</v>
      </c>
      <c r="AA335" s="50">
        <v>44195.480555555558</v>
      </c>
      <c r="AB335" s="273">
        <f t="shared" si="11"/>
        <v>1</v>
      </c>
      <c r="AC335" s="51">
        <f t="shared" si="10"/>
        <v>7</v>
      </c>
      <c r="AD335" s="51"/>
      <c r="AE335" s="57"/>
    </row>
    <row r="336" spans="1:31" s="96" customFormat="1" ht="90" x14ac:dyDescent="0.25">
      <c r="A336" s="45">
        <v>268</v>
      </c>
      <c r="B336" s="46" t="s">
        <v>24</v>
      </c>
      <c r="C336" s="46" t="s">
        <v>1364</v>
      </c>
      <c r="D336" s="46" t="s">
        <v>1374</v>
      </c>
      <c r="E336" s="47">
        <v>43965</v>
      </c>
      <c r="F336" s="46" t="s">
        <v>27</v>
      </c>
      <c r="G336" s="46" t="s">
        <v>28</v>
      </c>
      <c r="H336" s="46" t="s">
        <v>29</v>
      </c>
      <c r="I336" s="48" t="s">
        <v>107</v>
      </c>
      <c r="J336" s="46" t="s">
        <v>150</v>
      </c>
      <c r="K336" s="46" t="s">
        <v>1379</v>
      </c>
      <c r="L336" s="46" t="s">
        <v>1380</v>
      </c>
      <c r="M336" s="46" t="s">
        <v>1381</v>
      </c>
      <c r="N336" s="46">
        <v>1</v>
      </c>
      <c r="O336" s="46">
        <v>7</v>
      </c>
      <c r="P336" s="49">
        <v>43965</v>
      </c>
      <c r="Q336" s="49">
        <v>44076</v>
      </c>
      <c r="R336" s="46">
        <v>15</v>
      </c>
      <c r="S336" s="46" t="s">
        <v>1016</v>
      </c>
      <c r="T336" s="46" t="s">
        <v>36</v>
      </c>
      <c r="U336" s="46"/>
      <c r="V336" s="46"/>
      <c r="W336" s="46"/>
      <c r="X336" s="46"/>
      <c r="Y336" s="46" t="s">
        <v>1382</v>
      </c>
      <c r="Z336" s="46">
        <v>1</v>
      </c>
      <c r="AA336" s="50">
        <v>44104</v>
      </c>
      <c r="AB336" s="273">
        <f t="shared" si="11"/>
        <v>1</v>
      </c>
      <c r="AC336" s="51">
        <f t="shared" si="10"/>
        <v>7</v>
      </c>
      <c r="AD336" s="51"/>
      <c r="AE336" s="57"/>
    </row>
    <row r="337" spans="1:31" s="96" customFormat="1" ht="165" x14ac:dyDescent="0.25">
      <c r="A337" s="45">
        <v>269</v>
      </c>
      <c r="B337" s="46" t="s">
        <v>24</v>
      </c>
      <c r="C337" s="46" t="s">
        <v>1364</v>
      </c>
      <c r="D337" s="46" t="s">
        <v>1383</v>
      </c>
      <c r="E337" s="47">
        <v>43965</v>
      </c>
      <c r="F337" s="46" t="s">
        <v>27</v>
      </c>
      <c r="G337" s="46" t="s">
        <v>28</v>
      </c>
      <c r="H337" s="46" t="s">
        <v>45</v>
      </c>
      <c r="I337" s="48" t="s">
        <v>107</v>
      </c>
      <c r="J337" s="46" t="s">
        <v>1384</v>
      </c>
      <c r="K337" s="46" t="s">
        <v>1385</v>
      </c>
      <c r="L337" s="46" t="s">
        <v>1386</v>
      </c>
      <c r="M337" s="46" t="s">
        <v>1369</v>
      </c>
      <c r="N337" s="46">
        <v>1</v>
      </c>
      <c r="O337" s="46">
        <v>7</v>
      </c>
      <c r="P337" s="49">
        <v>43965</v>
      </c>
      <c r="Q337" s="49">
        <v>44040</v>
      </c>
      <c r="R337" s="46">
        <v>10</v>
      </c>
      <c r="S337" s="46" t="s">
        <v>1016</v>
      </c>
      <c r="T337" s="46" t="s">
        <v>36</v>
      </c>
      <c r="U337" s="46"/>
      <c r="V337" s="46"/>
      <c r="W337" s="46"/>
      <c r="X337" s="46"/>
      <c r="Y337" s="46" t="s">
        <v>1387</v>
      </c>
      <c r="Z337" s="46">
        <v>1</v>
      </c>
      <c r="AA337" s="50">
        <v>44165</v>
      </c>
      <c r="AB337" s="273">
        <f t="shared" si="11"/>
        <v>1</v>
      </c>
      <c r="AC337" s="51">
        <f t="shared" si="10"/>
        <v>7</v>
      </c>
      <c r="AD337" s="51"/>
      <c r="AE337" s="57"/>
    </row>
    <row r="338" spans="1:31" s="96" customFormat="1" ht="165" x14ac:dyDescent="0.25">
      <c r="A338" s="45">
        <v>270</v>
      </c>
      <c r="B338" s="46" t="s">
        <v>24</v>
      </c>
      <c r="C338" s="46" t="s">
        <v>1364</v>
      </c>
      <c r="D338" s="46" t="s">
        <v>1383</v>
      </c>
      <c r="E338" s="47">
        <v>43965</v>
      </c>
      <c r="F338" s="46" t="s">
        <v>27</v>
      </c>
      <c r="G338" s="46" t="s">
        <v>28</v>
      </c>
      <c r="H338" s="46" t="s">
        <v>29</v>
      </c>
      <c r="I338" s="48" t="s">
        <v>107</v>
      </c>
      <c r="J338" s="46" t="s">
        <v>1384</v>
      </c>
      <c r="K338" s="46" t="s">
        <v>1385</v>
      </c>
      <c r="L338" s="46" t="s">
        <v>1388</v>
      </c>
      <c r="M338" s="46" t="s">
        <v>1389</v>
      </c>
      <c r="N338" s="46">
        <v>1</v>
      </c>
      <c r="O338" s="46">
        <v>7</v>
      </c>
      <c r="P338" s="49">
        <v>43965</v>
      </c>
      <c r="Q338" s="49">
        <v>44097</v>
      </c>
      <c r="R338" s="46">
        <v>18</v>
      </c>
      <c r="S338" s="46" t="s">
        <v>1016</v>
      </c>
      <c r="T338" s="46" t="s">
        <v>36</v>
      </c>
      <c r="U338" s="46"/>
      <c r="V338" s="46"/>
      <c r="W338" s="46"/>
      <c r="X338" s="46"/>
      <c r="Y338" s="46" t="s">
        <v>1390</v>
      </c>
      <c r="Z338" s="46">
        <v>1</v>
      </c>
      <c r="AA338" s="50">
        <v>44165</v>
      </c>
      <c r="AB338" s="273">
        <f t="shared" si="11"/>
        <v>1</v>
      </c>
      <c r="AC338" s="51">
        <f t="shared" si="10"/>
        <v>7</v>
      </c>
      <c r="AD338" s="51"/>
      <c r="AE338" s="57"/>
    </row>
    <row r="339" spans="1:31" s="96" customFormat="1" ht="165" x14ac:dyDescent="0.25">
      <c r="A339" s="45">
        <v>271</v>
      </c>
      <c r="B339" s="46" t="s">
        <v>24</v>
      </c>
      <c r="C339" s="46" t="s">
        <v>1364</v>
      </c>
      <c r="D339" s="46" t="s">
        <v>1391</v>
      </c>
      <c r="E339" s="47">
        <v>43965</v>
      </c>
      <c r="F339" s="46" t="s">
        <v>27</v>
      </c>
      <c r="G339" s="46" t="s">
        <v>28</v>
      </c>
      <c r="H339" s="46" t="s">
        <v>29</v>
      </c>
      <c r="I339" s="48" t="s">
        <v>107</v>
      </c>
      <c r="J339" s="46" t="s">
        <v>707</v>
      </c>
      <c r="K339" s="46" t="s">
        <v>1392</v>
      </c>
      <c r="L339" s="46" t="s">
        <v>1393</v>
      </c>
      <c r="M339" s="46" t="s">
        <v>1394</v>
      </c>
      <c r="N339" s="46">
        <v>1</v>
      </c>
      <c r="O339" s="46">
        <v>5</v>
      </c>
      <c r="P339" s="49">
        <v>43965</v>
      </c>
      <c r="Q339" s="49">
        <v>44134</v>
      </c>
      <c r="R339" s="46">
        <v>24</v>
      </c>
      <c r="S339" s="46" t="s">
        <v>1016</v>
      </c>
      <c r="T339" s="46" t="s">
        <v>36</v>
      </c>
      <c r="U339" s="46"/>
      <c r="V339" s="46"/>
      <c r="W339" s="46"/>
      <c r="X339" s="46"/>
      <c r="Y339" s="46" t="s">
        <v>1395</v>
      </c>
      <c r="Z339" s="46">
        <v>1</v>
      </c>
      <c r="AA339" s="50">
        <v>44165</v>
      </c>
      <c r="AB339" s="273">
        <f t="shared" si="11"/>
        <v>1</v>
      </c>
      <c r="AC339" s="51">
        <f t="shared" si="10"/>
        <v>5</v>
      </c>
      <c r="AD339" s="51"/>
      <c r="AE339" s="57"/>
    </row>
    <row r="340" spans="1:31" s="96" customFormat="1" ht="165" x14ac:dyDescent="0.25">
      <c r="A340" s="45">
        <v>272</v>
      </c>
      <c r="B340" s="46" t="s">
        <v>24</v>
      </c>
      <c r="C340" s="46" t="s">
        <v>1364</v>
      </c>
      <c r="D340" s="46" t="s">
        <v>1391</v>
      </c>
      <c r="E340" s="47">
        <v>43965</v>
      </c>
      <c r="F340" s="46" t="s">
        <v>27</v>
      </c>
      <c r="G340" s="46" t="s">
        <v>28</v>
      </c>
      <c r="H340" s="46" t="s">
        <v>45</v>
      </c>
      <c r="I340" s="48" t="s">
        <v>107</v>
      </c>
      <c r="J340" s="46" t="s">
        <v>707</v>
      </c>
      <c r="K340" s="46" t="s">
        <v>1396</v>
      </c>
      <c r="L340" s="46" t="s">
        <v>1397</v>
      </c>
      <c r="M340" s="46" t="s">
        <v>1398</v>
      </c>
      <c r="N340" s="46">
        <v>1</v>
      </c>
      <c r="O340" s="46">
        <v>5</v>
      </c>
      <c r="P340" s="49">
        <v>43965</v>
      </c>
      <c r="Q340" s="49">
        <v>44135</v>
      </c>
      <c r="R340" s="46">
        <v>24</v>
      </c>
      <c r="S340" s="46" t="s">
        <v>1016</v>
      </c>
      <c r="T340" s="46" t="s">
        <v>36</v>
      </c>
      <c r="U340" s="46"/>
      <c r="V340" s="46"/>
      <c r="W340" s="46"/>
      <c r="X340" s="46"/>
      <c r="Y340" s="46" t="s">
        <v>1399</v>
      </c>
      <c r="Z340" s="46">
        <v>1</v>
      </c>
      <c r="AA340" s="50">
        <v>44165</v>
      </c>
      <c r="AB340" s="273">
        <f t="shared" si="11"/>
        <v>1</v>
      </c>
      <c r="AC340" s="51">
        <f t="shared" si="10"/>
        <v>5</v>
      </c>
      <c r="AD340" s="51"/>
      <c r="AE340" s="57"/>
    </row>
    <row r="341" spans="1:31" s="96" customFormat="1" ht="165" x14ac:dyDescent="0.25">
      <c r="A341" s="45">
        <v>272</v>
      </c>
      <c r="B341" s="46" t="s">
        <v>24</v>
      </c>
      <c r="C341" s="46" t="s">
        <v>1364</v>
      </c>
      <c r="D341" s="46" t="s">
        <v>1391</v>
      </c>
      <c r="E341" s="47">
        <v>43965</v>
      </c>
      <c r="F341" s="46" t="s">
        <v>27</v>
      </c>
      <c r="G341" s="46" t="s">
        <v>28</v>
      </c>
      <c r="H341" s="46" t="s">
        <v>45</v>
      </c>
      <c r="I341" s="48" t="s">
        <v>107</v>
      </c>
      <c r="J341" s="46" t="s">
        <v>707</v>
      </c>
      <c r="K341" s="46" t="s">
        <v>1396</v>
      </c>
      <c r="L341" s="46" t="s">
        <v>1400</v>
      </c>
      <c r="M341" s="46" t="s">
        <v>1401</v>
      </c>
      <c r="N341" s="46">
        <v>2</v>
      </c>
      <c r="O341" s="46">
        <v>5</v>
      </c>
      <c r="P341" s="49">
        <v>43965</v>
      </c>
      <c r="Q341" s="49">
        <v>44167</v>
      </c>
      <c r="R341" s="46">
        <v>28</v>
      </c>
      <c r="S341" s="46" t="s">
        <v>1016</v>
      </c>
      <c r="T341" s="46" t="s">
        <v>36</v>
      </c>
      <c r="U341" s="46"/>
      <c r="V341" s="46"/>
      <c r="W341" s="46"/>
      <c r="X341" s="46"/>
      <c r="Y341" s="46" t="s">
        <v>1402</v>
      </c>
      <c r="Z341" s="46">
        <v>2</v>
      </c>
      <c r="AA341" s="50">
        <v>44165</v>
      </c>
      <c r="AB341" s="273">
        <f t="shared" si="11"/>
        <v>1</v>
      </c>
      <c r="AC341" s="51">
        <f t="shared" si="10"/>
        <v>5</v>
      </c>
      <c r="AD341" s="51"/>
      <c r="AE341" s="57"/>
    </row>
    <row r="342" spans="1:31" s="96" customFormat="1" ht="90" x14ac:dyDescent="0.25">
      <c r="A342" s="45">
        <v>273</v>
      </c>
      <c r="B342" s="46" t="s">
        <v>24</v>
      </c>
      <c r="C342" s="46" t="s">
        <v>1364</v>
      </c>
      <c r="D342" s="46" t="s">
        <v>1403</v>
      </c>
      <c r="E342" s="47">
        <v>43965</v>
      </c>
      <c r="F342" s="46" t="s">
        <v>98</v>
      </c>
      <c r="G342" s="46" t="s">
        <v>28</v>
      </c>
      <c r="H342" s="46" t="s">
        <v>45</v>
      </c>
      <c r="I342" s="48" t="s">
        <v>107</v>
      </c>
      <c r="J342" s="46" t="s">
        <v>100</v>
      </c>
      <c r="K342" s="46" t="s">
        <v>1404</v>
      </c>
      <c r="L342" s="46" t="s">
        <v>1405</v>
      </c>
      <c r="M342" s="46" t="s">
        <v>1406</v>
      </c>
      <c r="N342" s="46">
        <v>1</v>
      </c>
      <c r="O342" s="46">
        <v>5</v>
      </c>
      <c r="P342" s="49">
        <v>43965</v>
      </c>
      <c r="Q342" s="49">
        <v>44083</v>
      </c>
      <c r="R342" s="46">
        <v>16</v>
      </c>
      <c r="S342" s="46" t="s">
        <v>241</v>
      </c>
      <c r="T342" s="46" t="s">
        <v>36</v>
      </c>
      <c r="U342" s="46"/>
      <c r="V342" s="46"/>
      <c r="W342" s="46"/>
      <c r="X342" s="46"/>
      <c r="Y342" s="46" t="s">
        <v>1407</v>
      </c>
      <c r="Z342" s="46">
        <v>1</v>
      </c>
      <c r="AA342" s="50">
        <v>44104</v>
      </c>
      <c r="AB342" s="273">
        <f t="shared" si="11"/>
        <v>1</v>
      </c>
      <c r="AC342" s="51">
        <f t="shared" si="10"/>
        <v>5</v>
      </c>
      <c r="AD342" s="51"/>
      <c r="AE342" s="57"/>
    </row>
    <row r="343" spans="1:31" s="96" customFormat="1" ht="90" x14ac:dyDescent="0.25">
      <c r="A343" s="45">
        <v>274</v>
      </c>
      <c r="B343" s="46" t="s">
        <v>24</v>
      </c>
      <c r="C343" s="46" t="s">
        <v>1364</v>
      </c>
      <c r="D343" s="46" t="s">
        <v>1403</v>
      </c>
      <c r="E343" s="47">
        <v>43965</v>
      </c>
      <c r="F343" s="46" t="s">
        <v>27</v>
      </c>
      <c r="G343" s="46" t="s">
        <v>28</v>
      </c>
      <c r="H343" s="46" t="s">
        <v>45</v>
      </c>
      <c r="I343" s="48" t="s">
        <v>107</v>
      </c>
      <c r="J343" s="46" t="s">
        <v>707</v>
      </c>
      <c r="K343" s="46" t="s">
        <v>1404</v>
      </c>
      <c r="L343" s="46" t="s">
        <v>1408</v>
      </c>
      <c r="M343" s="46" t="s">
        <v>1409</v>
      </c>
      <c r="N343" s="46">
        <v>1</v>
      </c>
      <c r="O343" s="46">
        <v>5</v>
      </c>
      <c r="P343" s="49">
        <v>43965</v>
      </c>
      <c r="Q343" s="49">
        <v>44112</v>
      </c>
      <c r="R343" s="46">
        <v>21</v>
      </c>
      <c r="S343" s="46" t="s">
        <v>1016</v>
      </c>
      <c r="T343" s="46" t="s">
        <v>36</v>
      </c>
      <c r="U343" s="46"/>
      <c r="V343" s="46"/>
      <c r="W343" s="46"/>
      <c r="X343" s="46"/>
      <c r="Y343" s="46" t="s">
        <v>1410</v>
      </c>
      <c r="Z343" s="46">
        <v>1</v>
      </c>
      <c r="AA343" s="50">
        <v>44104</v>
      </c>
      <c r="AB343" s="273">
        <f t="shared" si="11"/>
        <v>1</v>
      </c>
      <c r="AC343" s="51">
        <f t="shared" si="10"/>
        <v>5</v>
      </c>
      <c r="AD343" s="51"/>
      <c r="AE343" s="57"/>
    </row>
    <row r="344" spans="1:31" s="96" customFormat="1" ht="90" x14ac:dyDescent="0.25">
      <c r="A344" s="45">
        <v>275</v>
      </c>
      <c r="B344" s="46" t="s">
        <v>24</v>
      </c>
      <c r="C344" s="46" t="s">
        <v>1364</v>
      </c>
      <c r="D344" s="46" t="s">
        <v>1403</v>
      </c>
      <c r="E344" s="47">
        <v>43965</v>
      </c>
      <c r="F344" s="46" t="s">
        <v>98</v>
      </c>
      <c r="G344" s="46" t="s">
        <v>28</v>
      </c>
      <c r="H344" s="46" t="s">
        <v>45</v>
      </c>
      <c r="I344" s="48" t="s">
        <v>107</v>
      </c>
      <c r="J344" s="46" t="s">
        <v>1256</v>
      </c>
      <c r="K344" s="46" t="s">
        <v>1404</v>
      </c>
      <c r="L344" s="46" t="s">
        <v>1411</v>
      </c>
      <c r="M344" s="46" t="s">
        <v>1412</v>
      </c>
      <c r="N344" s="46">
        <v>1</v>
      </c>
      <c r="O344" s="46">
        <v>5</v>
      </c>
      <c r="P344" s="49">
        <v>43965</v>
      </c>
      <c r="Q344" s="49">
        <v>44110</v>
      </c>
      <c r="R344" s="46">
        <v>20</v>
      </c>
      <c r="S344" s="46" t="s">
        <v>241</v>
      </c>
      <c r="T344" s="46" t="s">
        <v>36</v>
      </c>
      <c r="U344" s="46"/>
      <c r="V344" s="46"/>
      <c r="W344" s="46"/>
      <c r="X344" s="46"/>
      <c r="Y344" s="46" t="s">
        <v>1413</v>
      </c>
      <c r="Z344" s="46">
        <v>1</v>
      </c>
      <c r="AA344" s="50">
        <v>44104</v>
      </c>
      <c r="AB344" s="273">
        <f t="shared" si="11"/>
        <v>1</v>
      </c>
      <c r="AC344" s="51">
        <f t="shared" si="10"/>
        <v>5</v>
      </c>
      <c r="AD344" s="51"/>
      <c r="AE344" s="57"/>
    </row>
    <row r="345" spans="1:31" s="96" customFormat="1" ht="120" x14ac:dyDescent="0.25">
      <c r="A345" s="45">
        <v>276</v>
      </c>
      <c r="B345" s="46" t="s">
        <v>24</v>
      </c>
      <c r="C345" s="46" t="s">
        <v>1364</v>
      </c>
      <c r="D345" s="46" t="s">
        <v>1414</v>
      </c>
      <c r="E345" s="47">
        <v>43965</v>
      </c>
      <c r="F345" s="46" t="s">
        <v>98</v>
      </c>
      <c r="G345" s="46" t="s">
        <v>28</v>
      </c>
      <c r="H345" s="46" t="s">
        <v>45</v>
      </c>
      <c r="I345" s="48" t="s">
        <v>107</v>
      </c>
      <c r="J345" s="46" t="s">
        <v>100</v>
      </c>
      <c r="K345" s="46" t="s">
        <v>1415</v>
      </c>
      <c r="L345" s="46" t="s">
        <v>1416</v>
      </c>
      <c r="M345" s="46" t="s">
        <v>1417</v>
      </c>
      <c r="N345" s="46">
        <v>1</v>
      </c>
      <c r="O345" s="46">
        <v>14</v>
      </c>
      <c r="P345" s="49">
        <v>43965</v>
      </c>
      <c r="Q345" s="49">
        <v>44071</v>
      </c>
      <c r="R345" s="46">
        <v>15</v>
      </c>
      <c r="S345" s="46" t="s">
        <v>241</v>
      </c>
      <c r="T345" s="46" t="s">
        <v>36</v>
      </c>
      <c r="U345" s="46"/>
      <c r="V345" s="46"/>
      <c r="W345" s="46"/>
      <c r="X345" s="46"/>
      <c r="Y345" s="46" t="s">
        <v>1418</v>
      </c>
      <c r="Z345" s="46">
        <v>1</v>
      </c>
      <c r="AA345" s="50">
        <v>44104</v>
      </c>
      <c r="AB345" s="273">
        <f t="shared" si="11"/>
        <v>1</v>
      </c>
      <c r="AC345" s="51">
        <f t="shared" si="10"/>
        <v>14</v>
      </c>
      <c r="AD345" s="51"/>
      <c r="AE345" s="57"/>
    </row>
    <row r="346" spans="1:31" s="96" customFormat="1" ht="135" x14ac:dyDescent="0.25">
      <c r="A346" s="45">
        <v>277</v>
      </c>
      <c r="B346" s="46" t="s">
        <v>24</v>
      </c>
      <c r="C346" s="46" t="s">
        <v>1364</v>
      </c>
      <c r="D346" s="46" t="s">
        <v>1419</v>
      </c>
      <c r="E346" s="47">
        <v>43965</v>
      </c>
      <c r="F346" s="46" t="s">
        <v>27</v>
      </c>
      <c r="G346" s="46" t="s">
        <v>28</v>
      </c>
      <c r="H346" s="46" t="s">
        <v>45</v>
      </c>
      <c r="I346" s="48" t="s">
        <v>107</v>
      </c>
      <c r="J346" s="46" t="s">
        <v>707</v>
      </c>
      <c r="K346" s="46" t="s">
        <v>1420</v>
      </c>
      <c r="L346" s="46" t="s">
        <v>1421</v>
      </c>
      <c r="M346" s="46" t="s">
        <v>1422</v>
      </c>
      <c r="N346" s="46">
        <v>10</v>
      </c>
      <c r="O346" s="46">
        <v>7</v>
      </c>
      <c r="P346" s="49">
        <v>43965</v>
      </c>
      <c r="Q346" s="49">
        <v>44377</v>
      </c>
      <c r="R346" s="46">
        <v>58</v>
      </c>
      <c r="S346" s="46" t="s">
        <v>1016</v>
      </c>
      <c r="T346" s="46" t="s">
        <v>36</v>
      </c>
      <c r="U346" s="46"/>
      <c r="V346" s="46"/>
      <c r="W346" s="46"/>
      <c r="X346" s="46"/>
      <c r="Y346" s="46" t="s">
        <v>1740</v>
      </c>
      <c r="Z346" s="46">
        <v>10</v>
      </c>
      <c r="AA346" s="55">
        <v>44378.46875</v>
      </c>
      <c r="AB346" s="273">
        <f t="shared" si="11"/>
        <v>1</v>
      </c>
      <c r="AC346" s="51">
        <f t="shared" si="10"/>
        <v>7</v>
      </c>
      <c r="AD346" s="51"/>
      <c r="AE346" s="57"/>
    </row>
    <row r="347" spans="1:31" s="96" customFormat="1" ht="135" x14ac:dyDescent="0.25">
      <c r="A347" s="45">
        <v>277</v>
      </c>
      <c r="B347" s="46" t="s">
        <v>24</v>
      </c>
      <c r="C347" s="46" t="s">
        <v>1364</v>
      </c>
      <c r="D347" s="46" t="s">
        <v>1419</v>
      </c>
      <c r="E347" s="47">
        <v>43965</v>
      </c>
      <c r="F347" s="46" t="s">
        <v>27</v>
      </c>
      <c r="G347" s="46" t="s">
        <v>28</v>
      </c>
      <c r="H347" s="46" t="s">
        <v>45</v>
      </c>
      <c r="I347" s="48" t="s">
        <v>107</v>
      </c>
      <c r="J347" s="46" t="s">
        <v>707</v>
      </c>
      <c r="K347" s="46" t="s">
        <v>1423</v>
      </c>
      <c r="L347" s="46" t="s">
        <v>1424</v>
      </c>
      <c r="M347" s="46" t="s">
        <v>1425</v>
      </c>
      <c r="N347" s="46">
        <v>1</v>
      </c>
      <c r="O347" s="46">
        <v>7</v>
      </c>
      <c r="P347" s="49">
        <v>43965</v>
      </c>
      <c r="Q347" s="49">
        <v>44090</v>
      </c>
      <c r="R347" s="46">
        <v>17</v>
      </c>
      <c r="S347" s="46" t="s">
        <v>1016</v>
      </c>
      <c r="T347" s="46" t="s">
        <v>36</v>
      </c>
      <c r="U347" s="46"/>
      <c r="V347" s="46"/>
      <c r="W347" s="46"/>
      <c r="X347" s="46"/>
      <c r="Y347" s="46" t="s">
        <v>1426</v>
      </c>
      <c r="Z347" s="46">
        <v>1</v>
      </c>
      <c r="AA347" s="50">
        <v>44104</v>
      </c>
      <c r="AB347" s="273">
        <f t="shared" si="11"/>
        <v>1</v>
      </c>
      <c r="AC347" s="51">
        <f t="shared" si="10"/>
        <v>7</v>
      </c>
      <c r="AD347" s="51"/>
      <c r="AE347" s="57"/>
    </row>
    <row r="348" spans="1:31" s="96" customFormat="1" ht="180" x14ac:dyDescent="0.25">
      <c r="A348" s="45">
        <v>278</v>
      </c>
      <c r="B348" s="46" t="s">
        <v>24</v>
      </c>
      <c r="C348" s="46" t="s">
        <v>1427</v>
      </c>
      <c r="D348" s="46" t="s">
        <v>1428</v>
      </c>
      <c r="E348" s="47">
        <v>44036</v>
      </c>
      <c r="F348" s="46" t="s">
        <v>27</v>
      </c>
      <c r="G348" s="46" t="s">
        <v>28</v>
      </c>
      <c r="H348" s="46" t="s">
        <v>29</v>
      </c>
      <c r="I348" s="48" t="s">
        <v>30</v>
      </c>
      <c r="J348" s="46" t="s">
        <v>740</v>
      </c>
      <c r="K348" s="46" t="s">
        <v>1429</v>
      </c>
      <c r="L348" s="46" t="s">
        <v>1430</v>
      </c>
      <c r="M348" s="46" t="s">
        <v>1431</v>
      </c>
      <c r="N348" s="46">
        <v>1</v>
      </c>
      <c r="O348" s="46">
        <v>30</v>
      </c>
      <c r="P348" s="49">
        <v>44036</v>
      </c>
      <c r="Q348" s="49">
        <v>44073</v>
      </c>
      <c r="R348" s="46">
        <v>5</v>
      </c>
      <c r="S348" s="46" t="s">
        <v>35</v>
      </c>
      <c r="T348" s="46" t="s">
        <v>36</v>
      </c>
      <c r="U348" s="46"/>
      <c r="V348" s="46"/>
      <c r="W348" s="46"/>
      <c r="X348" s="46"/>
      <c r="Y348" s="46" t="s">
        <v>1432</v>
      </c>
      <c r="Z348" s="46">
        <v>1</v>
      </c>
      <c r="AA348" s="50">
        <v>44104</v>
      </c>
      <c r="AB348" s="273">
        <f t="shared" si="11"/>
        <v>1</v>
      </c>
      <c r="AC348" s="51">
        <f t="shared" si="10"/>
        <v>30</v>
      </c>
      <c r="AD348" s="51"/>
      <c r="AE348" s="57"/>
    </row>
    <row r="349" spans="1:31" s="96" customFormat="1" ht="195" x14ac:dyDescent="0.25">
      <c r="A349" s="45">
        <v>279</v>
      </c>
      <c r="B349" s="46" t="s">
        <v>24</v>
      </c>
      <c r="C349" s="46" t="s">
        <v>1427</v>
      </c>
      <c r="D349" s="46" t="s">
        <v>1428</v>
      </c>
      <c r="E349" s="47">
        <v>44036</v>
      </c>
      <c r="F349" s="46" t="s">
        <v>27</v>
      </c>
      <c r="G349" s="46" t="s">
        <v>28</v>
      </c>
      <c r="H349" s="46" t="s">
        <v>45</v>
      </c>
      <c r="I349" s="48" t="s">
        <v>30</v>
      </c>
      <c r="J349" s="46" t="s">
        <v>740</v>
      </c>
      <c r="K349" s="46" t="s">
        <v>1429</v>
      </c>
      <c r="L349" s="46" t="s">
        <v>1434</v>
      </c>
      <c r="M349" s="46" t="s">
        <v>1435</v>
      </c>
      <c r="N349" s="46">
        <v>1</v>
      </c>
      <c r="O349" s="46">
        <v>30</v>
      </c>
      <c r="P349" s="49">
        <v>44036</v>
      </c>
      <c r="Q349" s="49">
        <v>44111</v>
      </c>
      <c r="R349" s="46">
        <v>10</v>
      </c>
      <c r="S349" s="46" t="s">
        <v>35</v>
      </c>
      <c r="T349" s="46" t="s">
        <v>36</v>
      </c>
      <c r="U349" s="46"/>
      <c r="V349" s="46"/>
      <c r="W349" s="46"/>
      <c r="X349" s="46"/>
      <c r="Y349" s="46" t="s">
        <v>1436</v>
      </c>
      <c r="Z349" s="46">
        <v>1</v>
      </c>
      <c r="AA349" s="50">
        <v>44104</v>
      </c>
      <c r="AB349" s="273">
        <f t="shared" si="11"/>
        <v>1</v>
      </c>
      <c r="AC349" s="51">
        <f t="shared" si="10"/>
        <v>30</v>
      </c>
      <c r="AD349" s="51"/>
      <c r="AE349" s="57"/>
    </row>
    <row r="350" spans="1:31" s="96" customFormat="1" ht="345" x14ac:dyDescent="0.25">
      <c r="A350" s="45">
        <v>279</v>
      </c>
      <c r="B350" s="46" t="s">
        <v>24</v>
      </c>
      <c r="C350" s="46" t="s">
        <v>1427</v>
      </c>
      <c r="D350" s="46" t="s">
        <v>1428</v>
      </c>
      <c r="E350" s="47">
        <v>44036</v>
      </c>
      <c r="F350" s="46" t="s">
        <v>27</v>
      </c>
      <c r="G350" s="46" t="s">
        <v>28</v>
      </c>
      <c r="H350" s="46" t="s">
        <v>45</v>
      </c>
      <c r="I350" s="48" t="s">
        <v>30</v>
      </c>
      <c r="J350" s="46" t="s">
        <v>740</v>
      </c>
      <c r="K350" s="46" t="s">
        <v>1433</v>
      </c>
      <c r="L350" s="46" t="s">
        <v>1437</v>
      </c>
      <c r="M350" s="46" t="s">
        <v>1438</v>
      </c>
      <c r="N350" s="46">
        <v>2</v>
      </c>
      <c r="O350" s="46">
        <v>40</v>
      </c>
      <c r="P350" s="49">
        <v>44036</v>
      </c>
      <c r="Q350" s="49">
        <v>44104</v>
      </c>
      <c r="R350" s="46">
        <v>9</v>
      </c>
      <c r="S350" s="46" t="s">
        <v>35</v>
      </c>
      <c r="T350" s="46" t="s">
        <v>36</v>
      </c>
      <c r="U350" s="46"/>
      <c r="V350" s="46"/>
      <c r="W350" s="46"/>
      <c r="X350" s="46"/>
      <c r="Y350" s="46" t="s">
        <v>1439</v>
      </c>
      <c r="Z350" s="46">
        <v>2</v>
      </c>
      <c r="AA350" s="50">
        <v>44104</v>
      </c>
      <c r="AB350" s="273">
        <f t="shared" si="11"/>
        <v>1</v>
      </c>
      <c r="AC350" s="51">
        <f t="shared" si="10"/>
        <v>40</v>
      </c>
      <c r="AD350" s="51"/>
      <c r="AE350" s="57"/>
    </row>
    <row r="351" spans="1:31" s="96" customFormat="1" ht="105" x14ac:dyDescent="0.25">
      <c r="A351" s="45">
        <v>280</v>
      </c>
      <c r="B351" s="46" t="s">
        <v>24</v>
      </c>
      <c r="C351" s="46" t="s">
        <v>1440</v>
      </c>
      <c r="D351" s="46" t="s">
        <v>1441</v>
      </c>
      <c r="E351" s="47">
        <v>44042</v>
      </c>
      <c r="F351" s="46" t="s">
        <v>27</v>
      </c>
      <c r="G351" s="46" t="s">
        <v>28</v>
      </c>
      <c r="H351" s="46" t="s">
        <v>29</v>
      </c>
      <c r="I351" s="48" t="s">
        <v>81</v>
      </c>
      <c r="J351" s="46" t="s">
        <v>142</v>
      </c>
      <c r="K351" s="46" t="s">
        <v>1442</v>
      </c>
      <c r="L351" s="46" t="s">
        <v>1443</v>
      </c>
      <c r="M351" s="46" t="s">
        <v>1057</v>
      </c>
      <c r="N351" s="46">
        <v>1</v>
      </c>
      <c r="O351" s="46">
        <v>5</v>
      </c>
      <c r="P351" s="49">
        <v>44042</v>
      </c>
      <c r="Q351" s="49">
        <v>44162</v>
      </c>
      <c r="R351" s="46">
        <v>17</v>
      </c>
      <c r="S351" s="46" t="s">
        <v>139</v>
      </c>
      <c r="T351" s="46" t="s">
        <v>36</v>
      </c>
      <c r="U351" s="46"/>
      <c r="V351" s="46"/>
      <c r="W351" s="46"/>
      <c r="X351" s="46"/>
      <c r="Y351" s="46" t="s">
        <v>1444</v>
      </c>
      <c r="Z351" s="46">
        <v>1</v>
      </c>
      <c r="AA351" s="50">
        <v>44165</v>
      </c>
      <c r="AB351" s="273">
        <f t="shared" si="11"/>
        <v>1</v>
      </c>
      <c r="AC351" s="51">
        <f t="shared" si="10"/>
        <v>5</v>
      </c>
      <c r="AD351" s="51"/>
      <c r="AE351" s="57"/>
    </row>
    <row r="352" spans="1:31" s="96" customFormat="1" ht="140.85" customHeight="1" x14ac:dyDescent="0.25">
      <c r="A352" s="45">
        <v>280</v>
      </c>
      <c r="B352" s="46" t="s">
        <v>24</v>
      </c>
      <c r="C352" s="46" t="s">
        <v>1440</v>
      </c>
      <c r="D352" s="46" t="s">
        <v>1441</v>
      </c>
      <c r="E352" s="47">
        <v>44042</v>
      </c>
      <c r="F352" s="46" t="s">
        <v>27</v>
      </c>
      <c r="G352" s="46" t="s">
        <v>28</v>
      </c>
      <c r="H352" s="46" t="s">
        <v>29</v>
      </c>
      <c r="I352" s="48" t="s">
        <v>81</v>
      </c>
      <c r="J352" s="46" t="s">
        <v>142</v>
      </c>
      <c r="K352" s="46" t="s">
        <v>1445</v>
      </c>
      <c r="L352" s="46" t="s">
        <v>1446</v>
      </c>
      <c r="M352" s="46" t="s">
        <v>1447</v>
      </c>
      <c r="N352" s="46">
        <v>1</v>
      </c>
      <c r="O352" s="46">
        <v>5</v>
      </c>
      <c r="P352" s="49">
        <v>44042</v>
      </c>
      <c r="Q352" s="59">
        <v>44454</v>
      </c>
      <c r="R352" s="46">
        <v>47</v>
      </c>
      <c r="S352" s="46" t="s">
        <v>139</v>
      </c>
      <c r="T352" s="46" t="s">
        <v>36</v>
      </c>
      <c r="U352" s="46"/>
      <c r="V352" s="46"/>
      <c r="W352" s="46"/>
      <c r="X352" s="46"/>
      <c r="Y352" s="56" t="s">
        <v>2067</v>
      </c>
      <c r="Z352" s="46">
        <v>1</v>
      </c>
      <c r="AA352" s="60">
        <v>44650</v>
      </c>
      <c r="AB352" s="273">
        <f t="shared" si="11"/>
        <v>1</v>
      </c>
      <c r="AC352" s="51">
        <f t="shared" si="10"/>
        <v>5</v>
      </c>
      <c r="AD352" s="61" t="s">
        <v>2066</v>
      </c>
      <c r="AE352" s="62"/>
    </row>
    <row r="353" spans="1:32" s="96" customFormat="1" ht="255" x14ac:dyDescent="0.25">
      <c r="A353" s="45">
        <v>281</v>
      </c>
      <c r="B353" s="46" t="s">
        <v>24</v>
      </c>
      <c r="C353" s="46" t="s">
        <v>1440</v>
      </c>
      <c r="D353" s="46" t="s">
        <v>1448</v>
      </c>
      <c r="E353" s="47">
        <v>44042</v>
      </c>
      <c r="F353" s="46" t="s">
        <v>27</v>
      </c>
      <c r="G353" s="46" t="s">
        <v>28</v>
      </c>
      <c r="H353" s="46" t="s">
        <v>45</v>
      </c>
      <c r="I353" s="48" t="s">
        <v>81</v>
      </c>
      <c r="J353" s="46" t="s">
        <v>142</v>
      </c>
      <c r="K353" s="46" t="s">
        <v>1449</v>
      </c>
      <c r="L353" s="46" t="s">
        <v>1450</v>
      </c>
      <c r="M353" s="46" t="s">
        <v>1451</v>
      </c>
      <c r="N353" s="46">
        <v>5</v>
      </c>
      <c r="O353" s="46">
        <v>4</v>
      </c>
      <c r="P353" s="49">
        <v>44042</v>
      </c>
      <c r="Q353" s="49">
        <v>44117</v>
      </c>
      <c r="R353" s="46">
        <v>10</v>
      </c>
      <c r="S353" s="46" t="s">
        <v>139</v>
      </c>
      <c r="T353" s="46" t="s">
        <v>36</v>
      </c>
      <c r="U353" s="46"/>
      <c r="V353" s="46"/>
      <c r="W353" s="46"/>
      <c r="X353" s="46"/>
      <c r="Y353" s="46" t="s">
        <v>1452</v>
      </c>
      <c r="Z353" s="46">
        <v>5</v>
      </c>
      <c r="AA353" s="50">
        <v>44165</v>
      </c>
      <c r="AB353" s="273">
        <f t="shared" si="11"/>
        <v>1</v>
      </c>
      <c r="AC353" s="51">
        <f t="shared" si="10"/>
        <v>4</v>
      </c>
      <c r="AD353" s="51"/>
      <c r="AE353" s="57"/>
    </row>
    <row r="354" spans="1:32" s="96" customFormat="1" ht="210" x14ac:dyDescent="0.25">
      <c r="A354" s="45">
        <v>281</v>
      </c>
      <c r="B354" s="46" t="s">
        <v>24</v>
      </c>
      <c r="C354" s="46" t="s">
        <v>1440</v>
      </c>
      <c r="D354" s="46" t="s">
        <v>1448</v>
      </c>
      <c r="E354" s="47">
        <v>44042</v>
      </c>
      <c r="F354" s="46" t="s">
        <v>27</v>
      </c>
      <c r="G354" s="46" t="s">
        <v>28</v>
      </c>
      <c r="H354" s="46" t="s">
        <v>45</v>
      </c>
      <c r="I354" s="48" t="s">
        <v>81</v>
      </c>
      <c r="J354" s="46" t="s">
        <v>142</v>
      </c>
      <c r="K354" s="46" t="s">
        <v>1454</v>
      </c>
      <c r="L354" s="46" t="s">
        <v>1455</v>
      </c>
      <c r="M354" s="46" t="s">
        <v>1456</v>
      </c>
      <c r="N354" s="46">
        <v>1</v>
      </c>
      <c r="O354" s="46">
        <v>5</v>
      </c>
      <c r="P354" s="49">
        <v>44042</v>
      </c>
      <c r="Q354" s="59">
        <v>44742</v>
      </c>
      <c r="R354" s="46">
        <v>30</v>
      </c>
      <c r="S354" s="46" t="s">
        <v>139</v>
      </c>
      <c r="T354" s="46" t="s">
        <v>36</v>
      </c>
      <c r="U354" s="46"/>
      <c r="V354" s="46"/>
      <c r="W354" s="46"/>
      <c r="X354" s="46"/>
      <c r="Y354" s="56" t="s">
        <v>2172</v>
      </c>
      <c r="Z354" s="56">
        <v>1</v>
      </c>
      <c r="AA354" s="60">
        <v>44650</v>
      </c>
      <c r="AB354" s="273">
        <f t="shared" si="11"/>
        <v>1</v>
      </c>
      <c r="AC354" s="51">
        <f t="shared" si="10"/>
        <v>5</v>
      </c>
      <c r="AD354" s="63" t="s">
        <v>2171</v>
      </c>
      <c r="AE354" s="64"/>
    </row>
    <row r="355" spans="1:32" s="96" customFormat="1" ht="150" x14ac:dyDescent="0.25">
      <c r="A355" s="45">
        <v>282</v>
      </c>
      <c r="B355" s="46" t="s">
        <v>24</v>
      </c>
      <c r="C355" s="46" t="s">
        <v>1440</v>
      </c>
      <c r="D355" s="46" t="s">
        <v>1448</v>
      </c>
      <c r="E355" s="47">
        <v>44042</v>
      </c>
      <c r="F355" s="46" t="s">
        <v>27</v>
      </c>
      <c r="G355" s="46" t="s">
        <v>28</v>
      </c>
      <c r="H355" s="46" t="s">
        <v>29</v>
      </c>
      <c r="I355" s="48" t="s">
        <v>81</v>
      </c>
      <c r="J355" s="46" t="s">
        <v>142</v>
      </c>
      <c r="K355" s="46" t="s">
        <v>1449</v>
      </c>
      <c r="L355" s="46" t="s">
        <v>1457</v>
      </c>
      <c r="M355" s="46" t="s">
        <v>1447</v>
      </c>
      <c r="N355" s="46">
        <v>3</v>
      </c>
      <c r="O355" s="46">
        <v>4</v>
      </c>
      <c r="P355" s="49">
        <v>44042</v>
      </c>
      <c r="Q355" s="49">
        <v>44165</v>
      </c>
      <c r="R355" s="46">
        <v>17</v>
      </c>
      <c r="S355" s="46" t="s">
        <v>139</v>
      </c>
      <c r="T355" s="46" t="s">
        <v>36</v>
      </c>
      <c r="U355" s="46"/>
      <c r="V355" s="46"/>
      <c r="W355" s="46"/>
      <c r="X355" s="46"/>
      <c r="Y355" s="46" t="s">
        <v>1458</v>
      </c>
      <c r="Z355" s="46">
        <v>3</v>
      </c>
      <c r="AA355" s="50">
        <v>44165</v>
      </c>
      <c r="AB355" s="273">
        <f t="shared" si="11"/>
        <v>1</v>
      </c>
      <c r="AC355" s="51">
        <f t="shared" si="10"/>
        <v>4</v>
      </c>
      <c r="AD355" s="51"/>
      <c r="AE355" s="57"/>
    </row>
    <row r="356" spans="1:32" s="96" customFormat="1" ht="165" x14ac:dyDescent="0.25">
      <c r="A356" s="45">
        <v>283</v>
      </c>
      <c r="B356" s="46" t="s">
        <v>24</v>
      </c>
      <c r="C356" s="46" t="s">
        <v>1440</v>
      </c>
      <c r="D356" s="46" t="s">
        <v>1448</v>
      </c>
      <c r="E356" s="47">
        <v>44042</v>
      </c>
      <c r="F356" s="46" t="s">
        <v>27</v>
      </c>
      <c r="G356" s="46" t="s">
        <v>28</v>
      </c>
      <c r="H356" s="46" t="s">
        <v>29</v>
      </c>
      <c r="I356" s="48" t="s">
        <v>81</v>
      </c>
      <c r="J356" s="46" t="s">
        <v>707</v>
      </c>
      <c r="K356" s="46" t="s">
        <v>1453</v>
      </c>
      <c r="L356" s="46" t="s">
        <v>2173</v>
      </c>
      <c r="M356" s="56" t="s">
        <v>2075</v>
      </c>
      <c r="N356" s="46">
        <v>13</v>
      </c>
      <c r="O356" s="46">
        <v>4</v>
      </c>
      <c r="P356" s="49">
        <v>44042</v>
      </c>
      <c r="Q356" s="49">
        <v>44681</v>
      </c>
      <c r="R356" s="46">
        <v>30</v>
      </c>
      <c r="S356" s="46" t="s">
        <v>1016</v>
      </c>
      <c r="T356" s="46" t="s">
        <v>36</v>
      </c>
      <c r="U356" s="46"/>
      <c r="V356" s="46"/>
      <c r="W356" s="46"/>
      <c r="X356" s="46"/>
      <c r="Y356" s="65" t="s">
        <v>2098</v>
      </c>
      <c r="Z356" s="2">
        <v>13</v>
      </c>
      <c r="AA356" s="66">
        <v>44650</v>
      </c>
      <c r="AB356" s="273">
        <f t="shared" si="11"/>
        <v>1</v>
      </c>
      <c r="AC356" s="51">
        <f t="shared" si="10"/>
        <v>4</v>
      </c>
      <c r="AD356" s="67" t="s">
        <v>2169</v>
      </c>
      <c r="AE356" s="68"/>
      <c r="AF356" s="281"/>
    </row>
    <row r="357" spans="1:32" s="96" customFormat="1" ht="80.849999999999994" customHeight="1" x14ac:dyDescent="0.25">
      <c r="A357" s="45">
        <v>283</v>
      </c>
      <c r="B357" s="46" t="s">
        <v>24</v>
      </c>
      <c r="C357" s="46" t="s">
        <v>1440</v>
      </c>
      <c r="D357" s="46" t="s">
        <v>1448</v>
      </c>
      <c r="E357" s="47">
        <v>44042</v>
      </c>
      <c r="F357" s="46" t="s">
        <v>27</v>
      </c>
      <c r="G357" s="46" t="s">
        <v>28</v>
      </c>
      <c r="H357" s="46" t="s">
        <v>29</v>
      </c>
      <c r="I357" s="48" t="s">
        <v>81</v>
      </c>
      <c r="J357" s="46" t="s">
        <v>707</v>
      </c>
      <c r="K357" s="46" t="s">
        <v>1449</v>
      </c>
      <c r="L357" s="46" t="s">
        <v>2173</v>
      </c>
      <c r="M357" s="56" t="s">
        <v>2075</v>
      </c>
      <c r="N357" s="46">
        <v>13</v>
      </c>
      <c r="O357" s="46">
        <v>4</v>
      </c>
      <c r="P357" s="49">
        <v>44042</v>
      </c>
      <c r="Q357" s="49">
        <v>44681</v>
      </c>
      <c r="R357" s="46">
        <v>26</v>
      </c>
      <c r="S357" s="46" t="s">
        <v>1016</v>
      </c>
      <c r="T357" s="46" t="s">
        <v>36</v>
      </c>
      <c r="U357" s="46"/>
      <c r="V357" s="46"/>
      <c r="W357" s="46"/>
      <c r="X357" s="46"/>
      <c r="Y357" s="65" t="s">
        <v>2098</v>
      </c>
      <c r="Z357" s="2">
        <v>13</v>
      </c>
      <c r="AA357" s="66">
        <v>44650</v>
      </c>
      <c r="AB357" s="273">
        <f t="shared" si="11"/>
        <v>1</v>
      </c>
      <c r="AC357" s="51">
        <f t="shared" si="10"/>
        <v>4</v>
      </c>
      <c r="AD357" s="3" t="s">
        <v>2170</v>
      </c>
      <c r="AE357" s="9"/>
      <c r="AF357" s="281"/>
    </row>
    <row r="358" spans="1:32" s="96" customFormat="1" ht="120" x14ac:dyDescent="0.25">
      <c r="A358" s="45">
        <v>284</v>
      </c>
      <c r="B358" s="46" t="s">
        <v>24</v>
      </c>
      <c r="C358" s="46" t="s">
        <v>1440</v>
      </c>
      <c r="D358" s="46" t="s">
        <v>1461</v>
      </c>
      <c r="E358" s="47">
        <v>44042</v>
      </c>
      <c r="F358" s="46" t="s">
        <v>27</v>
      </c>
      <c r="G358" s="46" t="s">
        <v>28</v>
      </c>
      <c r="H358" s="46" t="s">
        <v>45</v>
      </c>
      <c r="I358" s="48" t="s">
        <v>81</v>
      </c>
      <c r="J358" s="46" t="s">
        <v>142</v>
      </c>
      <c r="K358" s="46" t="s">
        <v>1462</v>
      </c>
      <c r="L358" s="46" t="s">
        <v>1463</v>
      </c>
      <c r="M358" s="11" t="s">
        <v>2174</v>
      </c>
      <c r="N358" s="46">
        <v>1</v>
      </c>
      <c r="O358" s="46">
        <v>4</v>
      </c>
      <c r="P358" s="49">
        <v>44042</v>
      </c>
      <c r="Q358" s="59">
        <v>44742</v>
      </c>
      <c r="R358" s="46">
        <v>34</v>
      </c>
      <c r="S358" s="46" t="s">
        <v>139</v>
      </c>
      <c r="T358" s="46" t="s">
        <v>36</v>
      </c>
      <c r="U358" s="46"/>
      <c r="V358" s="46"/>
      <c r="W358" s="46"/>
      <c r="X358" s="46"/>
      <c r="Y358" s="69" t="s">
        <v>2069</v>
      </c>
      <c r="Z358" s="46">
        <v>1</v>
      </c>
      <c r="AA358" s="60">
        <v>44650</v>
      </c>
      <c r="AB358" s="273">
        <f t="shared" si="11"/>
        <v>1</v>
      </c>
      <c r="AC358" s="51">
        <f t="shared" si="10"/>
        <v>4</v>
      </c>
      <c r="AD358" s="3" t="s">
        <v>2175</v>
      </c>
      <c r="AE358" s="9"/>
    </row>
    <row r="359" spans="1:32" s="96" customFormat="1" ht="106.35" customHeight="1" x14ac:dyDescent="0.25">
      <c r="A359" s="45">
        <v>285</v>
      </c>
      <c r="B359" s="46" t="s">
        <v>24</v>
      </c>
      <c r="C359" s="46" t="s">
        <v>1440</v>
      </c>
      <c r="D359" s="46" t="s">
        <v>1461</v>
      </c>
      <c r="E359" s="47">
        <v>44042</v>
      </c>
      <c r="F359" s="46" t="s">
        <v>27</v>
      </c>
      <c r="G359" s="46" t="s">
        <v>28</v>
      </c>
      <c r="H359" s="46" t="s">
        <v>29</v>
      </c>
      <c r="I359" s="48" t="s">
        <v>107</v>
      </c>
      <c r="J359" s="46" t="s">
        <v>707</v>
      </c>
      <c r="K359" s="46" t="s">
        <v>1462</v>
      </c>
      <c r="L359" s="46" t="s">
        <v>1464</v>
      </c>
      <c r="M359" s="46" t="s">
        <v>1057</v>
      </c>
      <c r="N359" s="46">
        <v>1</v>
      </c>
      <c r="O359" s="46">
        <v>4</v>
      </c>
      <c r="P359" s="49">
        <v>44042</v>
      </c>
      <c r="Q359" s="49">
        <v>44545</v>
      </c>
      <c r="R359" s="46">
        <v>30</v>
      </c>
      <c r="S359" s="46" t="s">
        <v>1016</v>
      </c>
      <c r="T359" s="46" t="s">
        <v>36</v>
      </c>
      <c r="U359" s="46"/>
      <c r="V359" s="46"/>
      <c r="W359" s="46"/>
      <c r="X359" s="46"/>
      <c r="Y359" s="65" t="s">
        <v>2092</v>
      </c>
      <c r="Z359" s="2">
        <v>1</v>
      </c>
      <c r="AA359" s="282">
        <v>44663</v>
      </c>
      <c r="AB359" s="273">
        <f t="shared" si="11"/>
        <v>1</v>
      </c>
      <c r="AC359" s="51">
        <f t="shared" si="10"/>
        <v>4</v>
      </c>
      <c r="AD359" s="67"/>
      <c r="AE359" s="68"/>
    </row>
    <row r="360" spans="1:32" s="96" customFormat="1" ht="81.599999999999994" customHeight="1" x14ac:dyDescent="0.25">
      <c r="A360" s="45">
        <v>285</v>
      </c>
      <c r="B360" s="46" t="s">
        <v>24</v>
      </c>
      <c r="C360" s="46" t="s">
        <v>1440</v>
      </c>
      <c r="D360" s="46" t="s">
        <v>1461</v>
      </c>
      <c r="E360" s="47">
        <v>44042</v>
      </c>
      <c r="F360" s="46" t="s">
        <v>27</v>
      </c>
      <c r="G360" s="46" t="s">
        <v>28</v>
      </c>
      <c r="H360" s="46" t="s">
        <v>29</v>
      </c>
      <c r="I360" s="48" t="s">
        <v>107</v>
      </c>
      <c r="J360" s="46" t="s">
        <v>707</v>
      </c>
      <c r="K360" s="46" t="s">
        <v>1462</v>
      </c>
      <c r="L360" s="46" t="s">
        <v>1465</v>
      </c>
      <c r="M360" s="46" t="s">
        <v>1460</v>
      </c>
      <c r="N360" s="46">
        <v>1</v>
      </c>
      <c r="O360" s="46">
        <v>4</v>
      </c>
      <c r="P360" s="49">
        <v>44042</v>
      </c>
      <c r="Q360" s="49">
        <v>44545</v>
      </c>
      <c r="R360" s="46">
        <v>26</v>
      </c>
      <c r="S360" s="46" t="s">
        <v>1016</v>
      </c>
      <c r="T360" s="46" t="s">
        <v>36</v>
      </c>
      <c r="U360" s="46"/>
      <c r="V360" s="46"/>
      <c r="W360" s="46"/>
      <c r="X360" s="46"/>
      <c r="Y360" s="65" t="s">
        <v>2068</v>
      </c>
      <c r="Z360" s="2">
        <v>1</v>
      </c>
      <c r="AA360" s="282">
        <v>44663</v>
      </c>
      <c r="AB360" s="273">
        <f t="shared" si="11"/>
        <v>1</v>
      </c>
      <c r="AC360" s="51">
        <f t="shared" si="10"/>
        <v>4</v>
      </c>
      <c r="AD360" s="67" t="s">
        <v>2093</v>
      </c>
      <c r="AE360" s="68"/>
    </row>
    <row r="361" spans="1:32" s="96" customFormat="1" ht="84.6" customHeight="1" x14ac:dyDescent="0.25">
      <c r="A361" s="45">
        <v>285</v>
      </c>
      <c r="B361" s="46" t="s">
        <v>24</v>
      </c>
      <c r="C361" s="46" t="s">
        <v>1440</v>
      </c>
      <c r="D361" s="46" t="s">
        <v>1461</v>
      </c>
      <c r="E361" s="47">
        <v>44042</v>
      </c>
      <c r="F361" s="46" t="s">
        <v>27</v>
      </c>
      <c r="G361" s="46" t="s">
        <v>28</v>
      </c>
      <c r="H361" s="46" t="s">
        <v>29</v>
      </c>
      <c r="I361" s="48" t="s">
        <v>107</v>
      </c>
      <c r="J361" s="46" t="s">
        <v>707</v>
      </c>
      <c r="K361" s="46" t="s">
        <v>1462</v>
      </c>
      <c r="L361" s="46" t="s">
        <v>1465</v>
      </c>
      <c r="M361" s="46" t="s">
        <v>1459</v>
      </c>
      <c r="N361" s="46">
        <v>1</v>
      </c>
      <c r="O361" s="46">
        <v>5</v>
      </c>
      <c r="P361" s="49">
        <v>44042</v>
      </c>
      <c r="Q361" s="49">
        <v>44255</v>
      </c>
      <c r="R361" s="46">
        <v>30</v>
      </c>
      <c r="S361" s="46" t="s">
        <v>1016</v>
      </c>
      <c r="T361" s="46" t="s">
        <v>36</v>
      </c>
      <c r="U361" s="46"/>
      <c r="V361" s="46"/>
      <c r="W361" s="46"/>
      <c r="X361" s="46"/>
      <c r="Y361" s="65" t="s">
        <v>2068</v>
      </c>
      <c r="Z361" s="2">
        <v>1</v>
      </c>
      <c r="AA361" s="282">
        <v>44663</v>
      </c>
      <c r="AB361" s="273">
        <f t="shared" si="11"/>
        <v>1</v>
      </c>
      <c r="AC361" s="51">
        <f t="shared" si="10"/>
        <v>5</v>
      </c>
      <c r="AD361" s="67"/>
      <c r="AE361" s="68"/>
    </row>
    <row r="362" spans="1:32" s="96" customFormat="1" ht="120" x14ac:dyDescent="0.25">
      <c r="A362" s="45">
        <v>286</v>
      </c>
      <c r="B362" s="46" t="s">
        <v>24</v>
      </c>
      <c r="C362" s="46" t="s">
        <v>1440</v>
      </c>
      <c r="D362" s="46" t="s">
        <v>1466</v>
      </c>
      <c r="E362" s="47">
        <v>44042</v>
      </c>
      <c r="F362" s="46" t="s">
        <v>27</v>
      </c>
      <c r="G362" s="46" t="s">
        <v>28</v>
      </c>
      <c r="H362" s="46" t="s">
        <v>45</v>
      </c>
      <c r="I362" s="48" t="s">
        <v>107</v>
      </c>
      <c r="J362" s="46" t="s">
        <v>142</v>
      </c>
      <c r="K362" s="46" t="s">
        <v>1467</v>
      </c>
      <c r="L362" s="11" t="s">
        <v>2185</v>
      </c>
      <c r="M362" s="11" t="s">
        <v>2186</v>
      </c>
      <c r="N362" s="11">
        <v>2</v>
      </c>
      <c r="O362" s="46">
        <v>4</v>
      </c>
      <c r="P362" s="49">
        <v>44042</v>
      </c>
      <c r="Q362" s="59">
        <v>44712</v>
      </c>
      <c r="R362" s="46">
        <v>26</v>
      </c>
      <c r="S362" s="46" t="s">
        <v>139</v>
      </c>
      <c r="T362" s="46" t="s">
        <v>36</v>
      </c>
      <c r="U362" s="46"/>
      <c r="V362" s="46"/>
      <c r="W362" s="46"/>
      <c r="X362" s="46"/>
      <c r="Y362" s="56" t="s">
        <v>2095</v>
      </c>
      <c r="Z362" s="46">
        <v>2</v>
      </c>
      <c r="AA362" s="282">
        <v>44650</v>
      </c>
      <c r="AB362" s="273">
        <f t="shared" si="11"/>
        <v>1</v>
      </c>
      <c r="AC362" s="51">
        <f t="shared" si="10"/>
        <v>4</v>
      </c>
      <c r="AD362" s="67" t="s">
        <v>2184</v>
      </c>
      <c r="AE362" s="68"/>
    </row>
    <row r="363" spans="1:32" s="96" customFormat="1" ht="120" x14ac:dyDescent="0.25">
      <c r="A363" s="45">
        <v>286</v>
      </c>
      <c r="B363" s="46" t="s">
        <v>24</v>
      </c>
      <c r="C363" s="46" t="s">
        <v>1440</v>
      </c>
      <c r="D363" s="46" t="s">
        <v>1466</v>
      </c>
      <c r="E363" s="47">
        <v>44042</v>
      </c>
      <c r="F363" s="46" t="s">
        <v>27</v>
      </c>
      <c r="G363" s="46" t="s">
        <v>28</v>
      </c>
      <c r="H363" s="46" t="s">
        <v>45</v>
      </c>
      <c r="I363" s="48" t="s">
        <v>107</v>
      </c>
      <c r="J363" s="46" t="s">
        <v>142</v>
      </c>
      <c r="K363" s="46" t="s">
        <v>1468</v>
      </c>
      <c r="L363" s="46" t="s">
        <v>1469</v>
      </c>
      <c r="M363" s="46" t="s">
        <v>1470</v>
      </c>
      <c r="N363" s="46">
        <v>2</v>
      </c>
      <c r="O363" s="46">
        <v>4</v>
      </c>
      <c r="P363" s="49">
        <v>44042</v>
      </c>
      <c r="Q363" s="59">
        <v>44681</v>
      </c>
      <c r="R363" s="46">
        <v>26</v>
      </c>
      <c r="S363" s="46" t="s">
        <v>139</v>
      </c>
      <c r="T363" s="46" t="s">
        <v>36</v>
      </c>
      <c r="U363" s="46"/>
      <c r="V363" s="46"/>
      <c r="W363" s="46"/>
      <c r="X363" s="46"/>
      <c r="Y363" s="56" t="s">
        <v>2094</v>
      </c>
      <c r="Z363" s="46">
        <v>2</v>
      </c>
      <c r="AA363" s="282">
        <v>44650</v>
      </c>
      <c r="AB363" s="273">
        <f t="shared" si="11"/>
        <v>1</v>
      </c>
      <c r="AC363" s="51">
        <f t="shared" si="10"/>
        <v>4</v>
      </c>
      <c r="AD363" s="67"/>
      <c r="AE363" s="68"/>
    </row>
    <row r="364" spans="1:32" s="96" customFormat="1" ht="120" x14ac:dyDescent="0.25">
      <c r="A364" s="45">
        <v>286</v>
      </c>
      <c r="B364" s="46" t="s">
        <v>24</v>
      </c>
      <c r="C364" s="46" t="s">
        <v>1440</v>
      </c>
      <c r="D364" s="46" t="s">
        <v>1466</v>
      </c>
      <c r="E364" s="47">
        <v>44042</v>
      </c>
      <c r="F364" s="46" t="s">
        <v>27</v>
      </c>
      <c r="G364" s="46" t="s">
        <v>28</v>
      </c>
      <c r="H364" s="46" t="s">
        <v>45</v>
      </c>
      <c r="I364" s="48" t="s">
        <v>107</v>
      </c>
      <c r="J364" s="46" t="s">
        <v>142</v>
      </c>
      <c r="K364" s="46" t="s">
        <v>1467</v>
      </c>
      <c r="L364" s="11" t="s">
        <v>2185</v>
      </c>
      <c r="M364" s="11" t="s">
        <v>2186</v>
      </c>
      <c r="N364" s="11">
        <v>2</v>
      </c>
      <c r="O364" s="46">
        <v>4</v>
      </c>
      <c r="P364" s="49">
        <v>44042</v>
      </c>
      <c r="Q364" s="59">
        <v>44681</v>
      </c>
      <c r="R364" s="46">
        <v>26</v>
      </c>
      <c r="S364" s="46" t="s">
        <v>139</v>
      </c>
      <c r="T364" s="46" t="s">
        <v>36</v>
      </c>
      <c r="U364" s="46"/>
      <c r="V364" s="46"/>
      <c r="W364" s="46"/>
      <c r="X364" s="46"/>
      <c r="Y364" s="56" t="s">
        <v>2070</v>
      </c>
      <c r="Z364" s="46">
        <v>2</v>
      </c>
      <c r="AA364" s="282">
        <v>44650</v>
      </c>
      <c r="AB364" s="273">
        <f t="shared" si="11"/>
        <v>1</v>
      </c>
      <c r="AC364" s="51">
        <f t="shared" si="10"/>
        <v>4</v>
      </c>
      <c r="AD364" s="67" t="s">
        <v>2184</v>
      </c>
      <c r="AE364" s="68"/>
    </row>
    <row r="365" spans="1:32" s="96" customFormat="1" ht="90" x14ac:dyDescent="0.25">
      <c r="A365" s="45">
        <v>286</v>
      </c>
      <c r="B365" s="46" t="s">
        <v>24</v>
      </c>
      <c r="C365" s="46" t="s">
        <v>1440</v>
      </c>
      <c r="D365" s="46" t="s">
        <v>1466</v>
      </c>
      <c r="E365" s="47">
        <v>44042</v>
      </c>
      <c r="F365" s="46" t="s">
        <v>27</v>
      </c>
      <c r="G365" s="46" t="s">
        <v>28</v>
      </c>
      <c r="H365" s="46" t="s">
        <v>45</v>
      </c>
      <c r="I365" s="48" t="s">
        <v>107</v>
      </c>
      <c r="J365" s="46" t="s">
        <v>142</v>
      </c>
      <c r="K365" s="46" t="s">
        <v>1467</v>
      </c>
      <c r="L365" s="46" t="s">
        <v>1471</v>
      </c>
      <c r="M365" s="46" t="s">
        <v>1470</v>
      </c>
      <c r="N365" s="46">
        <v>2</v>
      </c>
      <c r="O365" s="46">
        <v>4</v>
      </c>
      <c r="P365" s="49">
        <v>44042</v>
      </c>
      <c r="Q365" s="59">
        <v>44742</v>
      </c>
      <c r="R365" s="46">
        <v>26</v>
      </c>
      <c r="S365" s="46" t="s">
        <v>139</v>
      </c>
      <c r="T365" s="46" t="s">
        <v>36</v>
      </c>
      <c r="U365" s="46"/>
      <c r="V365" s="46"/>
      <c r="W365" s="46"/>
      <c r="X365" s="46"/>
      <c r="Y365" s="56" t="s">
        <v>2095</v>
      </c>
      <c r="Z365" s="46">
        <v>2</v>
      </c>
      <c r="AA365" s="282">
        <v>44650</v>
      </c>
      <c r="AB365" s="273">
        <f t="shared" si="11"/>
        <v>1</v>
      </c>
      <c r="AC365" s="51">
        <f t="shared" si="10"/>
        <v>4</v>
      </c>
      <c r="AD365" s="67"/>
      <c r="AE365" s="68"/>
    </row>
    <row r="366" spans="1:32" s="96" customFormat="1" ht="225" x14ac:dyDescent="0.25">
      <c r="A366" s="45">
        <v>287</v>
      </c>
      <c r="B366" s="46" t="s">
        <v>24</v>
      </c>
      <c r="C366" s="46" t="s">
        <v>1440</v>
      </c>
      <c r="D366" s="46" t="s">
        <v>1466</v>
      </c>
      <c r="E366" s="47">
        <v>44042</v>
      </c>
      <c r="F366" s="46" t="s">
        <v>27</v>
      </c>
      <c r="G366" s="46" t="s">
        <v>28</v>
      </c>
      <c r="H366" s="46" t="s">
        <v>29</v>
      </c>
      <c r="I366" s="48" t="s">
        <v>107</v>
      </c>
      <c r="J366" s="46" t="s">
        <v>707</v>
      </c>
      <c r="K366" s="46" t="s">
        <v>1468</v>
      </c>
      <c r="L366" s="46" t="s">
        <v>1472</v>
      </c>
      <c r="M366" s="46" t="s">
        <v>1447</v>
      </c>
      <c r="N366" s="46">
        <v>3</v>
      </c>
      <c r="O366" s="46">
        <v>4</v>
      </c>
      <c r="P366" s="49">
        <v>44042</v>
      </c>
      <c r="Q366" s="49">
        <v>44545</v>
      </c>
      <c r="R366" s="46">
        <v>34</v>
      </c>
      <c r="S366" s="46" t="s">
        <v>139</v>
      </c>
      <c r="T366" s="46" t="s">
        <v>36</v>
      </c>
      <c r="U366" s="46"/>
      <c r="V366" s="46"/>
      <c r="W366" s="46"/>
      <c r="X366" s="46"/>
      <c r="Y366" s="56" t="s">
        <v>2096</v>
      </c>
      <c r="Z366" s="46">
        <v>3</v>
      </c>
      <c r="AA366" s="282">
        <v>44650</v>
      </c>
      <c r="AB366" s="273">
        <f t="shared" si="11"/>
        <v>1</v>
      </c>
      <c r="AC366" s="51">
        <f t="shared" si="10"/>
        <v>4</v>
      </c>
      <c r="AD366" s="67"/>
      <c r="AE366" s="68"/>
    </row>
    <row r="367" spans="1:32" s="96" customFormat="1" ht="72.599999999999994" customHeight="1" x14ac:dyDescent="0.25">
      <c r="A367" s="45">
        <v>288</v>
      </c>
      <c r="B367" s="46" t="s">
        <v>24</v>
      </c>
      <c r="C367" s="46" t="s">
        <v>1440</v>
      </c>
      <c r="D367" s="46" t="s">
        <v>1473</v>
      </c>
      <c r="E367" s="47">
        <v>44042</v>
      </c>
      <c r="F367" s="46" t="s">
        <v>27</v>
      </c>
      <c r="G367" s="46" t="s">
        <v>28</v>
      </c>
      <c r="H367" s="46" t="s">
        <v>29</v>
      </c>
      <c r="I367" s="48" t="s">
        <v>222</v>
      </c>
      <c r="J367" s="46" t="s">
        <v>707</v>
      </c>
      <c r="K367" s="46" t="s">
        <v>1453</v>
      </c>
      <c r="L367" s="46" t="s">
        <v>1464</v>
      </c>
      <c r="M367" s="46" t="s">
        <v>1057</v>
      </c>
      <c r="N367" s="46">
        <v>1</v>
      </c>
      <c r="O367" s="46">
        <v>4</v>
      </c>
      <c r="P367" s="49">
        <v>44042</v>
      </c>
      <c r="Q367" s="49">
        <v>44545</v>
      </c>
      <c r="R367" s="46">
        <v>30</v>
      </c>
      <c r="S367" s="46" t="s">
        <v>1016</v>
      </c>
      <c r="T367" s="46" t="s">
        <v>36</v>
      </c>
      <c r="U367" s="46"/>
      <c r="V367" s="46"/>
      <c r="W367" s="46"/>
      <c r="X367" s="46"/>
      <c r="Y367" s="65" t="s">
        <v>2072</v>
      </c>
      <c r="Z367" s="56">
        <v>1</v>
      </c>
      <c r="AA367" s="66">
        <v>44650</v>
      </c>
      <c r="AB367" s="273">
        <f t="shared" si="11"/>
        <v>1</v>
      </c>
      <c r="AC367" s="51">
        <f t="shared" si="10"/>
        <v>4</v>
      </c>
      <c r="AD367" s="70" t="s">
        <v>2071</v>
      </c>
      <c r="AE367" s="71"/>
    </row>
    <row r="368" spans="1:32" s="96" customFormat="1" ht="90.6" customHeight="1" x14ac:dyDescent="0.25">
      <c r="A368" s="45">
        <v>288</v>
      </c>
      <c r="B368" s="46" t="s">
        <v>24</v>
      </c>
      <c r="C368" s="46" t="s">
        <v>1440</v>
      </c>
      <c r="D368" s="46" t="s">
        <v>1473</v>
      </c>
      <c r="E368" s="47">
        <v>44042</v>
      </c>
      <c r="F368" s="46" t="s">
        <v>27</v>
      </c>
      <c r="G368" s="46" t="s">
        <v>28</v>
      </c>
      <c r="H368" s="46" t="s">
        <v>29</v>
      </c>
      <c r="I368" s="48" t="s">
        <v>222</v>
      </c>
      <c r="J368" s="46" t="s">
        <v>707</v>
      </c>
      <c r="K368" s="46" t="s">
        <v>1453</v>
      </c>
      <c r="L368" s="46" t="s">
        <v>1465</v>
      </c>
      <c r="M368" s="56" t="s">
        <v>2075</v>
      </c>
      <c r="N368" s="46">
        <v>13</v>
      </c>
      <c r="O368" s="46">
        <v>4</v>
      </c>
      <c r="P368" s="49">
        <v>44042</v>
      </c>
      <c r="Q368" s="49">
        <v>44681</v>
      </c>
      <c r="R368" s="46">
        <v>30</v>
      </c>
      <c r="S368" s="46" t="s">
        <v>1016</v>
      </c>
      <c r="T368" s="46" t="s">
        <v>36</v>
      </c>
      <c r="U368" s="46"/>
      <c r="V368" s="46"/>
      <c r="W368" s="46"/>
      <c r="X368" s="46"/>
      <c r="Y368" s="65" t="s">
        <v>2176</v>
      </c>
      <c r="Z368" s="2">
        <v>13</v>
      </c>
      <c r="AA368" s="66">
        <v>44650</v>
      </c>
      <c r="AB368" s="273">
        <f t="shared" si="11"/>
        <v>1</v>
      </c>
      <c r="AC368" s="51">
        <f t="shared" si="10"/>
        <v>4</v>
      </c>
      <c r="AD368" s="67" t="s">
        <v>2177</v>
      </c>
      <c r="AE368" s="68"/>
      <c r="AF368" s="281"/>
    </row>
    <row r="369" spans="1:32" s="96" customFormat="1" ht="152.85" customHeight="1" x14ac:dyDescent="0.25">
      <c r="A369" s="45">
        <v>288</v>
      </c>
      <c r="B369" s="46" t="s">
        <v>24</v>
      </c>
      <c r="C369" s="46" t="s">
        <v>1440</v>
      </c>
      <c r="D369" s="46" t="s">
        <v>1473</v>
      </c>
      <c r="E369" s="47">
        <v>44042</v>
      </c>
      <c r="F369" s="46" t="s">
        <v>27</v>
      </c>
      <c r="G369" s="46" t="s">
        <v>28</v>
      </c>
      <c r="H369" s="46" t="s">
        <v>29</v>
      </c>
      <c r="I369" s="48" t="s">
        <v>222</v>
      </c>
      <c r="J369" s="46" t="s">
        <v>707</v>
      </c>
      <c r="K369" s="46" t="s">
        <v>1474</v>
      </c>
      <c r="L369" s="46" t="s">
        <v>1475</v>
      </c>
      <c r="M369" s="46" t="s">
        <v>1447</v>
      </c>
      <c r="N369" s="46">
        <v>1</v>
      </c>
      <c r="O369" s="46">
        <v>4</v>
      </c>
      <c r="P369" s="49">
        <v>44042</v>
      </c>
      <c r="Q369" s="59">
        <v>44377</v>
      </c>
      <c r="R369" s="46">
        <v>34</v>
      </c>
      <c r="S369" s="46" t="s">
        <v>1016</v>
      </c>
      <c r="T369" s="46" t="s">
        <v>36</v>
      </c>
      <c r="U369" s="46"/>
      <c r="V369" s="46"/>
      <c r="W369" s="46"/>
      <c r="X369" s="46"/>
      <c r="Y369" s="65" t="s">
        <v>3132</v>
      </c>
      <c r="Z369" s="2">
        <v>1</v>
      </c>
      <c r="AA369" s="66">
        <v>44650</v>
      </c>
      <c r="AB369" s="273">
        <f t="shared" si="11"/>
        <v>1</v>
      </c>
      <c r="AC369" s="51">
        <f t="shared" si="10"/>
        <v>4</v>
      </c>
      <c r="AD369" s="67"/>
      <c r="AE369" s="68"/>
    </row>
    <row r="370" spans="1:32" s="96" customFormat="1" ht="83.85" customHeight="1" x14ac:dyDescent="0.25">
      <c r="A370" s="45">
        <v>288</v>
      </c>
      <c r="B370" s="46" t="s">
        <v>24</v>
      </c>
      <c r="C370" s="46" t="s">
        <v>1440</v>
      </c>
      <c r="D370" s="46" t="s">
        <v>1473</v>
      </c>
      <c r="E370" s="47">
        <v>44042</v>
      </c>
      <c r="F370" s="46" t="s">
        <v>27</v>
      </c>
      <c r="G370" s="46" t="s">
        <v>28</v>
      </c>
      <c r="H370" s="46" t="s">
        <v>29</v>
      </c>
      <c r="I370" s="48" t="s">
        <v>222</v>
      </c>
      <c r="J370" s="46" t="s">
        <v>707</v>
      </c>
      <c r="K370" s="46" t="s">
        <v>1453</v>
      </c>
      <c r="L370" s="46" t="s">
        <v>1465</v>
      </c>
      <c r="M370" s="46" t="s">
        <v>1460</v>
      </c>
      <c r="N370" s="46">
        <v>1</v>
      </c>
      <c r="O370" s="46">
        <v>4</v>
      </c>
      <c r="P370" s="49">
        <v>44042</v>
      </c>
      <c r="Q370" s="49">
        <v>44545</v>
      </c>
      <c r="R370" s="46">
        <v>26</v>
      </c>
      <c r="S370" s="46" t="s">
        <v>1016</v>
      </c>
      <c r="T370" s="46" t="s">
        <v>36</v>
      </c>
      <c r="U370" s="46"/>
      <c r="V370" s="46"/>
      <c r="W370" s="46"/>
      <c r="X370" s="46"/>
      <c r="Y370" s="65" t="s">
        <v>2073</v>
      </c>
      <c r="Z370" s="56">
        <v>1</v>
      </c>
      <c r="AA370" s="66">
        <v>44650</v>
      </c>
      <c r="AB370" s="273">
        <f t="shared" si="11"/>
        <v>1</v>
      </c>
      <c r="AC370" s="51">
        <f t="shared" si="10"/>
        <v>4</v>
      </c>
      <c r="AD370" s="70" t="s">
        <v>2074</v>
      </c>
      <c r="AE370" s="71"/>
    </row>
    <row r="371" spans="1:32" s="96" customFormat="1" ht="54.6" customHeight="1" x14ac:dyDescent="0.25">
      <c r="A371" s="45">
        <v>289</v>
      </c>
      <c r="B371" s="46" t="s">
        <v>24</v>
      </c>
      <c r="C371" s="46" t="s">
        <v>1440</v>
      </c>
      <c r="D371" s="46" t="s">
        <v>1476</v>
      </c>
      <c r="E371" s="47">
        <v>44042</v>
      </c>
      <c r="F371" s="46" t="s">
        <v>27</v>
      </c>
      <c r="G371" s="46" t="s">
        <v>28</v>
      </c>
      <c r="H371" s="46" t="s">
        <v>29</v>
      </c>
      <c r="I371" s="48" t="s">
        <v>222</v>
      </c>
      <c r="J371" s="46" t="s">
        <v>707</v>
      </c>
      <c r="K371" s="46" t="s">
        <v>1477</v>
      </c>
      <c r="L371" s="46" t="s">
        <v>2180</v>
      </c>
      <c r="M371" s="46" t="s">
        <v>1478</v>
      </c>
      <c r="N371" s="46">
        <v>2</v>
      </c>
      <c r="O371" s="46">
        <v>4</v>
      </c>
      <c r="P371" s="49">
        <v>44042</v>
      </c>
      <c r="Q371" s="72">
        <v>44742</v>
      </c>
      <c r="R371" s="46">
        <v>30</v>
      </c>
      <c r="S371" s="46" t="s">
        <v>1016</v>
      </c>
      <c r="T371" s="46" t="s">
        <v>36</v>
      </c>
      <c r="U371" s="46"/>
      <c r="V371" s="46"/>
      <c r="W371" s="46"/>
      <c r="X371" s="46"/>
      <c r="Y371" s="56" t="s">
        <v>2181</v>
      </c>
      <c r="Z371" s="46">
        <v>2</v>
      </c>
      <c r="AA371" s="60">
        <v>44650</v>
      </c>
      <c r="AB371" s="273">
        <f t="shared" si="11"/>
        <v>1</v>
      </c>
      <c r="AC371" s="51">
        <f t="shared" si="10"/>
        <v>4</v>
      </c>
      <c r="AD371" s="70" t="s">
        <v>2183</v>
      </c>
      <c r="AE371" s="71"/>
      <c r="AF371" s="281"/>
    </row>
    <row r="372" spans="1:32" s="96" customFormat="1" ht="66.599999999999994" customHeight="1" x14ac:dyDescent="0.25">
      <c r="A372" s="45">
        <v>290</v>
      </c>
      <c r="B372" s="46" t="s">
        <v>24</v>
      </c>
      <c r="C372" s="46" t="s">
        <v>1440</v>
      </c>
      <c r="D372" s="46" t="s">
        <v>1476</v>
      </c>
      <c r="E372" s="47">
        <v>44042</v>
      </c>
      <c r="F372" s="46" t="s">
        <v>98</v>
      </c>
      <c r="G372" s="46" t="s">
        <v>28</v>
      </c>
      <c r="H372" s="46" t="s">
        <v>29</v>
      </c>
      <c r="I372" s="48" t="s">
        <v>222</v>
      </c>
      <c r="J372" s="46" t="s">
        <v>274</v>
      </c>
      <c r="K372" s="46" t="s">
        <v>1477</v>
      </c>
      <c r="L372" s="46" t="s">
        <v>1479</v>
      </c>
      <c r="M372" s="46" t="s">
        <v>1480</v>
      </c>
      <c r="N372" s="46">
        <v>1</v>
      </c>
      <c r="O372" s="46">
        <v>4</v>
      </c>
      <c r="P372" s="49">
        <v>44042</v>
      </c>
      <c r="Q372" s="49">
        <v>44165</v>
      </c>
      <c r="R372" s="46">
        <v>17</v>
      </c>
      <c r="S372" s="46" t="s">
        <v>241</v>
      </c>
      <c r="T372" s="46" t="s">
        <v>36</v>
      </c>
      <c r="U372" s="46"/>
      <c r="V372" s="46"/>
      <c r="W372" s="46"/>
      <c r="X372" s="46"/>
      <c r="Y372" s="46" t="s">
        <v>1481</v>
      </c>
      <c r="Z372" s="46">
        <v>1</v>
      </c>
      <c r="AA372" s="50">
        <v>44165</v>
      </c>
      <c r="AB372" s="273">
        <f t="shared" si="11"/>
        <v>1</v>
      </c>
      <c r="AC372" s="51">
        <f t="shared" si="10"/>
        <v>4</v>
      </c>
      <c r="AD372" s="51"/>
      <c r="AE372" s="57"/>
    </row>
    <row r="373" spans="1:32" s="96" customFormat="1" ht="71.099999999999994" customHeight="1" x14ac:dyDescent="0.25">
      <c r="A373" s="45">
        <v>291</v>
      </c>
      <c r="B373" s="46" t="s">
        <v>24</v>
      </c>
      <c r="C373" s="46" t="s">
        <v>1440</v>
      </c>
      <c r="D373" s="46" t="s">
        <v>1482</v>
      </c>
      <c r="E373" s="47">
        <v>44042</v>
      </c>
      <c r="F373" s="46" t="s">
        <v>27</v>
      </c>
      <c r="G373" s="46" t="s">
        <v>28</v>
      </c>
      <c r="H373" s="46" t="s">
        <v>29</v>
      </c>
      <c r="I373" s="48" t="s">
        <v>222</v>
      </c>
      <c r="J373" s="46" t="s">
        <v>142</v>
      </c>
      <c r="K373" s="46" t="s">
        <v>1445</v>
      </c>
      <c r="L373" s="46" t="s">
        <v>2180</v>
      </c>
      <c r="M373" s="46" t="s">
        <v>1478</v>
      </c>
      <c r="N373" s="46">
        <v>2</v>
      </c>
      <c r="O373" s="46">
        <v>4</v>
      </c>
      <c r="P373" s="49">
        <v>44042</v>
      </c>
      <c r="Q373" s="72">
        <v>44742</v>
      </c>
      <c r="R373" s="46">
        <v>30</v>
      </c>
      <c r="S373" s="46" t="s">
        <v>139</v>
      </c>
      <c r="T373" s="46" t="s">
        <v>36</v>
      </c>
      <c r="U373" s="46"/>
      <c r="V373" s="46"/>
      <c r="W373" s="46"/>
      <c r="X373" s="46"/>
      <c r="Y373" s="56" t="s">
        <v>2182</v>
      </c>
      <c r="Z373" s="46">
        <v>2</v>
      </c>
      <c r="AA373" s="60">
        <v>44650</v>
      </c>
      <c r="AB373" s="273">
        <f t="shared" si="11"/>
        <v>1</v>
      </c>
      <c r="AC373" s="51">
        <f t="shared" si="10"/>
        <v>4</v>
      </c>
      <c r="AD373" s="70" t="s">
        <v>2183</v>
      </c>
      <c r="AE373" s="71"/>
      <c r="AF373" s="281"/>
    </row>
    <row r="374" spans="1:32" s="96" customFormat="1" ht="58.35" customHeight="1" x14ac:dyDescent="0.25">
      <c r="A374" s="45">
        <v>292</v>
      </c>
      <c r="B374" s="46" t="s">
        <v>24</v>
      </c>
      <c r="C374" s="46" t="s">
        <v>1440</v>
      </c>
      <c r="D374" s="46" t="s">
        <v>1482</v>
      </c>
      <c r="E374" s="47">
        <v>44042</v>
      </c>
      <c r="F374" s="46" t="s">
        <v>98</v>
      </c>
      <c r="G374" s="46" t="s">
        <v>28</v>
      </c>
      <c r="H374" s="46" t="s">
        <v>29</v>
      </c>
      <c r="I374" s="48" t="s">
        <v>222</v>
      </c>
      <c r="J374" s="46" t="s">
        <v>274</v>
      </c>
      <c r="K374" s="46" t="s">
        <v>1445</v>
      </c>
      <c r="L374" s="46" t="s">
        <v>1483</v>
      </c>
      <c r="M374" s="46" t="s">
        <v>1480</v>
      </c>
      <c r="N374" s="46">
        <v>1</v>
      </c>
      <c r="O374" s="46">
        <v>4</v>
      </c>
      <c r="P374" s="49">
        <v>44042</v>
      </c>
      <c r="Q374" s="49">
        <v>44165</v>
      </c>
      <c r="R374" s="46">
        <v>17</v>
      </c>
      <c r="S374" s="46" t="s">
        <v>241</v>
      </c>
      <c r="T374" s="46" t="s">
        <v>36</v>
      </c>
      <c r="U374" s="46"/>
      <c r="V374" s="46"/>
      <c r="W374" s="46"/>
      <c r="X374" s="46"/>
      <c r="Y374" s="46" t="s">
        <v>1484</v>
      </c>
      <c r="Z374" s="46">
        <v>1</v>
      </c>
      <c r="AA374" s="50">
        <v>44165</v>
      </c>
      <c r="AB374" s="273">
        <f t="shared" si="11"/>
        <v>1</v>
      </c>
      <c r="AC374" s="51">
        <f t="shared" si="10"/>
        <v>4</v>
      </c>
      <c r="AD374" s="51"/>
      <c r="AE374" s="57"/>
    </row>
    <row r="375" spans="1:32" s="96" customFormat="1" ht="195" x14ac:dyDescent="0.25">
      <c r="A375" s="45">
        <v>293</v>
      </c>
      <c r="B375" s="46" t="s">
        <v>24</v>
      </c>
      <c r="C375" s="46" t="s">
        <v>1485</v>
      </c>
      <c r="D375" s="46" t="s">
        <v>1486</v>
      </c>
      <c r="E375" s="47">
        <v>44090</v>
      </c>
      <c r="F375" s="46" t="s">
        <v>165</v>
      </c>
      <c r="G375" s="46" t="s">
        <v>28</v>
      </c>
      <c r="H375" s="46" t="s">
        <v>45</v>
      </c>
      <c r="I375" s="48" t="s">
        <v>273</v>
      </c>
      <c r="J375" s="46" t="s">
        <v>625</v>
      </c>
      <c r="K375" s="46" t="s">
        <v>1487</v>
      </c>
      <c r="L375" s="46" t="s">
        <v>1488</v>
      </c>
      <c r="M375" s="46" t="s">
        <v>1489</v>
      </c>
      <c r="N375" s="46">
        <v>1</v>
      </c>
      <c r="O375" s="46">
        <v>25</v>
      </c>
      <c r="P375" s="49">
        <v>44090</v>
      </c>
      <c r="Q375" s="49">
        <v>44286</v>
      </c>
      <c r="R375" s="46">
        <v>28</v>
      </c>
      <c r="S375" s="46" t="s">
        <v>1490</v>
      </c>
      <c r="T375" s="46" t="s">
        <v>36</v>
      </c>
      <c r="U375" s="46"/>
      <c r="V375" s="46"/>
      <c r="W375" s="46"/>
      <c r="X375" s="46"/>
      <c r="Y375" s="46" t="s">
        <v>1491</v>
      </c>
      <c r="Z375" s="46">
        <v>1</v>
      </c>
      <c r="AA375" s="50">
        <v>44286.695138888892</v>
      </c>
      <c r="AB375" s="273">
        <f t="shared" si="11"/>
        <v>1</v>
      </c>
      <c r="AC375" s="51">
        <f t="shared" si="10"/>
        <v>25</v>
      </c>
      <c r="AD375" s="51"/>
      <c r="AE375" s="57"/>
    </row>
    <row r="376" spans="1:32" s="96" customFormat="1" ht="90" x14ac:dyDescent="0.25">
      <c r="A376" s="45">
        <v>294</v>
      </c>
      <c r="B376" s="46" t="s">
        <v>24</v>
      </c>
      <c r="C376" s="46" t="s">
        <v>1485</v>
      </c>
      <c r="D376" s="46" t="s">
        <v>1492</v>
      </c>
      <c r="E376" s="47">
        <v>44090</v>
      </c>
      <c r="F376" s="46" t="s">
        <v>165</v>
      </c>
      <c r="G376" s="46" t="s">
        <v>28</v>
      </c>
      <c r="H376" s="46" t="s">
        <v>45</v>
      </c>
      <c r="I376" s="48" t="s">
        <v>273</v>
      </c>
      <c r="J376" s="46" t="s">
        <v>625</v>
      </c>
      <c r="K376" s="46" t="s">
        <v>1493</v>
      </c>
      <c r="L376" s="46" t="s">
        <v>1488</v>
      </c>
      <c r="M376" s="46" t="s">
        <v>1489</v>
      </c>
      <c r="N376" s="46">
        <v>1</v>
      </c>
      <c r="O376" s="46">
        <v>15</v>
      </c>
      <c r="P376" s="49">
        <v>44090</v>
      </c>
      <c r="Q376" s="49">
        <v>44286</v>
      </c>
      <c r="R376" s="46">
        <v>28</v>
      </c>
      <c r="S376" s="46" t="s">
        <v>1490</v>
      </c>
      <c r="T376" s="46" t="s">
        <v>36</v>
      </c>
      <c r="U376" s="46"/>
      <c r="V376" s="46"/>
      <c r="W376" s="46"/>
      <c r="X376" s="46"/>
      <c r="Y376" s="46" t="s">
        <v>1494</v>
      </c>
      <c r="Z376" s="46">
        <v>1</v>
      </c>
      <c r="AA376" s="50">
        <v>44286.693749999999</v>
      </c>
      <c r="AB376" s="273">
        <f t="shared" si="11"/>
        <v>1</v>
      </c>
      <c r="AC376" s="51">
        <f t="shared" si="10"/>
        <v>15</v>
      </c>
      <c r="AD376" s="51"/>
      <c r="AE376" s="57"/>
    </row>
    <row r="377" spans="1:32" s="96" customFormat="1" ht="120" x14ac:dyDescent="0.25">
      <c r="A377" s="45">
        <v>294</v>
      </c>
      <c r="B377" s="46" t="s">
        <v>24</v>
      </c>
      <c r="C377" s="46" t="s">
        <v>1485</v>
      </c>
      <c r="D377" s="46" t="s">
        <v>1492</v>
      </c>
      <c r="E377" s="47">
        <v>44090</v>
      </c>
      <c r="F377" s="46" t="s">
        <v>165</v>
      </c>
      <c r="G377" s="46" t="s">
        <v>28</v>
      </c>
      <c r="H377" s="46" t="s">
        <v>45</v>
      </c>
      <c r="I377" s="48" t="s">
        <v>273</v>
      </c>
      <c r="J377" s="46" t="s">
        <v>625</v>
      </c>
      <c r="K377" s="46" t="s">
        <v>1495</v>
      </c>
      <c r="L377" s="46" t="s">
        <v>1496</v>
      </c>
      <c r="M377" s="46" t="s">
        <v>1497</v>
      </c>
      <c r="N377" s="46">
        <v>1</v>
      </c>
      <c r="O377" s="46">
        <v>10</v>
      </c>
      <c r="P377" s="49">
        <v>44090</v>
      </c>
      <c r="Q377" s="49">
        <v>44227</v>
      </c>
      <c r="R377" s="46">
        <v>19</v>
      </c>
      <c r="S377" s="46" t="s">
        <v>1490</v>
      </c>
      <c r="T377" s="46" t="s">
        <v>36</v>
      </c>
      <c r="U377" s="46"/>
      <c r="V377" s="46"/>
      <c r="W377" s="46"/>
      <c r="X377" s="46"/>
      <c r="Y377" s="46" t="s">
        <v>1498</v>
      </c>
      <c r="Z377" s="46">
        <v>1</v>
      </c>
      <c r="AA377" s="50">
        <v>44226.892361111109</v>
      </c>
      <c r="AB377" s="273">
        <f t="shared" si="11"/>
        <v>1</v>
      </c>
      <c r="AC377" s="51">
        <f t="shared" si="10"/>
        <v>10</v>
      </c>
      <c r="AD377" s="51"/>
      <c r="AE377" s="57"/>
    </row>
    <row r="378" spans="1:32" s="96" customFormat="1" ht="180" x14ac:dyDescent="0.25">
      <c r="A378" s="45">
        <v>295</v>
      </c>
      <c r="B378" s="46" t="s">
        <v>24</v>
      </c>
      <c r="C378" s="46" t="s">
        <v>1485</v>
      </c>
      <c r="D378" s="46" t="s">
        <v>1499</v>
      </c>
      <c r="E378" s="47">
        <v>44090</v>
      </c>
      <c r="F378" s="46" t="s">
        <v>165</v>
      </c>
      <c r="G378" s="46" t="s">
        <v>28</v>
      </c>
      <c r="H378" s="46" t="s">
        <v>45</v>
      </c>
      <c r="I378" s="48" t="s">
        <v>81</v>
      </c>
      <c r="J378" s="46" t="s">
        <v>124</v>
      </c>
      <c r="K378" s="46" t="s">
        <v>1500</v>
      </c>
      <c r="L378" s="46" t="s">
        <v>1501</v>
      </c>
      <c r="M378" s="46" t="s">
        <v>1502</v>
      </c>
      <c r="N378" s="46">
        <v>1</v>
      </c>
      <c r="O378" s="46">
        <v>25</v>
      </c>
      <c r="P378" s="49">
        <v>44090</v>
      </c>
      <c r="Q378" s="49">
        <v>44097</v>
      </c>
      <c r="R378" s="46">
        <v>1</v>
      </c>
      <c r="S378" s="46" t="s">
        <v>128</v>
      </c>
      <c r="T378" s="46" t="s">
        <v>36</v>
      </c>
      <c r="U378" s="46"/>
      <c r="V378" s="46"/>
      <c r="W378" s="46"/>
      <c r="X378" s="46"/>
      <c r="Y378" s="46" t="s">
        <v>1503</v>
      </c>
      <c r="Z378" s="46">
        <v>1</v>
      </c>
      <c r="AA378" s="50">
        <v>44165</v>
      </c>
      <c r="AB378" s="273">
        <f t="shared" si="11"/>
        <v>1</v>
      </c>
      <c r="AC378" s="51">
        <f t="shared" si="10"/>
        <v>25</v>
      </c>
      <c r="AD378" s="51"/>
      <c r="AE378" s="57"/>
    </row>
    <row r="379" spans="1:32" s="96" customFormat="1" ht="105" x14ac:dyDescent="0.25">
      <c r="A379" s="45">
        <v>296</v>
      </c>
      <c r="B379" s="46" t="s">
        <v>24</v>
      </c>
      <c r="C379" s="46" t="s">
        <v>1485</v>
      </c>
      <c r="D379" s="46" t="s">
        <v>1504</v>
      </c>
      <c r="E379" s="47">
        <v>44090</v>
      </c>
      <c r="F379" s="46" t="s">
        <v>165</v>
      </c>
      <c r="G379" s="46" t="s">
        <v>28</v>
      </c>
      <c r="H379" s="46" t="s">
        <v>29</v>
      </c>
      <c r="I379" s="48" t="s">
        <v>81</v>
      </c>
      <c r="J379" s="46" t="s">
        <v>625</v>
      </c>
      <c r="K379" s="46" t="s">
        <v>1505</v>
      </c>
      <c r="L379" s="46" t="s">
        <v>1506</v>
      </c>
      <c r="M379" s="46" t="s">
        <v>1507</v>
      </c>
      <c r="N379" s="46">
        <v>1</v>
      </c>
      <c r="O379" s="46">
        <v>10</v>
      </c>
      <c r="P379" s="49">
        <v>44090</v>
      </c>
      <c r="Q379" s="49">
        <v>44144</v>
      </c>
      <c r="R379" s="46">
        <v>7</v>
      </c>
      <c r="S379" s="46" t="s">
        <v>1490</v>
      </c>
      <c r="T379" s="46" t="s">
        <v>36</v>
      </c>
      <c r="U379" s="46"/>
      <c r="V379" s="46"/>
      <c r="W379" s="46"/>
      <c r="X379" s="46"/>
      <c r="Y379" s="46" t="s">
        <v>1508</v>
      </c>
      <c r="Z379" s="46">
        <v>1</v>
      </c>
      <c r="AA379" s="50">
        <v>44165</v>
      </c>
      <c r="AB379" s="273">
        <f t="shared" si="11"/>
        <v>1</v>
      </c>
      <c r="AC379" s="51">
        <f t="shared" si="10"/>
        <v>10</v>
      </c>
      <c r="AD379" s="51"/>
      <c r="AE379" s="57"/>
    </row>
    <row r="380" spans="1:32" s="96" customFormat="1" ht="105" x14ac:dyDescent="0.25">
      <c r="A380" s="45">
        <v>297</v>
      </c>
      <c r="B380" s="46" t="s">
        <v>24</v>
      </c>
      <c r="C380" s="46" t="s">
        <v>1485</v>
      </c>
      <c r="D380" s="46" t="s">
        <v>1504</v>
      </c>
      <c r="E380" s="47">
        <v>44090</v>
      </c>
      <c r="F380" s="46" t="s">
        <v>165</v>
      </c>
      <c r="G380" s="46" t="s">
        <v>28</v>
      </c>
      <c r="H380" s="46" t="s">
        <v>29</v>
      </c>
      <c r="I380" s="48" t="s">
        <v>81</v>
      </c>
      <c r="J380" s="46" t="s">
        <v>625</v>
      </c>
      <c r="K380" s="46" t="s">
        <v>1505</v>
      </c>
      <c r="L380" s="46" t="s">
        <v>1509</v>
      </c>
      <c r="M380" s="46" t="s">
        <v>1510</v>
      </c>
      <c r="N380" s="46">
        <v>1</v>
      </c>
      <c r="O380" s="46">
        <v>15</v>
      </c>
      <c r="P380" s="49">
        <v>44090</v>
      </c>
      <c r="Q380" s="49">
        <v>44227</v>
      </c>
      <c r="R380" s="46">
        <v>19</v>
      </c>
      <c r="S380" s="46" t="s">
        <v>1490</v>
      </c>
      <c r="T380" s="46" t="s">
        <v>36</v>
      </c>
      <c r="U380" s="46"/>
      <c r="V380" s="46"/>
      <c r="W380" s="46"/>
      <c r="X380" s="46"/>
      <c r="Y380" s="46" t="s">
        <v>1511</v>
      </c>
      <c r="Z380" s="46">
        <v>1</v>
      </c>
      <c r="AA380" s="50">
        <v>44226.896527777775</v>
      </c>
      <c r="AB380" s="273">
        <f t="shared" si="11"/>
        <v>1</v>
      </c>
      <c r="AC380" s="51">
        <f t="shared" si="10"/>
        <v>15</v>
      </c>
      <c r="AD380" s="51"/>
      <c r="AE380" s="57"/>
    </row>
    <row r="381" spans="1:32" s="96" customFormat="1" ht="105" x14ac:dyDescent="0.25">
      <c r="A381" s="45">
        <v>298</v>
      </c>
      <c r="B381" s="46" t="s">
        <v>24</v>
      </c>
      <c r="C381" s="46" t="s">
        <v>1512</v>
      </c>
      <c r="D381" s="46" t="s">
        <v>1513</v>
      </c>
      <c r="E381" s="47">
        <v>44090</v>
      </c>
      <c r="F381" s="46" t="s">
        <v>74</v>
      </c>
      <c r="G381" s="46" t="s">
        <v>28</v>
      </c>
      <c r="H381" s="46" t="s">
        <v>45</v>
      </c>
      <c r="I381" s="48" t="s">
        <v>1514</v>
      </c>
      <c r="J381" s="46" t="s">
        <v>1515</v>
      </c>
      <c r="K381" s="46" t="s">
        <v>1516</v>
      </c>
      <c r="L381" s="46" t="s">
        <v>1517</v>
      </c>
      <c r="M381" s="46" t="s">
        <v>1518</v>
      </c>
      <c r="N381" s="46">
        <v>1</v>
      </c>
      <c r="O381" s="46">
        <v>10</v>
      </c>
      <c r="P381" s="49">
        <v>44090</v>
      </c>
      <c r="Q381" s="49">
        <v>44166</v>
      </c>
      <c r="R381" s="46">
        <v>10</v>
      </c>
      <c r="S381" s="46" t="s">
        <v>1515</v>
      </c>
      <c r="T381" s="46" t="s">
        <v>36</v>
      </c>
      <c r="U381" s="46"/>
      <c r="V381" s="46"/>
      <c r="W381" s="46"/>
      <c r="X381" s="46"/>
      <c r="Y381" s="46" t="s">
        <v>1519</v>
      </c>
      <c r="Z381" s="46">
        <v>1</v>
      </c>
      <c r="AA381" s="50">
        <v>44165</v>
      </c>
      <c r="AB381" s="273">
        <f t="shared" si="11"/>
        <v>1</v>
      </c>
      <c r="AC381" s="51">
        <f t="shared" si="10"/>
        <v>10</v>
      </c>
      <c r="AD381" s="51"/>
      <c r="AE381" s="57"/>
    </row>
    <row r="382" spans="1:32" s="96" customFormat="1" ht="105" x14ac:dyDescent="0.25">
      <c r="A382" s="45">
        <v>299</v>
      </c>
      <c r="B382" s="46" t="s">
        <v>24</v>
      </c>
      <c r="C382" s="46" t="s">
        <v>1512</v>
      </c>
      <c r="D382" s="46" t="s">
        <v>1513</v>
      </c>
      <c r="E382" s="47">
        <v>44090</v>
      </c>
      <c r="F382" s="46" t="s">
        <v>74</v>
      </c>
      <c r="G382" s="46" t="s">
        <v>28</v>
      </c>
      <c r="H382" s="46" t="s">
        <v>29</v>
      </c>
      <c r="I382" s="48" t="s">
        <v>1514</v>
      </c>
      <c r="J382" s="46" t="s">
        <v>1515</v>
      </c>
      <c r="K382" s="46" t="s">
        <v>1516</v>
      </c>
      <c r="L382" s="46" t="s">
        <v>1520</v>
      </c>
      <c r="M382" s="46" t="s">
        <v>1521</v>
      </c>
      <c r="N382" s="46">
        <v>1</v>
      </c>
      <c r="O382" s="46">
        <v>10</v>
      </c>
      <c r="P382" s="49">
        <v>44090</v>
      </c>
      <c r="Q382" s="49">
        <v>44175</v>
      </c>
      <c r="R382" s="46">
        <v>12</v>
      </c>
      <c r="S382" s="46" t="s">
        <v>1515</v>
      </c>
      <c r="T382" s="46" t="s">
        <v>36</v>
      </c>
      <c r="U382" s="46"/>
      <c r="V382" s="46"/>
      <c r="W382" s="46"/>
      <c r="X382" s="46"/>
      <c r="Y382" s="46" t="s">
        <v>1522</v>
      </c>
      <c r="Z382" s="46">
        <v>1</v>
      </c>
      <c r="AA382" s="50">
        <v>44165</v>
      </c>
      <c r="AB382" s="273">
        <f t="shared" si="11"/>
        <v>1</v>
      </c>
      <c r="AC382" s="51">
        <f t="shared" si="10"/>
        <v>10</v>
      </c>
      <c r="AD382" s="51"/>
      <c r="AE382" s="57"/>
    </row>
    <row r="383" spans="1:32" s="96" customFormat="1" ht="90" x14ac:dyDescent="0.25">
      <c r="A383" s="45">
        <v>300</v>
      </c>
      <c r="B383" s="46" t="s">
        <v>24</v>
      </c>
      <c r="C383" s="46" t="s">
        <v>1512</v>
      </c>
      <c r="D383" s="46" t="s">
        <v>1523</v>
      </c>
      <c r="E383" s="47">
        <v>44090</v>
      </c>
      <c r="F383" s="46" t="s">
        <v>74</v>
      </c>
      <c r="G383" s="46" t="s">
        <v>28</v>
      </c>
      <c r="H383" s="46" t="s">
        <v>45</v>
      </c>
      <c r="I383" s="48" t="s">
        <v>1514</v>
      </c>
      <c r="J383" s="46" t="s">
        <v>1515</v>
      </c>
      <c r="K383" s="46" t="s">
        <v>1524</v>
      </c>
      <c r="L383" s="46" t="s">
        <v>1517</v>
      </c>
      <c r="M383" s="46" t="s">
        <v>1518</v>
      </c>
      <c r="N383" s="46">
        <v>1</v>
      </c>
      <c r="O383" s="46">
        <v>10</v>
      </c>
      <c r="P383" s="49">
        <v>44090</v>
      </c>
      <c r="Q383" s="49">
        <v>44166</v>
      </c>
      <c r="R383" s="46">
        <v>10</v>
      </c>
      <c r="S383" s="46" t="s">
        <v>1515</v>
      </c>
      <c r="T383" s="46" t="s">
        <v>36</v>
      </c>
      <c r="U383" s="46"/>
      <c r="V383" s="46"/>
      <c r="W383" s="46"/>
      <c r="X383" s="46"/>
      <c r="Y383" s="46" t="s">
        <v>1519</v>
      </c>
      <c r="Z383" s="46">
        <v>1</v>
      </c>
      <c r="AA383" s="50">
        <v>44165</v>
      </c>
      <c r="AB383" s="273">
        <f t="shared" si="11"/>
        <v>1</v>
      </c>
      <c r="AC383" s="51">
        <f t="shared" si="10"/>
        <v>10</v>
      </c>
      <c r="AD383" s="51"/>
      <c r="AE383" s="57"/>
    </row>
    <row r="384" spans="1:32" s="96" customFormat="1" ht="90" x14ac:dyDescent="0.25">
      <c r="A384" s="45">
        <v>301</v>
      </c>
      <c r="B384" s="46" t="s">
        <v>24</v>
      </c>
      <c r="C384" s="46" t="s">
        <v>1512</v>
      </c>
      <c r="D384" s="46" t="s">
        <v>1523</v>
      </c>
      <c r="E384" s="47">
        <v>44090</v>
      </c>
      <c r="F384" s="46" t="s">
        <v>74</v>
      </c>
      <c r="G384" s="46" t="s">
        <v>28</v>
      </c>
      <c r="H384" s="46" t="s">
        <v>29</v>
      </c>
      <c r="I384" s="48" t="s">
        <v>1514</v>
      </c>
      <c r="J384" s="46" t="s">
        <v>1515</v>
      </c>
      <c r="K384" s="46" t="s">
        <v>1524</v>
      </c>
      <c r="L384" s="46" t="s">
        <v>1520</v>
      </c>
      <c r="M384" s="46" t="s">
        <v>1521</v>
      </c>
      <c r="N384" s="46">
        <v>1</v>
      </c>
      <c r="O384" s="46">
        <v>10</v>
      </c>
      <c r="P384" s="49">
        <v>44090</v>
      </c>
      <c r="Q384" s="49">
        <v>44175</v>
      </c>
      <c r="R384" s="46">
        <v>12</v>
      </c>
      <c r="S384" s="46" t="s">
        <v>1515</v>
      </c>
      <c r="T384" s="46" t="s">
        <v>36</v>
      </c>
      <c r="U384" s="46"/>
      <c r="V384" s="46"/>
      <c r="W384" s="46"/>
      <c r="X384" s="46"/>
      <c r="Y384" s="46" t="s">
        <v>1522</v>
      </c>
      <c r="Z384" s="46">
        <v>1</v>
      </c>
      <c r="AA384" s="50">
        <v>44165</v>
      </c>
      <c r="AB384" s="273">
        <f t="shared" si="11"/>
        <v>1</v>
      </c>
      <c r="AC384" s="51">
        <f t="shared" si="10"/>
        <v>10</v>
      </c>
      <c r="AD384" s="51"/>
      <c r="AE384" s="57"/>
    </row>
    <row r="385" spans="1:31" s="96" customFormat="1" ht="75" x14ac:dyDescent="0.25">
      <c r="A385" s="45">
        <v>302</v>
      </c>
      <c r="B385" s="46" t="s">
        <v>24</v>
      </c>
      <c r="C385" s="46" t="s">
        <v>1512</v>
      </c>
      <c r="D385" s="46" t="s">
        <v>1525</v>
      </c>
      <c r="E385" s="47">
        <v>44090</v>
      </c>
      <c r="F385" s="46" t="s">
        <v>74</v>
      </c>
      <c r="G385" s="46" t="s">
        <v>28</v>
      </c>
      <c r="H385" s="46" t="s">
        <v>45</v>
      </c>
      <c r="I385" s="48" t="s">
        <v>391</v>
      </c>
      <c r="J385" s="46" t="s">
        <v>1515</v>
      </c>
      <c r="K385" s="46" t="s">
        <v>1524</v>
      </c>
      <c r="L385" s="46" t="s">
        <v>1526</v>
      </c>
      <c r="M385" s="46" t="s">
        <v>1527</v>
      </c>
      <c r="N385" s="46">
        <v>1</v>
      </c>
      <c r="O385" s="46">
        <v>7</v>
      </c>
      <c r="P385" s="49">
        <v>44090</v>
      </c>
      <c r="Q385" s="49">
        <v>44109</v>
      </c>
      <c r="R385" s="46">
        <v>2</v>
      </c>
      <c r="S385" s="46" t="s">
        <v>1515</v>
      </c>
      <c r="T385" s="46" t="s">
        <v>36</v>
      </c>
      <c r="U385" s="46"/>
      <c r="V385" s="46"/>
      <c r="W385" s="46"/>
      <c r="X385" s="46"/>
      <c r="Y385" s="46" t="s">
        <v>1528</v>
      </c>
      <c r="Z385" s="46">
        <v>1</v>
      </c>
      <c r="AA385" s="50">
        <v>44165</v>
      </c>
      <c r="AB385" s="273">
        <f t="shared" si="11"/>
        <v>1</v>
      </c>
      <c r="AC385" s="51">
        <f t="shared" si="10"/>
        <v>7</v>
      </c>
      <c r="AD385" s="51"/>
      <c r="AE385" s="57"/>
    </row>
    <row r="386" spans="1:31" s="96" customFormat="1" ht="75" x14ac:dyDescent="0.25">
      <c r="A386" s="45">
        <v>303</v>
      </c>
      <c r="B386" s="46" t="s">
        <v>24</v>
      </c>
      <c r="C386" s="46" t="s">
        <v>1512</v>
      </c>
      <c r="D386" s="46" t="s">
        <v>1525</v>
      </c>
      <c r="E386" s="47">
        <v>44090</v>
      </c>
      <c r="F386" s="46" t="s">
        <v>1317</v>
      </c>
      <c r="G386" s="46" t="s">
        <v>28</v>
      </c>
      <c r="H386" s="46" t="s">
        <v>45</v>
      </c>
      <c r="I386" s="48" t="s">
        <v>391</v>
      </c>
      <c r="J386" s="46" t="s">
        <v>462</v>
      </c>
      <c r="K386" s="46" t="s">
        <v>1524</v>
      </c>
      <c r="L386" s="46" t="s">
        <v>1529</v>
      </c>
      <c r="M386" s="46" t="s">
        <v>1530</v>
      </c>
      <c r="N386" s="46">
        <v>1</v>
      </c>
      <c r="O386" s="46">
        <v>7</v>
      </c>
      <c r="P386" s="49">
        <v>44090</v>
      </c>
      <c r="Q386" s="49">
        <v>44286</v>
      </c>
      <c r="R386" s="46">
        <v>23</v>
      </c>
      <c r="S386" s="46" t="s">
        <v>462</v>
      </c>
      <c r="T386" s="46" t="s">
        <v>36</v>
      </c>
      <c r="U386" s="46"/>
      <c r="V386" s="46"/>
      <c r="W386" s="46"/>
      <c r="X386" s="46"/>
      <c r="Y386" s="46" t="s">
        <v>1531</v>
      </c>
      <c r="Z386" s="46">
        <v>1</v>
      </c>
      <c r="AA386" s="50">
        <v>44330.798611111109</v>
      </c>
      <c r="AB386" s="273">
        <f t="shared" si="11"/>
        <v>1</v>
      </c>
      <c r="AC386" s="51">
        <f t="shared" ref="AC386:AC449" si="12">AB386*O386</f>
        <v>7</v>
      </c>
      <c r="AD386" s="51"/>
      <c r="AE386" s="57"/>
    </row>
    <row r="387" spans="1:31" s="96" customFormat="1" ht="105" x14ac:dyDescent="0.25">
      <c r="A387" s="45">
        <v>304</v>
      </c>
      <c r="B387" s="46" t="s">
        <v>24</v>
      </c>
      <c r="C387" s="46" t="s">
        <v>1512</v>
      </c>
      <c r="D387" s="46" t="s">
        <v>1525</v>
      </c>
      <c r="E387" s="47">
        <v>44090</v>
      </c>
      <c r="F387" s="46" t="s">
        <v>74</v>
      </c>
      <c r="G387" s="46" t="s">
        <v>28</v>
      </c>
      <c r="H387" s="46" t="s">
        <v>29</v>
      </c>
      <c r="I387" s="48" t="s">
        <v>391</v>
      </c>
      <c r="J387" s="46" t="s">
        <v>1515</v>
      </c>
      <c r="K387" s="46" t="s">
        <v>1524</v>
      </c>
      <c r="L387" s="46" t="s">
        <v>1532</v>
      </c>
      <c r="M387" s="46" t="s">
        <v>1533</v>
      </c>
      <c r="N387" s="46">
        <v>1</v>
      </c>
      <c r="O387" s="46">
        <v>6</v>
      </c>
      <c r="P387" s="49">
        <v>44090</v>
      </c>
      <c r="Q387" s="49">
        <v>44130</v>
      </c>
      <c r="R387" s="46">
        <v>5</v>
      </c>
      <c r="S387" s="46" t="s">
        <v>1515</v>
      </c>
      <c r="T387" s="46" t="s">
        <v>36</v>
      </c>
      <c r="U387" s="46"/>
      <c r="V387" s="46"/>
      <c r="W387" s="73"/>
      <c r="X387" s="73"/>
      <c r="Y387" s="73" t="s">
        <v>1534</v>
      </c>
      <c r="Z387" s="73">
        <v>1</v>
      </c>
      <c r="AA387" s="74">
        <v>44165</v>
      </c>
      <c r="AB387" s="273">
        <f t="shared" ref="AB387:AB450" si="13">Z387/N387</f>
        <v>1</v>
      </c>
      <c r="AC387" s="51">
        <f t="shared" si="12"/>
        <v>6</v>
      </c>
      <c r="AD387" s="51"/>
      <c r="AE387" s="57"/>
    </row>
    <row r="388" spans="1:31" s="96" customFormat="1" ht="218.25" customHeight="1" x14ac:dyDescent="0.25">
      <c r="A388" s="45">
        <v>305</v>
      </c>
      <c r="B388" s="46" t="s">
        <v>24</v>
      </c>
      <c r="C388" s="46" t="s">
        <v>1512</v>
      </c>
      <c r="D388" s="46" t="s">
        <v>1535</v>
      </c>
      <c r="E388" s="47">
        <v>44090</v>
      </c>
      <c r="F388" s="46" t="s">
        <v>74</v>
      </c>
      <c r="G388" s="46" t="s">
        <v>28</v>
      </c>
      <c r="H388" s="46" t="s">
        <v>45</v>
      </c>
      <c r="I388" s="48" t="s">
        <v>1514</v>
      </c>
      <c r="J388" s="46" t="s">
        <v>1515</v>
      </c>
      <c r="K388" s="46" t="s">
        <v>1536</v>
      </c>
      <c r="L388" s="46" t="s">
        <v>1537</v>
      </c>
      <c r="M388" s="46" t="s">
        <v>1538</v>
      </c>
      <c r="N388" s="46">
        <v>1</v>
      </c>
      <c r="O388" s="46">
        <v>20</v>
      </c>
      <c r="P388" s="49">
        <v>44090</v>
      </c>
      <c r="Q388" s="75">
        <v>44377</v>
      </c>
      <c r="R388" s="46">
        <v>21</v>
      </c>
      <c r="S388" s="46" t="s">
        <v>1515</v>
      </c>
      <c r="T388" s="46" t="s">
        <v>36</v>
      </c>
      <c r="U388" s="46"/>
      <c r="V388" s="76"/>
      <c r="W388" s="51"/>
      <c r="X388" s="75">
        <v>44227</v>
      </c>
      <c r="Y388" s="51" t="s">
        <v>1757</v>
      </c>
      <c r="Z388" s="51">
        <v>1</v>
      </c>
      <c r="AA388" s="75">
        <v>44377</v>
      </c>
      <c r="AB388" s="273">
        <f t="shared" si="13"/>
        <v>1</v>
      </c>
      <c r="AC388" s="51">
        <f t="shared" si="12"/>
        <v>20</v>
      </c>
      <c r="AD388" s="51" t="s">
        <v>1749</v>
      </c>
      <c r="AE388" s="57"/>
    </row>
    <row r="389" spans="1:31" s="96" customFormat="1" ht="135" x14ac:dyDescent="0.25">
      <c r="A389" s="45">
        <v>306</v>
      </c>
      <c r="B389" s="46" t="s">
        <v>24</v>
      </c>
      <c r="C389" s="46" t="s">
        <v>1512</v>
      </c>
      <c r="D389" s="46" t="s">
        <v>1539</v>
      </c>
      <c r="E389" s="47">
        <v>44090</v>
      </c>
      <c r="F389" s="46" t="s">
        <v>74</v>
      </c>
      <c r="G389" s="46" t="s">
        <v>28</v>
      </c>
      <c r="H389" s="46" t="s">
        <v>29</v>
      </c>
      <c r="I389" s="48" t="s">
        <v>236</v>
      </c>
      <c r="J389" s="46" t="s">
        <v>1515</v>
      </c>
      <c r="K389" s="46" t="s">
        <v>1540</v>
      </c>
      <c r="L389" s="46" t="s">
        <v>1541</v>
      </c>
      <c r="M389" s="46" t="s">
        <v>1542</v>
      </c>
      <c r="N389" s="46">
        <v>1</v>
      </c>
      <c r="O389" s="46">
        <v>7</v>
      </c>
      <c r="P389" s="49">
        <v>44090</v>
      </c>
      <c r="Q389" s="75">
        <v>44377</v>
      </c>
      <c r="R389" s="46">
        <v>17</v>
      </c>
      <c r="S389" s="46" t="s">
        <v>1515</v>
      </c>
      <c r="T389" s="46" t="s">
        <v>36</v>
      </c>
      <c r="U389" s="46"/>
      <c r="V389" s="46"/>
      <c r="W389" s="46"/>
      <c r="X389" s="75">
        <v>44321</v>
      </c>
      <c r="Y389" s="51" t="s">
        <v>1758</v>
      </c>
      <c r="Z389" s="46">
        <v>1</v>
      </c>
      <c r="AA389" s="55">
        <v>44377</v>
      </c>
      <c r="AB389" s="273">
        <f t="shared" si="13"/>
        <v>1</v>
      </c>
      <c r="AC389" s="51">
        <f t="shared" si="12"/>
        <v>7</v>
      </c>
      <c r="AD389" s="51" t="s">
        <v>1749</v>
      </c>
      <c r="AE389" s="57"/>
    </row>
    <row r="390" spans="1:31" s="96" customFormat="1" ht="150" x14ac:dyDescent="0.25">
      <c r="A390" s="45">
        <v>306</v>
      </c>
      <c r="B390" s="46" t="s">
        <v>24</v>
      </c>
      <c r="C390" s="46" t="s">
        <v>1512</v>
      </c>
      <c r="D390" s="46" t="s">
        <v>1539</v>
      </c>
      <c r="E390" s="47">
        <v>44090</v>
      </c>
      <c r="F390" s="46" t="s">
        <v>74</v>
      </c>
      <c r="G390" s="46" t="s">
        <v>28</v>
      </c>
      <c r="H390" s="46" t="s">
        <v>29</v>
      </c>
      <c r="I390" s="48" t="s">
        <v>236</v>
      </c>
      <c r="J390" s="46" t="s">
        <v>1515</v>
      </c>
      <c r="K390" s="46" t="s">
        <v>1543</v>
      </c>
      <c r="L390" s="46" t="s">
        <v>1544</v>
      </c>
      <c r="M390" s="46" t="s">
        <v>1545</v>
      </c>
      <c r="N390" s="46">
        <v>1</v>
      </c>
      <c r="O390" s="46">
        <v>6</v>
      </c>
      <c r="P390" s="49">
        <v>44090</v>
      </c>
      <c r="Q390" s="75">
        <v>44377</v>
      </c>
      <c r="R390" s="46">
        <v>23</v>
      </c>
      <c r="S390" s="46" t="s">
        <v>1515</v>
      </c>
      <c r="T390" s="46" t="s">
        <v>36</v>
      </c>
      <c r="U390" s="46"/>
      <c r="V390" s="46"/>
      <c r="W390" s="46"/>
      <c r="X390" s="75">
        <v>44356</v>
      </c>
      <c r="Y390" s="12" t="s">
        <v>1759</v>
      </c>
      <c r="Z390" s="46">
        <v>1</v>
      </c>
      <c r="AA390" s="55">
        <v>44377</v>
      </c>
      <c r="AB390" s="273">
        <f t="shared" si="13"/>
        <v>1</v>
      </c>
      <c r="AC390" s="51">
        <f t="shared" si="12"/>
        <v>6</v>
      </c>
      <c r="AD390" s="51" t="s">
        <v>1749</v>
      </c>
      <c r="AE390" s="57"/>
    </row>
    <row r="391" spans="1:31" s="96" customFormat="1" ht="276.75" customHeight="1" x14ac:dyDescent="0.25">
      <c r="A391" s="45">
        <v>307</v>
      </c>
      <c r="B391" s="46" t="s">
        <v>24</v>
      </c>
      <c r="C391" s="46" t="s">
        <v>1512</v>
      </c>
      <c r="D391" s="46" t="s">
        <v>1539</v>
      </c>
      <c r="E391" s="47">
        <v>44090</v>
      </c>
      <c r="F391" s="46" t="s">
        <v>74</v>
      </c>
      <c r="G391" s="46" t="s">
        <v>28</v>
      </c>
      <c r="H391" s="46" t="s">
        <v>45</v>
      </c>
      <c r="I391" s="48" t="s">
        <v>236</v>
      </c>
      <c r="J391" s="46" t="s">
        <v>1515</v>
      </c>
      <c r="K391" s="46" t="s">
        <v>1540</v>
      </c>
      <c r="L391" s="46" t="s">
        <v>1546</v>
      </c>
      <c r="M391" s="46" t="s">
        <v>1547</v>
      </c>
      <c r="N391" s="46">
        <v>1</v>
      </c>
      <c r="O391" s="46">
        <v>7</v>
      </c>
      <c r="P391" s="49">
        <v>44090</v>
      </c>
      <c r="Q391" s="75">
        <v>44377</v>
      </c>
      <c r="R391" s="46">
        <v>21</v>
      </c>
      <c r="S391" s="46" t="s">
        <v>1515</v>
      </c>
      <c r="T391" s="46" t="s">
        <v>36</v>
      </c>
      <c r="U391" s="46"/>
      <c r="V391" s="46"/>
      <c r="W391" s="46"/>
      <c r="X391" s="75">
        <v>44377</v>
      </c>
      <c r="Y391" s="12" t="s">
        <v>1760</v>
      </c>
      <c r="Z391" s="46">
        <v>1</v>
      </c>
      <c r="AA391" s="55">
        <v>44377</v>
      </c>
      <c r="AB391" s="273">
        <f t="shared" si="13"/>
        <v>1</v>
      </c>
      <c r="AC391" s="51">
        <f t="shared" si="12"/>
        <v>7</v>
      </c>
      <c r="AD391" s="51" t="s">
        <v>1749</v>
      </c>
      <c r="AE391" s="57"/>
    </row>
    <row r="392" spans="1:31" s="96" customFormat="1" ht="120" x14ac:dyDescent="0.25">
      <c r="A392" s="45">
        <v>308</v>
      </c>
      <c r="B392" s="46" t="s">
        <v>24</v>
      </c>
      <c r="C392" s="46" t="s">
        <v>1548</v>
      </c>
      <c r="D392" s="46" t="s">
        <v>1549</v>
      </c>
      <c r="E392" s="47">
        <v>44112</v>
      </c>
      <c r="F392" s="46" t="s">
        <v>348</v>
      </c>
      <c r="G392" s="46" t="s">
        <v>28</v>
      </c>
      <c r="H392" s="46" t="s">
        <v>45</v>
      </c>
      <c r="I392" s="48" t="s">
        <v>107</v>
      </c>
      <c r="J392" s="46" t="s">
        <v>349</v>
      </c>
      <c r="K392" s="46" t="s">
        <v>1550</v>
      </c>
      <c r="L392" s="46" t="s">
        <v>1551</v>
      </c>
      <c r="M392" s="46" t="s">
        <v>1552</v>
      </c>
      <c r="N392" s="46">
        <v>1</v>
      </c>
      <c r="O392" s="46">
        <v>11</v>
      </c>
      <c r="P392" s="49">
        <v>44112</v>
      </c>
      <c r="Q392" s="49">
        <v>44423</v>
      </c>
      <c r="R392" s="46">
        <v>44</v>
      </c>
      <c r="S392" s="46" t="s">
        <v>353</v>
      </c>
      <c r="T392" s="46" t="s">
        <v>36</v>
      </c>
      <c r="U392" s="46"/>
      <c r="V392" s="46"/>
      <c r="W392" s="46"/>
      <c r="X392" s="46"/>
      <c r="Y392" s="46" t="s">
        <v>1765</v>
      </c>
      <c r="Z392" s="46">
        <v>1</v>
      </c>
      <c r="AA392" s="55">
        <v>44399.450694444444</v>
      </c>
      <c r="AB392" s="273">
        <f t="shared" si="13"/>
        <v>1</v>
      </c>
      <c r="AC392" s="51">
        <f t="shared" si="12"/>
        <v>11</v>
      </c>
      <c r="AD392" s="51"/>
      <c r="AE392" s="57"/>
    </row>
    <row r="393" spans="1:31" s="96" customFormat="1" ht="120" x14ac:dyDescent="0.25">
      <c r="A393" s="45">
        <v>308</v>
      </c>
      <c r="B393" s="46" t="s">
        <v>24</v>
      </c>
      <c r="C393" s="46" t="s">
        <v>1548</v>
      </c>
      <c r="D393" s="46" t="s">
        <v>1549</v>
      </c>
      <c r="E393" s="47">
        <v>44112</v>
      </c>
      <c r="F393" s="46" t="s">
        <v>348</v>
      </c>
      <c r="G393" s="46" t="s">
        <v>28</v>
      </c>
      <c r="H393" s="46" t="s">
        <v>45</v>
      </c>
      <c r="I393" s="48" t="s">
        <v>107</v>
      </c>
      <c r="J393" s="46" t="s">
        <v>349</v>
      </c>
      <c r="K393" s="46" t="s">
        <v>1550</v>
      </c>
      <c r="L393" s="46" t="s">
        <v>1554</v>
      </c>
      <c r="M393" s="46" t="s">
        <v>1555</v>
      </c>
      <c r="N393" s="46">
        <v>1</v>
      </c>
      <c r="O393" s="46">
        <v>12</v>
      </c>
      <c r="P393" s="49">
        <v>44112</v>
      </c>
      <c r="Q393" s="49">
        <v>44407</v>
      </c>
      <c r="R393" s="46">
        <v>42</v>
      </c>
      <c r="S393" s="46" t="s">
        <v>353</v>
      </c>
      <c r="T393" s="46" t="s">
        <v>36</v>
      </c>
      <c r="U393" s="46"/>
      <c r="V393" s="46"/>
      <c r="W393" s="46"/>
      <c r="X393" s="46"/>
      <c r="Y393" s="77" t="s">
        <v>1766</v>
      </c>
      <c r="Z393" s="77">
        <v>1</v>
      </c>
      <c r="AA393" s="78">
        <v>44399.448611111111</v>
      </c>
      <c r="AB393" s="273">
        <f t="shared" si="13"/>
        <v>1</v>
      </c>
      <c r="AC393" s="51">
        <f t="shared" si="12"/>
        <v>12</v>
      </c>
      <c r="AD393" s="51"/>
      <c r="AE393" s="57"/>
    </row>
    <row r="394" spans="1:31" s="96" customFormat="1" ht="120" x14ac:dyDescent="0.25">
      <c r="A394" s="45">
        <v>308</v>
      </c>
      <c r="B394" s="46" t="s">
        <v>24</v>
      </c>
      <c r="C394" s="46" t="s">
        <v>1548</v>
      </c>
      <c r="D394" s="46" t="s">
        <v>1549</v>
      </c>
      <c r="E394" s="47">
        <v>44112</v>
      </c>
      <c r="F394" s="46" t="s">
        <v>348</v>
      </c>
      <c r="G394" s="46" t="s">
        <v>28</v>
      </c>
      <c r="H394" s="46" t="s">
        <v>45</v>
      </c>
      <c r="I394" s="48" t="s">
        <v>107</v>
      </c>
      <c r="J394" s="46" t="s">
        <v>349</v>
      </c>
      <c r="K394" s="46" t="s">
        <v>1553</v>
      </c>
      <c r="L394" s="46" t="s">
        <v>1556</v>
      </c>
      <c r="M394" s="46" t="s">
        <v>1557</v>
      </c>
      <c r="N394" s="46">
        <v>1</v>
      </c>
      <c r="O394" s="46">
        <v>11</v>
      </c>
      <c r="P394" s="49">
        <v>44112</v>
      </c>
      <c r="Q394" s="49">
        <v>44211</v>
      </c>
      <c r="R394" s="46">
        <v>14</v>
      </c>
      <c r="S394" s="46" t="s">
        <v>353</v>
      </c>
      <c r="T394" s="46" t="s">
        <v>36</v>
      </c>
      <c r="U394" s="46"/>
      <c r="V394" s="46"/>
      <c r="W394" s="46"/>
      <c r="X394" s="46"/>
      <c r="Y394" s="46" t="s">
        <v>1558</v>
      </c>
      <c r="Z394" s="46">
        <v>1</v>
      </c>
      <c r="AA394" s="50">
        <v>44215.31527777778</v>
      </c>
      <c r="AB394" s="273">
        <f t="shared" si="13"/>
        <v>1</v>
      </c>
      <c r="AC394" s="51">
        <f t="shared" si="12"/>
        <v>11</v>
      </c>
      <c r="AD394" s="51"/>
      <c r="AE394" s="57"/>
    </row>
    <row r="395" spans="1:31" s="96" customFormat="1" ht="120" x14ac:dyDescent="0.25">
      <c r="A395" s="45">
        <v>309</v>
      </c>
      <c r="B395" s="46" t="s">
        <v>24</v>
      </c>
      <c r="C395" s="46" t="s">
        <v>1548</v>
      </c>
      <c r="D395" s="46" t="s">
        <v>1549</v>
      </c>
      <c r="E395" s="47">
        <v>44112</v>
      </c>
      <c r="F395" s="46" t="s">
        <v>348</v>
      </c>
      <c r="G395" s="46" t="s">
        <v>28</v>
      </c>
      <c r="H395" s="46" t="s">
        <v>45</v>
      </c>
      <c r="I395" s="48" t="s">
        <v>30</v>
      </c>
      <c r="J395" s="46" t="s">
        <v>349</v>
      </c>
      <c r="K395" s="46" t="s">
        <v>1550</v>
      </c>
      <c r="L395" s="46" t="s">
        <v>1559</v>
      </c>
      <c r="M395" s="46" t="s">
        <v>1560</v>
      </c>
      <c r="N395" s="46">
        <v>1</v>
      </c>
      <c r="O395" s="46">
        <v>11</v>
      </c>
      <c r="P395" s="49">
        <v>44112</v>
      </c>
      <c r="Q395" s="49">
        <v>44711</v>
      </c>
      <c r="R395" s="46">
        <v>64</v>
      </c>
      <c r="S395" s="46" t="s">
        <v>353</v>
      </c>
      <c r="T395" s="46" t="s">
        <v>36</v>
      </c>
      <c r="U395" s="46"/>
      <c r="V395" s="46"/>
      <c r="W395" s="46"/>
      <c r="X395" s="46"/>
      <c r="Y395" s="79" t="s">
        <v>2125</v>
      </c>
      <c r="Z395" s="46">
        <v>1</v>
      </c>
      <c r="AA395" s="55">
        <v>44377</v>
      </c>
      <c r="AB395" s="273">
        <f t="shared" si="13"/>
        <v>1</v>
      </c>
      <c r="AC395" s="51">
        <f t="shared" si="12"/>
        <v>11</v>
      </c>
      <c r="AD395" s="51"/>
      <c r="AE395" s="57"/>
    </row>
    <row r="396" spans="1:31" s="96" customFormat="1" ht="120" x14ac:dyDescent="0.25">
      <c r="A396" s="45">
        <v>309</v>
      </c>
      <c r="B396" s="46" t="s">
        <v>24</v>
      </c>
      <c r="C396" s="46" t="s">
        <v>1548</v>
      </c>
      <c r="D396" s="46" t="s">
        <v>1549</v>
      </c>
      <c r="E396" s="47">
        <v>44112</v>
      </c>
      <c r="F396" s="46" t="s">
        <v>348</v>
      </c>
      <c r="G396" s="46" t="s">
        <v>28</v>
      </c>
      <c r="H396" s="46" t="s">
        <v>45</v>
      </c>
      <c r="I396" s="48" t="s">
        <v>30</v>
      </c>
      <c r="J396" s="46" t="s">
        <v>349</v>
      </c>
      <c r="K396" s="46" t="s">
        <v>1553</v>
      </c>
      <c r="L396" s="46" t="s">
        <v>1561</v>
      </c>
      <c r="M396" s="46" t="s">
        <v>1562</v>
      </c>
      <c r="N396" s="46">
        <v>1</v>
      </c>
      <c r="O396" s="46">
        <v>11</v>
      </c>
      <c r="P396" s="49">
        <v>44112</v>
      </c>
      <c r="Q396" s="49">
        <v>44438</v>
      </c>
      <c r="R396" s="46">
        <v>46</v>
      </c>
      <c r="S396" s="46" t="s">
        <v>353</v>
      </c>
      <c r="T396" s="46" t="s">
        <v>36</v>
      </c>
      <c r="U396" s="46"/>
      <c r="V396" s="46"/>
      <c r="W396" s="46"/>
      <c r="X396" s="46"/>
      <c r="Y396" s="77" t="s">
        <v>1767</v>
      </c>
      <c r="Z396" s="77">
        <v>1</v>
      </c>
      <c r="AA396" s="78">
        <v>44426.681250000001</v>
      </c>
      <c r="AB396" s="273">
        <f t="shared" si="13"/>
        <v>1</v>
      </c>
      <c r="AC396" s="51">
        <f t="shared" si="12"/>
        <v>11</v>
      </c>
      <c r="AD396" s="51"/>
      <c r="AE396" s="57"/>
    </row>
    <row r="397" spans="1:31" s="96" customFormat="1" ht="120" x14ac:dyDescent="0.25">
      <c r="A397" s="45">
        <v>310</v>
      </c>
      <c r="B397" s="46" t="s">
        <v>24</v>
      </c>
      <c r="C397" s="46" t="s">
        <v>1548</v>
      </c>
      <c r="D397" s="46" t="s">
        <v>1563</v>
      </c>
      <c r="E397" s="47">
        <v>44112</v>
      </c>
      <c r="F397" s="46" t="s">
        <v>348</v>
      </c>
      <c r="G397" s="46" t="s">
        <v>28</v>
      </c>
      <c r="H397" s="46" t="s">
        <v>29</v>
      </c>
      <c r="I397" s="48" t="s">
        <v>30</v>
      </c>
      <c r="J397" s="46" t="s">
        <v>349</v>
      </c>
      <c r="K397" s="46" t="s">
        <v>1566</v>
      </c>
      <c r="L397" s="46" t="s">
        <v>1564</v>
      </c>
      <c r="M397" s="46" t="s">
        <v>1565</v>
      </c>
      <c r="N397" s="46">
        <v>3</v>
      </c>
      <c r="O397" s="46">
        <v>11</v>
      </c>
      <c r="P397" s="49">
        <v>44112</v>
      </c>
      <c r="Q397" s="49">
        <v>44196</v>
      </c>
      <c r="R397" s="46">
        <v>12</v>
      </c>
      <c r="S397" s="46" t="s">
        <v>353</v>
      </c>
      <c r="T397" s="46" t="s">
        <v>36</v>
      </c>
      <c r="U397" s="46"/>
      <c r="V397" s="46"/>
      <c r="W397" s="46"/>
      <c r="X397" s="46"/>
      <c r="Y397" s="46" t="s">
        <v>1567</v>
      </c>
      <c r="Z397" s="46">
        <v>3</v>
      </c>
      <c r="AA397" s="50">
        <v>44193.46875</v>
      </c>
      <c r="AB397" s="273">
        <f t="shared" si="13"/>
        <v>1</v>
      </c>
      <c r="AC397" s="51">
        <f t="shared" si="12"/>
        <v>11</v>
      </c>
      <c r="AD397" s="51"/>
      <c r="AE397" s="57"/>
    </row>
    <row r="398" spans="1:31" s="96" customFormat="1" ht="120" x14ac:dyDescent="0.25">
      <c r="A398" s="45">
        <v>311</v>
      </c>
      <c r="B398" s="46" t="s">
        <v>24</v>
      </c>
      <c r="C398" s="46" t="s">
        <v>1548</v>
      </c>
      <c r="D398" s="46" t="s">
        <v>1568</v>
      </c>
      <c r="E398" s="47">
        <v>44112</v>
      </c>
      <c r="F398" s="46" t="s">
        <v>348</v>
      </c>
      <c r="G398" s="46" t="s">
        <v>28</v>
      </c>
      <c r="H398" s="46" t="s">
        <v>29</v>
      </c>
      <c r="I398" s="48" t="s">
        <v>222</v>
      </c>
      <c r="J398" s="46" t="s">
        <v>349</v>
      </c>
      <c r="K398" s="46" t="s">
        <v>1569</v>
      </c>
      <c r="L398" s="46" t="s">
        <v>1570</v>
      </c>
      <c r="M398" s="46" t="s">
        <v>1571</v>
      </c>
      <c r="N398" s="46">
        <v>1</v>
      </c>
      <c r="O398" s="46">
        <v>11</v>
      </c>
      <c r="P398" s="49">
        <v>44112</v>
      </c>
      <c r="Q398" s="49">
        <v>44150</v>
      </c>
      <c r="R398" s="46">
        <v>5</v>
      </c>
      <c r="S398" s="46" t="s">
        <v>353</v>
      </c>
      <c r="T398" s="46" t="s">
        <v>36</v>
      </c>
      <c r="U398" s="46"/>
      <c r="V398" s="46"/>
      <c r="W398" s="46"/>
      <c r="X398" s="46"/>
      <c r="Y398" s="46" t="s">
        <v>1572</v>
      </c>
      <c r="Z398" s="46">
        <v>1</v>
      </c>
      <c r="AA398" s="50">
        <v>44165</v>
      </c>
      <c r="AB398" s="273">
        <f t="shared" si="13"/>
        <v>1</v>
      </c>
      <c r="AC398" s="51">
        <f t="shared" si="12"/>
        <v>11</v>
      </c>
      <c r="AD398" s="51"/>
      <c r="AE398" s="57"/>
    </row>
    <row r="399" spans="1:31" s="96" customFormat="1" ht="75" x14ac:dyDescent="0.25">
      <c r="A399" s="45">
        <v>312</v>
      </c>
      <c r="B399" s="46" t="s">
        <v>24</v>
      </c>
      <c r="C399" s="46" t="s">
        <v>1548</v>
      </c>
      <c r="D399" s="46" t="s">
        <v>1568</v>
      </c>
      <c r="E399" s="47">
        <v>44112</v>
      </c>
      <c r="F399" s="46" t="s">
        <v>1317</v>
      </c>
      <c r="G399" s="46" t="s">
        <v>28</v>
      </c>
      <c r="H399" s="46" t="s">
        <v>29</v>
      </c>
      <c r="I399" s="48" t="s">
        <v>222</v>
      </c>
      <c r="J399" s="46" t="s">
        <v>462</v>
      </c>
      <c r="K399" s="46" t="s">
        <v>1569</v>
      </c>
      <c r="L399" s="46" t="s">
        <v>1573</v>
      </c>
      <c r="M399" s="46" t="s">
        <v>1574</v>
      </c>
      <c r="N399" s="46">
        <v>8</v>
      </c>
      <c r="O399" s="46">
        <v>11</v>
      </c>
      <c r="P399" s="49">
        <v>44112</v>
      </c>
      <c r="Q399" s="49">
        <v>44196</v>
      </c>
      <c r="R399" s="46">
        <v>12</v>
      </c>
      <c r="S399" s="46" t="s">
        <v>353</v>
      </c>
      <c r="T399" s="46" t="s">
        <v>36</v>
      </c>
      <c r="U399" s="46"/>
      <c r="V399" s="46"/>
      <c r="W399" s="46"/>
      <c r="X399" s="46"/>
      <c r="Y399" s="46" t="s">
        <v>1575</v>
      </c>
      <c r="Z399" s="46">
        <v>8</v>
      </c>
      <c r="AA399" s="50">
        <v>44193.467361111114</v>
      </c>
      <c r="AB399" s="273">
        <f t="shared" si="13"/>
        <v>1</v>
      </c>
      <c r="AC399" s="51">
        <f t="shared" si="12"/>
        <v>11</v>
      </c>
      <c r="AD399" s="51"/>
      <c r="AE399" s="57"/>
    </row>
    <row r="400" spans="1:31" s="96" customFormat="1" ht="75" x14ac:dyDescent="0.25">
      <c r="A400" s="45">
        <v>313</v>
      </c>
      <c r="B400" s="46" t="s">
        <v>24</v>
      </c>
      <c r="C400" s="46" t="s">
        <v>1548</v>
      </c>
      <c r="D400" s="46" t="s">
        <v>1568</v>
      </c>
      <c r="E400" s="47">
        <v>44112</v>
      </c>
      <c r="F400" s="46" t="s">
        <v>98</v>
      </c>
      <c r="G400" s="46" t="s">
        <v>28</v>
      </c>
      <c r="H400" s="46" t="s">
        <v>29</v>
      </c>
      <c r="I400" s="48" t="s">
        <v>222</v>
      </c>
      <c r="J400" s="46" t="s">
        <v>245</v>
      </c>
      <c r="K400" s="46" t="s">
        <v>1569</v>
      </c>
      <c r="L400" s="46" t="s">
        <v>1576</v>
      </c>
      <c r="M400" s="46" t="s">
        <v>1574</v>
      </c>
      <c r="N400" s="46">
        <v>8</v>
      </c>
      <c r="O400" s="46">
        <v>11</v>
      </c>
      <c r="P400" s="49">
        <v>44112</v>
      </c>
      <c r="Q400" s="49">
        <v>44196</v>
      </c>
      <c r="R400" s="46">
        <v>12</v>
      </c>
      <c r="S400" s="46" t="s">
        <v>353</v>
      </c>
      <c r="T400" s="46" t="s">
        <v>36</v>
      </c>
      <c r="U400" s="46"/>
      <c r="V400" s="46"/>
      <c r="W400" s="46"/>
      <c r="X400" s="46"/>
      <c r="Y400" s="46" t="s">
        <v>1577</v>
      </c>
      <c r="Z400" s="46">
        <v>8</v>
      </c>
      <c r="AA400" s="50">
        <v>44193.465277777781</v>
      </c>
      <c r="AB400" s="273">
        <f t="shared" si="13"/>
        <v>1</v>
      </c>
      <c r="AC400" s="51">
        <f t="shared" si="12"/>
        <v>11</v>
      </c>
      <c r="AD400" s="51"/>
      <c r="AE400" s="57"/>
    </row>
    <row r="401" spans="1:31" s="96" customFormat="1" ht="60" x14ac:dyDescent="0.25">
      <c r="A401" s="45">
        <v>314</v>
      </c>
      <c r="B401" s="46" t="s">
        <v>24</v>
      </c>
      <c r="C401" s="46" t="s">
        <v>1578</v>
      </c>
      <c r="D401" s="46" t="s">
        <v>1579</v>
      </c>
      <c r="E401" s="47">
        <v>44120</v>
      </c>
      <c r="F401" s="46" t="s">
        <v>1580</v>
      </c>
      <c r="G401" s="46" t="s">
        <v>28</v>
      </c>
      <c r="H401" s="46" t="s">
        <v>45</v>
      </c>
      <c r="I401" s="48" t="s">
        <v>236</v>
      </c>
      <c r="J401" s="46" t="s">
        <v>1581</v>
      </c>
      <c r="K401" s="46" t="s">
        <v>1582</v>
      </c>
      <c r="L401" s="46" t="s">
        <v>1583</v>
      </c>
      <c r="M401" s="46" t="s">
        <v>1584</v>
      </c>
      <c r="N401" s="46">
        <v>1</v>
      </c>
      <c r="O401" s="46">
        <v>40</v>
      </c>
      <c r="P401" s="49">
        <v>44120</v>
      </c>
      <c r="Q401" s="49">
        <v>44377</v>
      </c>
      <c r="R401" s="46">
        <v>36</v>
      </c>
      <c r="S401" s="46" t="s">
        <v>1585</v>
      </c>
      <c r="T401" s="46" t="s">
        <v>36</v>
      </c>
      <c r="U401" s="46"/>
      <c r="V401" s="46"/>
      <c r="W401" s="46"/>
      <c r="X401" s="46"/>
      <c r="Y401" s="46" t="s">
        <v>1586</v>
      </c>
      <c r="Z401" s="46">
        <v>1</v>
      </c>
      <c r="AA401" s="50">
        <v>44295.42083333333</v>
      </c>
      <c r="AB401" s="273">
        <f t="shared" si="13"/>
        <v>1</v>
      </c>
      <c r="AC401" s="51">
        <f t="shared" si="12"/>
        <v>40</v>
      </c>
      <c r="AD401" s="51"/>
      <c r="AE401" s="57"/>
    </row>
    <row r="402" spans="1:31" s="96" customFormat="1" ht="120" x14ac:dyDescent="0.25">
      <c r="A402" s="45">
        <v>315</v>
      </c>
      <c r="B402" s="46" t="s">
        <v>24</v>
      </c>
      <c r="C402" s="46" t="s">
        <v>1578</v>
      </c>
      <c r="D402" s="46" t="s">
        <v>1587</v>
      </c>
      <c r="E402" s="47">
        <v>44120</v>
      </c>
      <c r="F402" s="46" t="s">
        <v>1580</v>
      </c>
      <c r="G402" s="46" t="s">
        <v>28</v>
      </c>
      <c r="H402" s="46" t="s">
        <v>45</v>
      </c>
      <c r="I402" s="48" t="s">
        <v>236</v>
      </c>
      <c r="J402" s="46" t="s">
        <v>1581</v>
      </c>
      <c r="K402" s="46" t="s">
        <v>1588</v>
      </c>
      <c r="L402" s="46" t="s">
        <v>1589</v>
      </c>
      <c r="M402" s="46" t="s">
        <v>1590</v>
      </c>
      <c r="N402" s="46">
        <v>1</v>
      </c>
      <c r="O402" s="46">
        <v>30</v>
      </c>
      <c r="P402" s="49">
        <v>44120</v>
      </c>
      <c r="Q402" s="49">
        <v>44125</v>
      </c>
      <c r="R402" s="46">
        <v>0</v>
      </c>
      <c r="S402" s="46" t="s">
        <v>1585</v>
      </c>
      <c r="T402" s="46" t="s">
        <v>36</v>
      </c>
      <c r="U402" s="46"/>
      <c r="V402" s="46"/>
      <c r="W402" s="46"/>
      <c r="X402" s="46"/>
      <c r="Y402" s="46" t="s">
        <v>1591</v>
      </c>
      <c r="Z402" s="46">
        <v>1</v>
      </c>
      <c r="AA402" s="50">
        <v>44165</v>
      </c>
      <c r="AB402" s="273">
        <f t="shared" si="13"/>
        <v>1</v>
      </c>
      <c r="AC402" s="51">
        <f t="shared" si="12"/>
        <v>30</v>
      </c>
      <c r="AD402" s="51"/>
      <c r="AE402" s="57"/>
    </row>
    <row r="403" spans="1:31" s="96" customFormat="1" ht="75" x14ac:dyDescent="0.25">
      <c r="A403" s="45">
        <v>316</v>
      </c>
      <c r="B403" s="46" t="s">
        <v>24</v>
      </c>
      <c r="C403" s="46" t="s">
        <v>1578</v>
      </c>
      <c r="D403" s="46" t="s">
        <v>1592</v>
      </c>
      <c r="E403" s="47">
        <v>44120</v>
      </c>
      <c r="F403" s="46" t="s">
        <v>1580</v>
      </c>
      <c r="G403" s="46" t="s">
        <v>28</v>
      </c>
      <c r="H403" s="46" t="s">
        <v>45</v>
      </c>
      <c r="I403" s="48" t="s">
        <v>81</v>
      </c>
      <c r="J403" s="46" t="s">
        <v>1581</v>
      </c>
      <c r="K403" s="46" t="s">
        <v>1593</v>
      </c>
      <c r="L403" s="46" t="s">
        <v>1594</v>
      </c>
      <c r="M403" s="46" t="s">
        <v>1595</v>
      </c>
      <c r="N403" s="46">
        <v>1</v>
      </c>
      <c r="O403" s="46">
        <v>30</v>
      </c>
      <c r="P403" s="49">
        <v>44120</v>
      </c>
      <c r="Q403" s="49">
        <v>44316</v>
      </c>
      <c r="R403" s="46">
        <v>28</v>
      </c>
      <c r="S403" s="46" t="s">
        <v>1585</v>
      </c>
      <c r="T403" s="46" t="s">
        <v>36</v>
      </c>
      <c r="U403" s="46"/>
      <c r="V403" s="46"/>
      <c r="W403" s="46"/>
      <c r="X403" s="46"/>
      <c r="Y403" s="46" t="s">
        <v>1596</v>
      </c>
      <c r="Z403" s="46">
        <v>1</v>
      </c>
      <c r="AA403" s="50">
        <v>44295.431250000001</v>
      </c>
      <c r="AB403" s="273">
        <f t="shared" si="13"/>
        <v>1</v>
      </c>
      <c r="AC403" s="51">
        <f t="shared" si="12"/>
        <v>30</v>
      </c>
      <c r="AD403" s="51"/>
      <c r="AE403" s="57"/>
    </row>
    <row r="404" spans="1:31" s="96" customFormat="1" ht="135.75" customHeight="1" x14ac:dyDescent="0.25">
      <c r="A404" s="45">
        <v>317</v>
      </c>
      <c r="B404" s="46" t="s">
        <v>24</v>
      </c>
      <c r="C404" s="46" t="s">
        <v>1597</v>
      </c>
      <c r="D404" s="46" t="s">
        <v>1598</v>
      </c>
      <c r="E404" s="47">
        <v>44147</v>
      </c>
      <c r="F404" s="46" t="s">
        <v>495</v>
      </c>
      <c r="G404" s="46" t="s">
        <v>28</v>
      </c>
      <c r="H404" s="46" t="s">
        <v>45</v>
      </c>
      <c r="I404" s="48" t="s">
        <v>391</v>
      </c>
      <c r="J404" s="46" t="s">
        <v>496</v>
      </c>
      <c r="K404" s="46" t="s">
        <v>1599</v>
      </c>
      <c r="L404" s="46" t="s">
        <v>1600</v>
      </c>
      <c r="M404" s="46" t="s">
        <v>1601</v>
      </c>
      <c r="N404" s="46">
        <v>6</v>
      </c>
      <c r="O404" s="46">
        <v>13</v>
      </c>
      <c r="P404" s="49">
        <v>44147</v>
      </c>
      <c r="Q404" s="49">
        <v>44316</v>
      </c>
      <c r="R404" s="46">
        <v>15</v>
      </c>
      <c r="S404" s="46" t="s">
        <v>500</v>
      </c>
      <c r="T404" s="46" t="s">
        <v>36</v>
      </c>
      <c r="U404" s="46"/>
      <c r="V404" s="46"/>
      <c r="W404" s="49">
        <v>44147</v>
      </c>
      <c r="X404" s="49">
        <v>44316</v>
      </c>
      <c r="Y404" s="53" t="s">
        <v>1743</v>
      </c>
      <c r="Z404" s="46">
        <v>6</v>
      </c>
      <c r="AA404" s="49">
        <v>44316</v>
      </c>
      <c r="AB404" s="273">
        <f t="shared" si="13"/>
        <v>1</v>
      </c>
      <c r="AC404" s="51">
        <f t="shared" si="12"/>
        <v>13</v>
      </c>
      <c r="AD404" s="51" t="s">
        <v>2046</v>
      </c>
      <c r="AE404" s="57"/>
    </row>
    <row r="405" spans="1:31" s="96" customFormat="1" ht="75" x14ac:dyDescent="0.25">
      <c r="A405" s="45">
        <v>318</v>
      </c>
      <c r="B405" s="46" t="s">
        <v>24</v>
      </c>
      <c r="C405" s="46" t="s">
        <v>1597</v>
      </c>
      <c r="D405" s="46" t="s">
        <v>1598</v>
      </c>
      <c r="E405" s="47">
        <v>44147</v>
      </c>
      <c r="F405" s="46" t="s">
        <v>495</v>
      </c>
      <c r="G405" s="46" t="s">
        <v>28</v>
      </c>
      <c r="H405" s="46" t="s">
        <v>29</v>
      </c>
      <c r="I405" s="48" t="s">
        <v>391</v>
      </c>
      <c r="J405" s="46" t="s">
        <v>496</v>
      </c>
      <c r="K405" s="46" t="s">
        <v>1599</v>
      </c>
      <c r="L405" s="46" t="s">
        <v>1602</v>
      </c>
      <c r="M405" s="46" t="s">
        <v>1603</v>
      </c>
      <c r="N405" s="46">
        <v>1</v>
      </c>
      <c r="O405" s="46">
        <v>12</v>
      </c>
      <c r="P405" s="49">
        <v>44147</v>
      </c>
      <c r="Q405" s="49">
        <v>44316</v>
      </c>
      <c r="R405" s="46">
        <v>15</v>
      </c>
      <c r="S405" s="46" t="s">
        <v>500</v>
      </c>
      <c r="T405" s="46" t="s">
        <v>36</v>
      </c>
      <c r="U405" s="46"/>
      <c r="V405" s="46"/>
      <c r="W405" s="49">
        <v>44147</v>
      </c>
      <c r="X405" s="49">
        <v>44316</v>
      </c>
      <c r="Y405" s="53" t="s">
        <v>1744</v>
      </c>
      <c r="Z405" s="46">
        <v>1</v>
      </c>
      <c r="AA405" s="49">
        <v>44316</v>
      </c>
      <c r="AB405" s="273">
        <f t="shared" si="13"/>
        <v>1</v>
      </c>
      <c r="AC405" s="51">
        <f t="shared" si="12"/>
        <v>12</v>
      </c>
      <c r="AD405" s="80" t="s">
        <v>2047</v>
      </c>
      <c r="AE405" s="74"/>
    </row>
    <row r="406" spans="1:31" s="96" customFormat="1" ht="103.5" customHeight="1" x14ac:dyDescent="0.25">
      <c r="A406" s="45">
        <v>319</v>
      </c>
      <c r="B406" s="46" t="s">
        <v>24</v>
      </c>
      <c r="C406" s="46" t="s">
        <v>1597</v>
      </c>
      <c r="D406" s="46" t="s">
        <v>1604</v>
      </c>
      <c r="E406" s="47">
        <v>44147</v>
      </c>
      <c r="F406" s="46" t="s">
        <v>495</v>
      </c>
      <c r="G406" s="46" t="s">
        <v>28</v>
      </c>
      <c r="H406" s="46" t="s">
        <v>45</v>
      </c>
      <c r="I406" s="48" t="s">
        <v>273</v>
      </c>
      <c r="J406" s="46" t="s">
        <v>496</v>
      </c>
      <c r="K406" s="46" t="s">
        <v>1599</v>
      </c>
      <c r="L406" s="46" t="s">
        <v>1600</v>
      </c>
      <c r="M406" s="46" t="s">
        <v>1601</v>
      </c>
      <c r="N406" s="46">
        <v>6</v>
      </c>
      <c r="O406" s="46">
        <v>13</v>
      </c>
      <c r="P406" s="49">
        <v>44147</v>
      </c>
      <c r="Q406" s="49">
        <v>44316</v>
      </c>
      <c r="R406" s="46">
        <v>15</v>
      </c>
      <c r="S406" s="46" t="s">
        <v>500</v>
      </c>
      <c r="T406" s="46" t="s">
        <v>36</v>
      </c>
      <c r="U406" s="46"/>
      <c r="V406" s="46"/>
      <c r="W406" s="49">
        <v>44147</v>
      </c>
      <c r="X406" s="49">
        <v>44316</v>
      </c>
      <c r="Y406" s="53" t="s">
        <v>1761</v>
      </c>
      <c r="Z406" s="46">
        <v>6</v>
      </c>
      <c r="AA406" s="49">
        <v>44316</v>
      </c>
      <c r="AB406" s="273">
        <f t="shared" si="13"/>
        <v>1</v>
      </c>
      <c r="AC406" s="51">
        <f t="shared" si="12"/>
        <v>13</v>
      </c>
      <c r="AD406" s="80" t="s">
        <v>2050</v>
      </c>
      <c r="AE406" s="74"/>
    </row>
    <row r="407" spans="1:31" s="96" customFormat="1" ht="75" x14ac:dyDescent="0.25">
      <c r="A407" s="45">
        <v>320</v>
      </c>
      <c r="B407" s="46" t="s">
        <v>24</v>
      </c>
      <c r="C407" s="46" t="s">
        <v>1597</v>
      </c>
      <c r="D407" s="46" t="s">
        <v>1604</v>
      </c>
      <c r="E407" s="47">
        <v>44147</v>
      </c>
      <c r="F407" s="46" t="s">
        <v>495</v>
      </c>
      <c r="G407" s="46" t="s">
        <v>28</v>
      </c>
      <c r="H407" s="46" t="s">
        <v>29</v>
      </c>
      <c r="I407" s="48" t="s">
        <v>273</v>
      </c>
      <c r="J407" s="46" t="s">
        <v>496</v>
      </c>
      <c r="K407" s="46" t="s">
        <v>1599</v>
      </c>
      <c r="L407" s="46" t="s">
        <v>1602</v>
      </c>
      <c r="M407" s="46" t="s">
        <v>1603</v>
      </c>
      <c r="N407" s="46">
        <v>1</v>
      </c>
      <c r="O407" s="46">
        <v>13</v>
      </c>
      <c r="P407" s="49">
        <v>44147</v>
      </c>
      <c r="Q407" s="49">
        <v>44316</v>
      </c>
      <c r="R407" s="46">
        <v>15</v>
      </c>
      <c r="S407" s="46" t="s">
        <v>500</v>
      </c>
      <c r="T407" s="46" t="s">
        <v>36</v>
      </c>
      <c r="U407" s="46"/>
      <c r="V407" s="46"/>
      <c r="W407" s="49">
        <v>44147</v>
      </c>
      <c r="X407" s="49">
        <v>44316</v>
      </c>
      <c r="Y407" s="53" t="s">
        <v>1744</v>
      </c>
      <c r="Z407" s="46">
        <v>1</v>
      </c>
      <c r="AA407" s="49">
        <v>44316</v>
      </c>
      <c r="AB407" s="273">
        <f t="shared" si="13"/>
        <v>1</v>
      </c>
      <c r="AC407" s="51">
        <f t="shared" si="12"/>
        <v>13</v>
      </c>
      <c r="AD407" s="80" t="s">
        <v>2051</v>
      </c>
      <c r="AE407" s="74"/>
    </row>
    <row r="408" spans="1:31" s="96" customFormat="1" ht="75" x14ac:dyDescent="0.25">
      <c r="A408" s="45">
        <v>321</v>
      </c>
      <c r="B408" s="46" t="s">
        <v>24</v>
      </c>
      <c r="C408" s="46" t="s">
        <v>1597</v>
      </c>
      <c r="D408" s="46" t="s">
        <v>1605</v>
      </c>
      <c r="E408" s="47">
        <v>44147</v>
      </c>
      <c r="F408" s="46" t="s">
        <v>495</v>
      </c>
      <c r="G408" s="46" t="s">
        <v>28</v>
      </c>
      <c r="H408" s="46" t="s">
        <v>29</v>
      </c>
      <c r="I408" s="48" t="s">
        <v>391</v>
      </c>
      <c r="J408" s="46" t="s">
        <v>496</v>
      </c>
      <c r="K408" s="46" t="s">
        <v>1606</v>
      </c>
      <c r="L408" s="46" t="s">
        <v>1607</v>
      </c>
      <c r="M408" s="46" t="s">
        <v>1603</v>
      </c>
      <c r="N408" s="46">
        <v>1</v>
      </c>
      <c r="O408" s="46">
        <v>13</v>
      </c>
      <c r="P408" s="49">
        <v>44147</v>
      </c>
      <c r="Q408" s="49">
        <v>44316</v>
      </c>
      <c r="R408" s="46">
        <v>15</v>
      </c>
      <c r="S408" s="46" t="s">
        <v>500</v>
      </c>
      <c r="T408" s="46" t="s">
        <v>36</v>
      </c>
      <c r="U408" s="46"/>
      <c r="V408" s="46"/>
      <c r="W408" s="49">
        <v>44147</v>
      </c>
      <c r="X408" s="49">
        <v>44316</v>
      </c>
      <c r="Y408" s="53" t="s">
        <v>1744</v>
      </c>
      <c r="Z408" s="46">
        <v>1</v>
      </c>
      <c r="AA408" s="49">
        <v>44316</v>
      </c>
      <c r="AB408" s="273">
        <f t="shared" si="13"/>
        <v>1</v>
      </c>
      <c r="AC408" s="51">
        <f t="shared" si="12"/>
        <v>13</v>
      </c>
      <c r="AD408" s="51" t="s">
        <v>2048</v>
      </c>
      <c r="AE408" s="57"/>
    </row>
    <row r="409" spans="1:31" s="96" customFormat="1" ht="70.5" customHeight="1" x14ac:dyDescent="0.25">
      <c r="A409" s="45">
        <v>322</v>
      </c>
      <c r="B409" s="46" t="s">
        <v>24</v>
      </c>
      <c r="C409" s="46" t="s">
        <v>1597</v>
      </c>
      <c r="D409" s="46" t="s">
        <v>1605</v>
      </c>
      <c r="E409" s="47">
        <v>44147</v>
      </c>
      <c r="F409" s="46" t="s">
        <v>495</v>
      </c>
      <c r="G409" s="46" t="s">
        <v>28</v>
      </c>
      <c r="H409" s="46" t="s">
        <v>45</v>
      </c>
      <c r="I409" s="48" t="s">
        <v>391</v>
      </c>
      <c r="J409" s="46" t="s">
        <v>496</v>
      </c>
      <c r="K409" s="46" t="s">
        <v>1606</v>
      </c>
      <c r="L409" s="46" t="s">
        <v>1608</v>
      </c>
      <c r="M409" s="46" t="s">
        <v>1609</v>
      </c>
      <c r="N409" s="46">
        <v>3</v>
      </c>
      <c r="O409" s="46">
        <v>12</v>
      </c>
      <c r="P409" s="49">
        <v>44147</v>
      </c>
      <c r="Q409" s="49">
        <v>44316</v>
      </c>
      <c r="R409" s="46">
        <v>15</v>
      </c>
      <c r="S409" s="46" t="s">
        <v>500</v>
      </c>
      <c r="T409" s="46" t="s">
        <v>36</v>
      </c>
      <c r="U409" s="46"/>
      <c r="V409" s="46"/>
      <c r="W409" s="49">
        <v>44147</v>
      </c>
      <c r="X409" s="49">
        <v>44316</v>
      </c>
      <c r="Y409" s="46" t="s">
        <v>1745</v>
      </c>
      <c r="Z409" s="46">
        <v>3</v>
      </c>
      <c r="AA409" s="49">
        <v>44316</v>
      </c>
      <c r="AB409" s="273">
        <f t="shared" si="13"/>
        <v>1</v>
      </c>
      <c r="AC409" s="51">
        <f t="shared" si="12"/>
        <v>12</v>
      </c>
      <c r="AD409" s="51" t="s">
        <v>2049</v>
      </c>
      <c r="AE409" s="57"/>
    </row>
    <row r="410" spans="1:31" s="96" customFormat="1" ht="75" x14ac:dyDescent="0.25">
      <c r="A410" s="45">
        <v>323</v>
      </c>
      <c r="B410" s="46" t="s">
        <v>24</v>
      </c>
      <c r="C410" s="46" t="s">
        <v>1597</v>
      </c>
      <c r="D410" s="46" t="s">
        <v>1610</v>
      </c>
      <c r="E410" s="47">
        <v>44147</v>
      </c>
      <c r="F410" s="46" t="s">
        <v>495</v>
      </c>
      <c r="G410" s="46" t="s">
        <v>28</v>
      </c>
      <c r="H410" s="46" t="s">
        <v>45</v>
      </c>
      <c r="I410" s="48" t="s">
        <v>273</v>
      </c>
      <c r="J410" s="46" t="s">
        <v>496</v>
      </c>
      <c r="K410" s="46" t="s">
        <v>1611</v>
      </c>
      <c r="L410" s="46" t="s">
        <v>1612</v>
      </c>
      <c r="M410" s="46" t="s">
        <v>1613</v>
      </c>
      <c r="N410" s="46">
        <v>1</v>
      </c>
      <c r="O410" s="46">
        <v>12</v>
      </c>
      <c r="P410" s="49">
        <v>44147</v>
      </c>
      <c r="Q410" s="49">
        <v>44196</v>
      </c>
      <c r="R410" s="46">
        <v>7</v>
      </c>
      <c r="S410" s="46" t="s">
        <v>500</v>
      </c>
      <c r="T410" s="46" t="s">
        <v>36</v>
      </c>
      <c r="U410" s="46"/>
      <c r="V410" s="46"/>
      <c r="W410" s="46"/>
      <c r="X410" s="46"/>
      <c r="Y410" s="46" t="s">
        <v>1614</v>
      </c>
      <c r="Z410" s="46">
        <v>1</v>
      </c>
      <c r="AA410" s="50">
        <v>44165</v>
      </c>
      <c r="AB410" s="273">
        <f t="shared" si="13"/>
        <v>1</v>
      </c>
      <c r="AC410" s="51">
        <f t="shared" si="12"/>
        <v>12</v>
      </c>
      <c r="AD410" s="51"/>
      <c r="AE410" s="57"/>
    </row>
    <row r="411" spans="1:31" s="96" customFormat="1" ht="120" x14ac:dyDescent="0.25">
      <c r="A411" s="45">
        <v>324</v>
      </c>
      <c r="B411" s="46" t="s">
        <v>24</v>
      </c>
      <c r="C411" s="46" t="s">
        <v>1597</v>
      </c>
      <c r="D411" s="46" t="s">
        <v>1610</v>
      </c>
      <c r="E411" s="47">
        <v>44147</v>
      </c>
      <c r="F411" s="46" t="s">
        <v>98</v>
      </c>
      <c r="G411" s="46" t="s">
        <v>28</v>
      </c>
      <c r="H411" s="46" t="s">
        <v>45</v>
      </c>
      <c r="I411" s="48" t="s">
        <v>273</v>
      </c>
      <c r="J411" s="46" t="s">
        <v>1256</v>
      </c>
      <c r="K411" s="46" t="s">
        <v>1615</v>
      </c>
      <c r="L411" s="46" t="s">
        <v>1616</v>
      </c>
      <c r="M411" s="46" t="s">
        <v>1617</v>
      </c>
      <c r="N411" s="46">
        <v>1</v>
      </c>
      <c r="O411" s="46">
        <v>12</v>
      </c>
      <c r="P411" s="49">
        <v>44147</v>
      </c>
      <c r="Q411" s="49">
        <v>44231</v>
      </c>
      <c r="R411" s="46">
        <v>12</v>
      </c>
      <c r="S411" s="46" t="s">
        <v>241</v>
      </c>
      <c r="T411" s="46" t="s">
        <v>36</v>
      </c>
      <c r="U411" s="46"/>
      <c r="V411" s="46"/>
      <c r="W411" s="49">
        <v>44147</v>
      </c>
      <c r="X411" s="49">
        <v>44231</v>
      </c>
      <c r="Y411" s="46" t="s">
        <v>1746</v>
      </c>
      <c r="Z411" s="46">
        <v>1</v>
      </c>
      <c r="AA411" s="55">
        <v>44197</v>
      </c>
      <c r="AB411" s="273">
        <f t="shared" si="13"/>
        <v>1</v>
      </c>
      <c r="AC411" s="51">
        <f t="shared" si="12"/>
        <v>12</v>
      </c>
      <c r="AD411" s="51" t="s">
        <v>2052</v>
      </c>
      <c r="AE411" s="57"/>
    </row>
    <row r="412" spans="1:31" s="96" customFormat="1" ht="105" x14ac:dyDescent="0.25">
      <c r="A412" s="45">
        <v>325</v>
      </c>
      <c r="B412" s="46" t="s">
        <v>24</v>
      </c>
      <c r="C412" s="46" t="s">
        <v>1618</v>
      </c>
      <c r="D412" s="46" t="s">
        <v>1619</v>
      </c>
      <c r="E412" s="47">
        <v>44148</v>
      </c>
      <c r="F412" s="46" t="s">
        <v>27</v>
      </c>
      <c r="G412" s="46" t="s">
        <v>28</v>
      </c>
      <c r="H412" s="46" t="s">
        <v>45</v>
      </c>
      <c r="I412" s="48" t="s">
        <v>107</v>
      </c>
      <c r="J412" s="46" t="s">
        <v>142</v>
      </c>
      <c r="K412" s="46" t="s">
        <v>1620</v>
      </c>
      <c r="L412" s="46" t="s">
        <v>1621</v>
      </c>
      <c r="M412" s="46" t="s">
        <v>1622</v>
      </c>
      <c r="N412" s="46">
        <v>6</v>
      </c>
      <c r="O412" s="46">
        <v>20</v>
      </c>
      <c r="P412" s="49">
        <v>44148</v>
      </c>
      <c r="Q412" s="49">
        <v>44377</v>
      </c>
      <c r="R412" s="46">
        <v>32</v>
      </c>
      <c r="S412" s="46" t="s">
        <v>139</v>
      </c>
      <c r="T412" s="46" t="s">
        <v>36</v>
      </c>
      <c r="U412" s="46"/>
      <c r="V412" s="46"/>
      <c r="W412" s="46"/>
      <c r="X412" s="46"/>
      <c r="Y412" s="81" t="s">
        <v>1741</v>
      </c>
      <c r="Z412" s="81">
        <v>6</v>
      </c>
      <c r="AA412" s="82">
        <v>44371.520138888889</v>
      </c>
      <c r="AB412" s="273">
        <f t="shared" si="13"/>
        <v>1</v>
      </c>
      <c r="AC412" s="51">
        <f t="shared" si="12"/>
        <v>20</v>
      </c>
      <c r="AD412" s="51"/>
      <c r="AE412" s="57"/>
    </row>
    <row r="413" spans="1:31" s="96" customFormat="1" ht="150" x14ac:dyDescent="0.25">
      <c r="A413" s="45">
        <v>326</v>
      </c>
      <c r="B413" s="46" t="s">
        <v>24</v>
      </c>
      <c r="C413" s="46" t="s">
        <v>1618</v>
      </c>
      <c r="D413" s="46" t="s">
        <v>1623</v>
      </c>
      <c r="E413" s="47">
        <v>44148</v>
      </c>
      <c r="F413" s="46" t="s">
        <v>27</v>
      </c>
      <c r="G413" s="46" t="s">
        <v>28</v>
      </c>
      <c r="H413" s="46" t="s">
        <v>29</v>
      </c>
      <c r="I413" s="48" t="s">
        <v>30</v>
      </c>
      <c r="J413" s="46" t="s">
        <v>223</v>
      </c>
      <c r="K413" s="46" t="s">
        <v>1624</v>
      </c>
      <c r="L413" s="46" t="s">
        <v>1625</v>
      </c>
      <c r="M413" s="46" t="s">
        <v>1626</v>
      </c>
      <c r="N413" s="46">
        <v>1</v>
      </c>
      <c r="O413" s="46">
        <v>5</v>
      </c>
      <c r="P413" s="49">
        <v>44148</v>
      </c>
      <c r="Q413" s="49">
        <v>44196</v>
      </c>
      <c r="R413" s="46">
        <v>6</v>
      </c>
      <c r="S413" s="46" t="s">
        <v>227</v>
      </c>
      <c r="T413" s="46" t="s">
        <v>36</v>
      </c>
      <c r="U413" s="46"/>
      <c r="V413" s="46"/>
      <c r="W413" s="46"/>
      <c r="X413" s="46"/>
      <c r="Y413" s="46" t="s">
        <v>1627</v>
      </c>
      <c r="Z413" s="46">
        <v>1</v>
      </c>
      <c r="AA413" s="50">
        <v>44165</v>
      </c>
      <c r="AB413" s="273">
        <f t="shared" si="13"/>
        <v>1</v>
      </c>
      <c r="AC413" s="51">
        <f t="shared" si="12"/>
        <v>5</v>
      </c>
      <c r="AD413" s="51"/>
      <c r="AE413" s="57"/>
    </row>
    <row r="414" spans="1:31" s="96" customFormat="1" ht="120" x14ac:dyDescent="0.25">
      <c r="A414" s="45">
        <v>327</v>
      </c>
      <c r="B414" s="46" t="s">
        <v>24</v>
      </c>
      <c r="C414" s="46" t="s">
        <v>1618</v>
      </c>
      <c r="D414" s="46" t="s">
        <v>1623</v>
      </c>
      <c r="E414" s="47">
        <v>44148</v>
      </c>
      <c r="F414" s="46" t="s">
        <v>27</v>
      </c>
      <c r="G414" s="46" t="s">
        <v>28</v>
      </c>
      <c r="H414" s="46" t="s">
        <v>29</v>
      </c>
      <c r="I414" s="48" t="s">
        <v>222</v>
      </c>
      <c r="J414" s="46" t="s">
        <v>223</v>
      </c>
      <c r="K414" s="46" t="s">
        <v>1624</v>
      </c>
      <c r="L414" s="46" t="s">
        <v>2039</v>
      </c>
      <c r="M414" s="46" t="s">
        <v>1628</v>
      </c>
      <c r="N414" s="46">
        <v>1</v>
      </c>
      <c r="O414" s="46">
        <v>5</v>
      </c>
      <c r="P414" s="49">
        <v>44148</v>
      </c>
      <c r="Q414" s="49">
        <v>44545</v>
      </c>
      <c r="R414" s="46">
        <v>24</v>
      </c>
      <c r="S414" s="46" t="s">
        <v>227</v>
      </c>
      <c r="T414" s="46" t="s">
        <v>36</v>
      </c>
      <c r="U414" s="46"/>
      <c r="V414" s="46"/>
      <c r="W414" s="46"/>
      <c r="X414" s="46"/>
      <c r="Y414" s="46" t="s">
        <v>2040</v>
      </c>
      <c r="Z414" s="46">
        <v>1</v>
      </c>
      <c r="AA414" s="55">
        <v>44580</v>
      </c>
      <c r="AB414" s="273">
        <f t="shared" si="13"/>
        <v>1</v>
      </c>
      <c r="AC414" s="51">
        <f t="shared" si="12"/>
        <v>5</v>
      </c>
      <c r="AD414" s="67" t="s">
        <v>2064</v>
      </c>
      <c r="AE414" s="68"/>
    </row>
    <row r="415" spans="1:31" s="96" customFormat="1" ht="135" x14ac:dyDescent="0.25">
      <c r="A415" s="45">
        <v>328</v>
      </c>
      <c r="B415" s="46" t="s">
        <v>24</v>
      </c>
      <c r="C415" s="46" t="s">
        <v>1618</v>
      </c>
      <c r="D415" s="46" t="s">
        <v>1623</v>
      </c>
      <c r="E415" s="47">
        <v>44148</v>
      </c>
      <c r="F415" s="46" t="s">
        <v>27</v>
      </c>
      <c r="G415" s="46" t="s">
        <v>28</v>
      </c>
      <c r="H415" s="46" t="s">
        <v>29</v>
      </c>
      <c r="I415" s="48" t="s">
        <v>107</v>
      </c>
      <c r="J415" s="46" t="s">
        <v>223</v>
      </c>
      <c r="K415" s="46" t="s">
        <v>1624</v>
      </c>
      <c r="L415" s="46" t="s">
        <v>1629</v>
      </c>
      <c r="M415" s="46" t="s">
        <v>1630</v>
      </c>
      <c r="N415" s="46">
        <v>1</v>
      </c>
      <c r="O415" s="46">
        <v>40</v>
      </c>
      <c r="P415" s="49">
        <v>44148</v>
      </c>
      <c r="Q415" s="49">
        <v>44545</v>
      </c>
      <c r="R415" s="46">
        <v>24</v>
      </c>
      <c r="S415" s="46" t="s">
        <v>227</v>
      </c>
      <c r="T415" s="46" t="s">
        <v>36</v>
      </c>
      <c r="U415" s="46"/>
      <c r="V415" s="46"/>
      <c r="W415" s="46"/>
      <c r="X415" s="46"/>
      <c r="Y415" s="46" t="s">
        <v>2038</v>
      </c>
      <c r="Z415" s="46">
        <v>1</v>
      </c>
      <c r="AA415" s="55">
        <v>44580</v>
      </c>
      <c r="AB415" s="273">
        <f t="shared" si="13"/>
        <v>1</v>
      </c>
      <c r="AC415" s="51">
        <f t="shared" si="12"/>
        <v>40</v>
      </c>
      <c r="AD415" s="67" t="s">
        <v>2065</v>
      </c>
      <c r="AE415" s="68"/>
    </row>
    <row r="416" spans="1:31" s="96" customFormat="1" ht="60" x14ac:dyDescent="0.25">
      <c r="A416" s="45">
        <v>329</v>
      </c>
      <c r="B416" s="46" t="s">
        <v>24</v>
      </c>
      <c r="C416" s="46" t="s">
        <v>1618</v>
      </c>
      <c r="D416" s="46" t="s">
        <v>1631</v>
      </c>
      <c r="E416" s="47">
        <v>44148</v>
      </c>
      <c r="F416" s="46" t="s">
        <v>27</v>
      </c>
      <c r="G416" s="46" t="s">
        <v>28</v>
      </c>
      <c r="H416" s="46" t="s">
        <v>45</v>
      </c>
      <c r="I416" s="48" t="s">
        <v>222</v>
      </c>
      <c r="J416" s="46" t="s">
        <v>142</v>
      </c>
      <c r="K416" s="46" t="s">
        <v>1632</v>
      </c>
      <c r="L416" s="46" t="s">
        <v>1633</v>
      </c>
      <c r="M416" s="46" t="s">
        <v>1634</v>
      </c>
      <c r="N416" s="46">
        <v>3</v>
      </c>
      <c r="O416" s="46">
        <v>15</v>
      </c>
      <c r="P416" s="49">
        <v>44148</v>
      </c>
      <c r="Q416" s="49">
        <v>44255</v>
      </c>
      <c r="R416" s="46">
        <v>15</v>
      </c>
      <c r="S416" s="46" t="s">
        <v>139</v>
      </c>
      <c r="T416" s="46" t="s">
        <v>36</v>
      </c>
      <c r="U416" s="46"/>
      <c r="V416" s="46"/>
      <c r="W416" s="46"/>
      <c r="X416" s="46"/>
      <c r="Y416" s="46" t="s">
        <v>1635</v>
      </c>
      <c r="Z416" s="46">
        <v>3</v>
      </c>
      <c r="AA416" s="50">
        <v>44255.722916666666</v>
      </c>
      <c r="AB416" s="273">
        <f t="shared" si="13"/>
        <v>1</v>
      </c>
      <c r="AC416" s="51">
        <f t="shared" si="12"/>
        <v>15</v>
      </c>
      <c r="AD416" s="51"/>
      <c r="AE416" s="57"/>
    </row>
    <row r="417" spans="1:31" s="96" customFormat="1" ht="45" x14ac:dyDescent="0.25">
      <c r="A417" s="45">
        <v>329</v>
      </c>
      <c r="B417" s="46" t="s">
        <v>24</v>
      </c>
      <c r="C417" s="46" t="s">
        <v>1618</v>
      </c>
      <c r="D417" s="46" t="s">
        <v>1631</v>
      </c>
      <c r="E417" s="47">
        <v>44148</v>
      </c>
      <c r="F417" s="46" t="s">
        <v>27</v>
      </c>
      <c r="G417" s="46" t="s">
        <v>28</v>
      </c>
      <c r="H417" s="46" t="s">
        <v>45</v>
      </c>
      <c r="I417" s="48" t="s">
        <v>222</v>
      </c>
      <c r="J417" s="46" t="s">
        <v>142</v>
      </c>
      <c r="K417" s="46" t="s">
        <v>1636</v>
      </c>
      <c r="L417" s="46" t="s">
        <v>1637</v>
      </c>
      <c r="M417" s="46" t="s">
        <v>1634</v>
      </c>
      <c r="N417" s="46">
        <v>1</v>
      </c>
      <c r="O417" s="46">
        <v>15</v>
      </c>
      <c r="P417" s="49">
        <v>44148</v>
      </c>
      <c r="Q417" s="49">
        <v>44165</v>
      </c>
      <c r="R417" s="46">
        <v>2</v>
      </c>
      <c r="S417" s="46" t="s">
        <v>139</v>
      </c>
      <c r="T417" s="46" t="s">
        <v>36</v>
      </c>
      <c r="U417" s="46"/>
      <c r="V417" s="46"/>
      <c r="W417" s="46"/>
      <c r="X417" s="46"/>
      <c r="Y417" s="46" t="s">
        <v>1638</v>
      </c>
      <c r="Z417" s="46">
        <v>1</v>
      </c>
      <c r="AA417" s="50">
        <v>44165</v>
      </c>
      <c r="AB417" s="273">
        <f t="shared" si="13"/>
        <v>1</v>
      </c>
      <c r="AC417" s="51">
        <f t="shared" si="12"/>
        <v>15</v>
      </c>
      <c r="AD417" s="51"/>
      <c r="AE417" s="57"/>
    </row>
    <row r="418" spans="1:31" s="96" customFormat="1" ht="90" x14ac:dyDescent="0.25">
      <c r="A418" s="45">
        <v>330</v>
      </c>
      <c r="B418" s="46" t="s">
        <v>24</v>
      </c>
      <c r="C418" s="46" t="s">
        <v>1639</v>
      </c>
      <c r="D418" s="46" t="s">
        <v>1640</v>
      </c>
      <c r="E418" s="47">
        <v>44155</v>
      </c>
      <c r="F418" s="46" t="s">
        <v>933</v>
      </c>
      <c r="G418" s="46" t="s">
        <v>28</v>
      </c>
      <c r="H418" s="46" t="s">
        <v>45</v>
      </c>
      <c r="I418" s="48" t="s">
        <v>236</v>
      </c>
      <c r="J418" s="46" t="s">
        <v>934</v>
      </c>
      <c r="K418" s="46" t="s">
        <v>1641</v>
      </c>
      <c r="L418" s="46" t="s">
        <v>1642</v>
      </c>
      <c r="M418" s="46" t="s">
        <v>1643</v>
      </c>
      <c r="N418" s="46">
        <v>1</v>
      </c>
      <c r="O418" s="46">
        <v>25</v>
      </c>
      <c r="P418" s="49">
        <v>44155</v>
      </c>
      <c r="Q418" s="49">
        <v>44174</v>
      </c>
      <c r="R418" s="46">
        <v>2</v>
      </c>
      <c r="S418" s="46" t="s">
        <v>937</v>
      </c>
      <c r="T418" s="46" t="s">
        <v>36</v>
      </c>
      <c r="U418" s="46"/>
      <c r="V418" s="46"/>
      <c r="W418" s="46"/>
      <c r="X418" s="46"/>
      <c r="Y418" s="46" t="s">
        <v>1644</v>
      </c>
      <c r="Z418" s="46">
        <v>1</v>
      </c>
      <c r="AA418" s="50">
        <v>44165</v>
      </c>
      <c r="AB418" s="273">
        <f t="shared" si="13"/>
        <v>1</v>
      </c>
      <c r="AC418" s="51">
        <f t="shared" si="12"/>
        <v>25</v>
      </c>
      <c r="AD418" s="51"/>
      <c r="AE418" s="57"/>
    </row>
    <row r="419" spans="1:31" s="96" customFormat="1" ht="90" x14ac:dyDescent="0.25">
      <c r="A419" s="45">
        <v>331</v>
      </c>
      <c r="B419" s="46" t="s">
        <v>24</v>
      </c>
      <c r="C419" s="46" t="s">
        <v>1639</v>
      </c>
      <c r="D419" s="46" t="s">
        <v>1640</v>
      </c>
      <c r="E419" s="47">
        <v>44155</v>
      </c>
      <c r="F419" s="46" t="s">
        <v>933</v>
      </c>
      <c r="G419" s="46" t="s">
        <v>28</v>
      </c>
      <c r="H419" s="46" t="s">
        <v>29</v>
      </c>
      <c r="I419" s="48" t="s">
        <v>236</v>
      </c>
      <c r="J419" s="46" t="s">
        <v>934</v>
      </c>
      <c r="K419" s="46" t="s">
        <v>1641</v>
      </c>
      <c r="L419" s="46" t="s">
        <v>1645</v>
      </c>
      <c r="M419" s="46" t="s">
        <v>1646</v>
      </c>
      <c r="N419" s="46">
        <v>1</v>
      </c>
      <c r="O419" s="46">
        <v>25</v>
      </c>
      <c r="P419" s="49">
        <v>44155</v>
      </c>
      <c r="Q419" s="49">
        <v>44377</v>
      </c>
      <c r="R419" s="46">
        <v>31</v>
      </c>
      <c r="S419" s="46" t="s">
        <v>937</v>
      </c>
      <c r="T419" s="46" t="s">
        <v>36</v>
      </c>
      <c r="U419" s="46"/>
      <c r="V419" s="46"/>
      <c r="W419" s="46"/>
      <c r="X419" s="46"/>
      <c r="Y419" s="81" t="s">
        <v>1742</v>
      </c>
      <c r="Z419" s="81">
        <v>1</v>
      </c>
      <c r="AA419" s="82">
        <v>44337.35833333333</v>
      </c>
      <c r="AB419" s="273">
        <f t="shared" si="13"/>
        <v>1</v>
      </c>
      <c r="AC419" s="51">
        <f t="shared" si="12"/>
        <v>25</v>
      </c>
      <c r="AD419" s="51"/>
      <c r="AE419" s="57"/>
    </row>
    <row r="420" spans="1:31" s="96" customFormat="1" ht="120" x14ac:dyDescent="0.25">
      <c r="A420" s="45">
        <v>332</v>
      </c>
      <c r="B420" s="46" t="s">
        <v>24</v>
      </c>
      <c r="C420" s="46" t="s">
        <v>1639</v>
      </c>
      <c r="D420" s="46" t="s">
        <v>1647</v>
      </c>
      <c r="E420" s="47">
        <v>44155</v>
      </c>
      <c r="F420" s="46" t="s">
        <v>933</v>
      </c>
      <c r="G420" s="46" t="s">
        <v>28</v>
      </c>
      <c r="H420" s="46" t="s">
        <v>45</v>
      </c>
      <c r="I420" s="48" t="s">
        <v>81</v>
      </c>
      <c r="J420" s="46" t="s">
        <v>934</v>
      </c>
      <c r="K420" s="46" t="s">
        <v>1648</v>
      </c>
      <c r="L420" s="46" t="s">
        <v>1649</v>
      </c>
      <c r="M420" s="46" t="s">
        <v>1650</v>
      </c>
      <c r="N420" s="46">
        <v>1</v>
      </c>
      <c r="O420" s="46">
        <v>25</v>
      </c>
      <c r="P420" s="49">
        <v>44155</v>
      </c>
      <c r="Q420" s="49">
        <v>44173</v>
      </c>
      <c r="R420" s="46">
        <v>2</v>
      </c>
      <c r="S420" s="46" t="s">
        <v>937</v>
      </c>
      <c r="T420" s="46" t="s">
        <v>36</v>
      </c>
      <c r="U420" s="46"/>
      <c r="V420" s="46"/>
      <c r="W420" s="46"/>
      <c r="X420" s="46"/>
      <c r="Y420" s="46" t="s">
        <v>1651</v>
      </c>
      <c r="Z420" s="46">
        <v>1</v>
      </c>
      <c r="AA420" s="50">
        <v>44165</v>
      </c>
      <c r="AB420" s="273">
        <f t="shared" si="13"/>
        <v>1</v>
      </c>
      <c r="AC420" s="51">
        <f t="shared" si="12"/>
        <v>25</v>
      </c>
      <c r="AD420" s="51"/>
      <c r="AE420" s="57"/>
    </row>
    <row r="421" spans="1:31" s="96" customFormat="1" ht="120" x14ac:dyDescent="0.25">
      <c r="A421" s="45">
        <v>333</v>
      </c>
      <c r="B421" s="46" t="s">
        <v>24</v>
      </c>
      <c r="C421" s="46" t="s">
        <v>1639</v>
      </c>
      <c r="D421" s="46" t="s">
        <v>1647</v>
      </c>
      <c r="E421" s="47">
        <v>44155</v>
      </c>
      <c r="F421" s="46" t="s">
        <v>933</v>
      </c>
      <c r="G421" s="46" t="s">
        <v>28</v>
      </c>
      <c r="H421" s="46" t="s">
        <v>29</v>
      </c>
      <c r="I421" s="48" t="s">
        <v>81</v>
      </c>
      <c r="J421" s="46" t="s">
        <v>934</v>
      </c>
      <c r="K421" s="46" t="s">
        <v>1648</v>
      </c>
      <c r="L421" s="46" t="s">
        <v>1652</v>
      </c>
      <c r="M421" s="46" t="s">
        <v>1653</v>
      </c>
      <c r="N421" s="46">
        <v>1</v>
      </c>
      <c r="O421" s="46">
        <v>25</v>
      </c>
      <c r="P421" s="49">
        <v>44155</v>
      </c>
      <c r="Q421" s="49">
        <v>44286</v>
      </c>
      <c r="R421" s="46">
        <v>18</v>
      </c>
      <c r="S421" s="46" t="s">
        <v>937</v>
      </c>
      <c r="T421" s="46" t="s">
        <v>36</v>
      </c>
      <c r="U421" s="46"/>
      <c r="V421" s="46"/>
      <c r="W421" s="46"/>
      <c r="X421" s="46"/>
      <c r="Y421" s="67" t="s">
        <v>1753</v>
      </c>
      <c r="Z421" s="46">
        <v>1</v>
      </c>
      <c r="AA421" s="55">
        <v>44286</v>
      </c>
      <c r="AB421" s="273">
        <f t="shared" si="13"/>
        <v>1</v>
      </c>
      <c r="AC421" s="51">
        <f t="shared" si="12"/>
        <v>25</v>
      </c>
      <c r="AD421" s="51" t="s">
        <v>1754</v>
      </c>
      <c r="AE421" s="57"/>
    </row>
    <row r="422" spans="1:31" s="96" customFormat="1" ht="75" x14ac:dyDescent="0.25">
      <c r="A422" s="45">
        <v>390</v>
      </c>
      <c r="B422" s="46" t="s">
        <v>24</v>
      </c>
      <c r="C422" s="46" t="s">
        <v>1655</v>
      </c>
      <c r="D422" s="46" t="s">
        <v>1656</v>
      </c>
      <c r="E422" s="47">
        <v>44246.709722222222</v>
      </c>
      <c r="F422" s="46" t="s">
        <v>1580</v>
      </c>
      <c r="G422" s="46" t="s">
        <v>28</v>
      </c>
      <c r="H422" s="46" t="s">
        <v>29</v>
      </c>
      <c r="I422" s="48" t="s">
        <v>273</v>
      </c>
      <c r="J422" s="46" t="s">
        <v>1585</v>
      </c>
      <c r="K422" s="46" t="s">
        <v>1657</v>
      </c>
      <c r="L422" s="46" t="s">
        <v>1658</v>
      </c>
      <c r="M422" s="46">
        <v>1</v>
      </c>
      <c r="N422" s="46">
        <v>1</v>
      </c>
      <c r="O422" s="46">
        <v>14</v>
      </c>
      <c r="P422" s="49">
        <v>44227</v>
      </c>
      <c r="Q422" s="49">
        <v>44316</v>
      </c>
      <c r="R422" s="46">
        <v>12</v>
      </c>
      <c r="S422" s="46" t="s">
        <v>1585</v>
      </c>
      <c r="T422" s="46"/>
      <c r="U422" s="46"/>
      <c r="V422" s="46"/>
      <c r="W422" s="46"/>
      <c r="X422" s="46"/>
      <c r="Y422" s="46" t="s">
        <v>1659</v>
      </c>
      <c r="Z422" s="46">
        <v>1</v>
      </c>
      <c r="AA422" s="50">
        <v>44295.440972222219</v>
      </c>
      <c r="AB422" s="273">
        <f t="shared" si="13"/>
        <v>1</v>
      </c>
      <c r="AC422" s="51">
        <f t="shared" si="12"/>
        <v>14</v>
      </c>
      <c r="AD422" s="51"/>
      <c r="AE422" s="57"/>
    </row>
    <row r="423" spans="1:31" s="96" customFormat="1" ht="105" x14ac:dyDescent="0.25">
      <c r="A423" s="45">
        <v>391</v>
      </c>
      <c r="B423" s="46" t="s">
        <v>24</v>
      </c>
      <c r="C423" s="46" t="s">
        <v>1655</v>
      </c>
      <c r="D423" s="46" t="s">
        <v>1660</v>
      </c>
      <c r="E423" s="47">
        <v>44246.715277777781</v>
      </c>
      <c r="F423" s="46" t="s">
        <v>933</v>
      </c>
      <c r="G423" s="46" t="s">
        <v>28</v>
      </c>
      <c r="H423" s="46" t="s">
        <v>29</v>
      </c>
      <c r="I423" s="48" t="s">
        <v>107</v>
      </c>
      <c r="J423" s="46" t="s">
        <v>1654</v>
      </c>
      <c r="K423" s="46" t="s">
        <v>1661</v>
      </c>
      <c r="L423" s="46" t="s">
        <v>1662</v>
      </c>
      <c r="M423" s="46" t="s">
        <v>1081</v>
      </c>
      <c r="N423" s="46">
        <v>1</v>
      </c>
      <c r="O423" s="46">
        <v>14</v>
      </c>
      <c r="P423" s="49">
        <v>44186</v>
      </c>
      <c r="Q423" s="49">
        <v>44301</v>
      </c>
      <c r="R423" s="46">
        <v>16</v>
      </c>
      <c r="S423" s="46" t="s">
        <v>937</v>
      </c>
      <c r="T423" s="46"/>
      <c r="U423" s="46"/>
      <c r="V423" s="46"/>
      <c r="W423" s="46"/>
      <c r="X423" s="46"/>
      <c r="Y423" s="46" t="s">
        <v>1663</v>
      </c>
      <c r="Z423" s="46">
        <v>1</v>
      </c>
      <c r="AA423" s="50">
        <v>44292.549305555556</v>
      </c>
      <c r="AB423" s="273">
        <f t="shared" si="13"/>
        <v>1</v>
      </c>
      <c r="AC423" s="51">
        <f t="shared" si="12"/>
        <v>14</v>
      </c>
      <c r="AD423" s="51"/>
      <c r="AE423" s="57"/>
    </row>
    <row r="424" spans="1:31" s="96" customFormat="1" ht="195" x14ac:dyDescent="0.25">
      <c r="A424" s="45">
        <v>392</v>
      </c>
      <c r="B424" s="46" t="s">
        <v>24</v>
      </c>
      <c r="C424" s="46" t="s">
        <v>1655</v>
      </c>
      <c r="D424" s="46" t="s">
        <v>1664</v>
      </c>
      <c r="E424" s="47">
        <v>44246.718055555553</v>
      </c>
      <c r="F424" s="46" t="s">
        <v>1317</v>
      </c>
      <c r="G424" s="46" t="s">
        <v>28</v>
      </c>
      <c r="H424" s="46" t="s">
        <v>45</v>
      </c>
      <c r="I424" s="48" t="s">
        <v>30</v>
      </c>
      <c r="J424" s="46" t="s">
        <v>462</v>
      </c>
      <c r="K424" s="46" t="s">
        <v>1665</v>
      </c>
      <c r="L424" s="46" t="s">
        <v>1666</v>
      </c>
      <c r="M424" s="46" t="s">
        <v>1667</v>
      </c>
      <c r="N424" s="46">
        <v>6</v>
      </c>
      <c r="O424" s="46">
        <v>14</v>
      </c>
      <c r="P424" s="49">
        <v>44186</v>
      </c>
      <c r="Q424" s="49">
        <v>44377</v>
      </c>
      <c r="R424" s="46">
        <v>27</v>
      </c>
      <c r="S424" s="46" t="s">
        <v>462</v>
      </c>
      <c r="T424" s="46" t="s">
        <v>36</v>
      </c>
      <c r="U424" s="46" t="s">
        <v>1668</v>
      </c>
      <c r="V424" s="46" t="s">
        <v>462</v>
      </c>
      <c r="W424" s="49">
        <v>44214</v>
      </c>
      <c r="X424" s="49">
        <v>44377</v>
      </c>
      <c r="Y424" s="81" t="s">
        <v>1752</v>
      </c>
      <c r="Z424" s="81">
        <v>6</v>
      </c>
      <c r="AA424" s="82">
        <v>44313.658333333333</v>
      </c>
      <c r="AB424" s="273">
        <f t="shared" si="13"/>
        <v>1</v>
      </c>
      <c r="AC424" s="51">
        <f t="shared" si="12"/>
        <v>14</v>
      </c>
      <c r="AD424" s="51" t="s">
        <v>1749</v>
      </c>
      <c r="AE424" s="57"/>
    </row>
    <row r="425" spans="1:31" s="96" customFormat="1" ht="105" x14ac:dyDescent="0.25">
      <c r="A425" s="45">
        <v>393</v>
      </c>
      <c r="B425" s="46" t="s">
        <v>24</v>
      </c>
      <c r="C425" s="46" t="s">
        <v>1655</v>
      </c>
      <c r="D425" s="46" t="s">
        <v>1669</v>
      </c>
      <c r="E425" s="47">
        <v>44246.719444444447</v>
      </c>
      <c r="F425" s="46" t="s">
        <v>933</v>
      </c>
      <c r="G425" s="46" t="s">
        <v>28</v>
      </c>
      <c r="H425" s="46" t="s">
        <v>29</v>
      </c>
      <c r="I425" s="48" t="s">
        <v>107</v>
      </c>
      <c r="J425" s="46" t="s">
        <v>1654</v>
      </c>
      <c r="K425" s="46" t="s">
        <v>1670</v>
      </c>
      <c r="L425" s="46" t="s">
        <v>1666</v>
      </c>
      <c r="M425" s="46" t="s">
        <v>1671</v>
      </c>
      <c r="N425" s="46">
        <v>6</v>
      </c>
      <c r="O425" s="46">
        <v>14</v>
      </c>
      <c r="P425" s="49">
        <v>44186</v>
      </c>
      <c r="Q425" s="49">
        <v>44530</v>
      </c>
      <c r="R425" s="46">
        <v>49</v>
      </c>
      <c r="S425" s="46" t="s">
        <v>937</v>
      </c>
      <c r="T425" s="46"/>
      <c r="U425" s="46"/>
      <c r="V425" s="46"/>
      <c r="W425" s="46"/>
      <c r="X425" s="46"/>
      <c r="Y425" s="46" t="s">
        <v>1672</v>
      </c>
      <c r="Z425" s="46">
        <v>6</v>
      </c>
      <c r="AA425" s="49">
        <v>44530</v>
      </c>
      <c r="AB425" s="273">
        <f t="shared" si="13"/>
        <v>1</v>
      </c>
      <c r="AC425" s="51">
        <f t="shared" si="12"/>
        <v>14</v>
      </c>
      <c r="AD425" s="51"/>
      <c r="AE425" s="57"/>
    </row>
    <row r="426" spans="1:31" s="96" customFormat="1" ht="90" x14ac:dyDescent="0.25">
      <c r="A426" s="45">
        <v>394</v>
      </c>
      <c r="B426" s="46" t="s">
        <v>24</v>
      </c>
      <c r="C426" s="46" t="s">
        <v>1655</v>
      </c>
      <c r="D426" s="46" t="s">
        <v>1673</v>
      </c>
      <c r="E426" s="47">
        <v>44246.72152777778</v>
      </c>
      <c r="F426" s="46" t="s">
        <v>933</v>
      </c>
      <c r="G426" s="46" t="s">
        <v>28</v>
      </c>
      <c r="H426" s="46" t="s">
        <v>29</v>
      </c>
      <c r="I426" s="48" t="s">
        <v>107</v>
      </c>
      <c r="J426" s="46" t="s">
        <v>1654</v>
      </c>
      <c r="K426" s="46" t="s">
        <v>1674</v>
      </c>
      <c r="L426" s="46" t="s">
        <v>1662</v>
      </c>
      <c r="M426" s="46" t="s">
        <v>1081</v>
      </c>
      <c r="N426" s="46">
        <v>1</v>
      </c>
      <c r="O426" s="46">
        <v>15</v>
      </c>
      <c r="P426" s="49">
        <v>44186</v>
      </c>
      <c r="Q426" s="49">
        <v>44301</v>
      </c>
      <c r="R426" s="46">
        <v>16</v>
      </c>
      <c r="S426" s="46" t="s">
        <v>937</v>
      </c>
      <c r="T426" s="46"/>
      <c r="U426" s="46"/>
      <c r="V426" s="46"/>
      <c r="W426" s="46"/>
      <c r="X426" s="46"/>
      <c r="Y426" s="46" t="s">
        <v>1663</v>
      </c>
      <c r="Z426" s="46">
        <v>1</v>
      </c>
      <c r="AA426" s="50">
        <v>44292.552083333336</v>
      </c>
      <c r="AB426" s="273">
        <f t="shared" si="13"/>
        <v>1</v>
      </c>
      <c r="AC426" s="51">
        <f t="shared" si="12"/>
        <v>15</v>
      </c>
      <c r="AD426" s="51"/>
      <c r="AE426" s="57"/>
    </row>
    <row r="427" spans="1:31" s="96" customFormat="1" ht="210" x14ac:dyDescent="0.25">
      <c r="A427" s="45">
        <v>395</v>
      </c>
      <c r="B427" s="46" t="s">
        <v>24</v>
      </c>
      <c r="C427" s="46" t="s">
        <v>1655</v>
      </c>
      <c r="D427" s="46" t="s">
        <v>1675</v>
      </c>
      <c r="E427" s="47">
        <v>44246.722916666666</v>
      </c>
      <c r="F427" s="46" t="s">
        <v>1676</v>
      </c>
      <c r="G427" s="46" t="s">
        <v>28</v>
      </c>
      <c r="H427" s="46" t="s">
        <v>45</v>
      </c>
      <c r="I427" s="48" t="s">
        <v>391</v>
      </c>
      <c r="J427" s="46" t="s">
        <v>1677</v>
      </c>
      <c r="K427" s="46" t="s">
        <v>1678</v>
      </c>
      <c r="L427" s="46" t="s">
        <v>1679</v>
      </c>
      <c r="M427" s="46" t="s">
        <v>1680</v>
      </c>
      <c r="N427" s="46">
        <v>1</v>
      </c>
      <c r="O427" s="46">
        <v>15</v>
      </c>
      <c r="P427" s="49">
        <v>44186</v>
      </c>
      <c r="Q427" s="49">
        <v>44286</v>
      </c>
      <c r="R427" s="46">
        <v>14</v>
      </c>
      <c r="S427" s="46" t="s">
        <v>1677</v>
      </c>
      <c r="T427" s="46" t="s">
        <v>36</v>
      </c>
      <c r="U427" s="46"/>
      <c r="V427" s="46"/>
      <c r="W427" s="46"/>
      <c r="X427" s="46"/>
      <c r="Y427" s="46" t="s">
        <v>1681</v>
      </c>
      <c r="Z427" s="46">
        <v>1</v>
      </c>
      <c r="AA427" s="50">
        <v>44285.659722222219</v>
      </c>
      <c r="AB427" s="273">
        <f t="shared" si="13"/>
        <v>1</v>
      </c>
      <c r="AC427" s="51">
        <f t="shared" si="12"/>
        <v>15</v>
      </c>
      <c r="AD427" s="51"/>
      <c r="AE427" s="57"/>
    </row>
    <row r="428" spans="1:31" s="96" customFormat="1" ht="105" x14ac:dyDescent="0.25">
      <c r="A428" s="45">
        <v>396</v>
      </c>
      <c r="B428" s="46" t="s">
        <v>24</v>
      </c>
      <c r="C428" s="46" t="s">
        <v>1655</v>
      </c>
      <c r="D428" s="46" t="s">
        <v>1682</v>
      </c>
      <c r="E428" s="47">
        <v>44246.724305555559</v>
      </c>
      <c r="F428" s="46" t="s">
        <v>1676</v>
      </c>
      <c r="G428" s="46" t="s">
        <v>28</v>
      </c>
      <c r="H428" s="46" t="s">
        <v>29</v>
      </c>
      <c r="I428" s="48" t="s">
        <v>81</v>
      </c>
      <c r="J428" s="46" t="s">
        <v>1683</v>
      </c>
      <c r="K428" s="83" t="s">
        <v>1688</v>
      </c>
      <c r="L428" s="83" t="s">
        <v>1687</v>
      </c>
      <c r="M428" s="83" t="s">
        <v>1687</v>
      </c>
      <c r="N428" s="46">
        <v>1</v>
      </c>
      <c r="O428" s="46">
        <v>14</v>
      </c>
      <c r="P428" s="49">
        <v>44186</v>
      </c>
      <c r="Q428" s="49">
        <v>44377</v>
      </c>
      <c r="R428" s="46">
        <v>27</v>
      </c>
      <c r="S428" s="46" t="s">
        <v>1684</v>
      </c>
      <c r="T428" s="46" t="s">
        <v>36</v>
      </c>
      <c r="U428" s="46"/>
      <c r="V428" s="46"/>
      <c r="W428" s="46"/>
      <c r="X428" s="46"/>
      <c r="Y428" s="46" t="s">
        <v>1756</v>
      </c>
      <c r="Z428" s="46">
        <v>1</v>
      </c>
      <c r="AA428" s="55">
        <v>44377</v>
      </c>
      <c r="AB428" s="273">
        <f t="shared" si="13"/>
        <v>1</v>
      </c>
      <c r="AC428" s="51">
        <f t="shared" si="12"/>
        <v>14</v>
      </c>
      <c r="AD428" s="51" t="s">
        <v>1755</v>
      </c>
      <c r="AE428" s="57"/>
    </row>
    <row r="429" spans="1:31" s="96" customFormat="1" ht="165" x14ac:dyDescent="0.25">
      <c r="A429" s="84">
        <v>419</v>
      </c>
      <c r="B429" s="46" t="s">
        <v>24</v>
      </c>
      <c r="C429" s="46" t="s">
        <v>1689</v>
      </c>
      <c r="D429" s="81" t="s">
        <v>1690</v>
      </c>
      <c r="E429" s="82">
        <v>44302.884722222225</v>
      </c>
      <c r="F429" s="81" t="s">
        <v>74</v>
      </c>
      <c r="G429" s="81" t="s">
        <v>28</v>
      </c>
      <c r="H429" s="81" t="s">
        <v>45</v>
      </c>
      <c r="I429" s="85" t="s">
        <v>82</v>
      </c>
      <c r="J429" s="81" t="s">
        <v>375</v>
      </c>
      <c r="K429" s="81" t="s">
        <v>1691</v>
      </c>
      <c r="L429" s="81" t="s">
        <v>1692</v>
      </c>
      <c r="M429" s="81" t="s">
        <v>1693</v>
      </c>
      <c r="N429" s="81">
        <v>100</v>
      </c>
      <c r="O429" s="81">
        <v>5</v>
      </c>
      <c r="P429" s="86">
        <v>44305</v>
      </c>
      <c r="Q429" s="86">
        <v>44545</v>
      </c>
      <c r="R429" s="81">
        <v>34</v>
      </c>
      <c r="S429" s="81" t="s">
        <v>375</v>
      </c>
      <c r="T429" s="81" t="s">
        <v>36</v>
      </c>
      <c r="U429" s="81"/>
      <c r="V429" s="81"/>
      <c r="W429" s="81"/>
      <c r="X429" s="81"/>
      <c r="Y429" s="46" t="s">
        <v>1946</v>
      </c>
      <c r="Z429" s="46">
        <v>100</v>
      </c>
      <c r="AA429" s="55">
        <v>44557</v>
      </c>
      <c r="AB429" s="273">
        <f t="shared" si="13"/>
        <v>1</v>
      </c>
      <c r="AC429" s="51">
        <f t="shared" si="12"/>
        <v>5</v>
      </c>
      <c r="AD429" s="51" t="s">
        <v>1762</v>
      </c>
      <c r="AE429" s="57"/>
    </row>
    <row r="430" spans="1:31" s="96" customFormat="1" ht="165" x14ac:dyDescent="0.25">
      <c r="A430" s="84">
        <v>419</v>
      </c>
      <c r="B430" s="46" t="s">
        <v>24</v>
      </c>
      <c r="C430" s="46" t="s">
        <v>1689</v>
      </c>
      <c r="D430" s="81" t="s">
        <v>1996</v>
      </c>
      <c r="E430" s="82">
        <v>44302.884722222225</v>
      </c>
      <c r="F430" s="81" t="s">
        <v>74</v>
      </c>
      <c r="G430" s="81" t="s">
        <v>28</v>
      </c>
      <c r="H430" s="81" t="s">
        <v>45</v>
      </c>
      <c r="I430" s="85" t="s">
        <v>82</v>
      </c>
      <c r="J430" s="81" t="s">
        <v>375</v>
      </c>
      <c r="K430" s="81" t="s">
        <v>1694</v>
      </c>
      <c r="L430" s="81" t="s">
        <v>1695</v>
      </c>
      <c r="M430" s="81" t="s">
        <v>1696</v>
      </c>
      <c r="N430" s="81">
        <v>100</v>
      </c>
      <c r="O430" s="81">
        <v>5</v>
      </c>
      <c r="P430" s="86">
        <v>44305</v>
      </c>
      <c r="Q430" s="86">
        <v>44545</v>
      </c>
      <c r="R430" s="81">
        <v>34</v>
      </c>
      <c r="S430" s="81" t="s">
        <v>375</v>
      </c>
      <c r="T430" s="81" t="s">
        <v>36</v>
      </c>
      <c r="U430" s="81"/>
      <c r="V430" s="81"/>
      <c r="W430" s="81"/>
      <c r="X430" s="81"/>
      <c r="Y430" s="46" t="s">
        <v>2029</v>
      </c>
      <c r="Z430" s="46">
        <v>100</v>
      </c>
      <c r="AA430" s="55">
        <v>44557</v>
      </c>
      <c r="AB430" s="273">
        <f t="shared" si="13"/>
        <v>1</v>
      </c>
      <c r="AC430" s="51">
        <f t="shared" si="12"/>
        <v>5</v>
      </c>
      <c r="AD430" s="51" t="s">
        <v>1762</v>
      </c>
      <c r="AE430" s="57"/>
    </row>
    <row r="431" spans="1:31" s="96" customFormat="1" ht="165" x14ac:dyDescent="0.25">
      <c r="A431" s="84">
        <v>419</v>
      </c>
      <c r="B431" s="46" t="s">
        <v>24</v>
      </c>
      <c r="C431" s="46" t="s">
        <v>1689</v>
      </c>
      <c r="D431" s="81" t="s">
        <v>1690</v>
      </c>
      <c r="E431" s="82">
        <v>44302.884722222225</v>
      </c>
      <c r="F431" s="81" t="s">
        <v>74</v>
      </c>
      <c r="G431" s="81" t="s">
        <v>28</v>
      </c>
      <c r="H431" s="81" t="s">
        <v>45</v>
      </c>
      <c r="I431" s="85" t="s">
        <v>82</v>
      </c>
      <c r="J431" s="81" t="s">
        <v>375</v>
      </c>
      <c r="K431" s="81" t="s">
        <v>1691</v>
      </c>
      <c r="L431" s="81" t="s">
        <v>1697</v>
      </c>
      <c r="M431" s="81" t="s">
        <v>1696</v>
      </c>
      <c r="N431" s="81">
        <v>100</v>
      </c>
      <c r="O431" s="81">
        <v>3</v>
      </c>
      <c r="P431" s="86">
        <v>44305</v>
      </c>
      <c r="Q431" s="86">
        <v>44545</v>
      </c>
      <c r="R431" s="81">
        <v>34</v>
      </c>
      <c r="S431" s="81" t="s">
        <v>375</v>
      </c>
      <c r="T431" s="81" t="s">
        <v>36</v>
      </c>
      <c r="U431" s="81"/>
      <c r="V431" s="81"/>
      <c r="W431" s="81"/>
      <c r="X431" s="81"/>
      <c r="Y431" s="46" t="s">
        <v>2029</v>
      </c>
      <c r="Z431" s="46">
        <v>100</v>
      </c>
      <c r="AA431" s="55">
        <v>44557</v>
      </c>
      <c r="AB431" s="273">
        <f t="shared" si="13"/>
        <v>1</v>
      </c>
      <c r="AC431" s="51">
        <f t="shared" si="12"/>
        <v>3</v>
      </c>
      <c r="AD431" s="51" t="s">
        <v>1762</v>
      </c>
      <c r="AE431" s="57"/>
    </row>
    <row r="432" spans="1:31" s="96" customFormat="1" ht="165" x14ac:dyDescent="0.25">
      <c r="A432" s="84">
        <v>419</v>
      </c>
      <c r="B432" s="46" t="s">
        <v>24</v>
      </c>
      <c r="C432" s="46" t="s">
        <v>1689</v>
      </c>
      <c r="D432" s="81" t="s">
        <v>1690</v>
      </c>
      <c r="E432" s="82">
        <v>44302.884722222225</v>
      </c>
      <c r="F432" s="81" t="s">
        <v>74</v>
      </c>
      <c r="G432" s="81" t="s">
        <v>28</v>
      </c>
      <c r="H432" s="81" t="s">
        <v>45</v>
      </c>
      <c r="I432" s="85" t="s">
        <v>82</v>
      </c>
      <c r="J432" s="81" t="s">
        <v>375</v>
      </c>
      <c r="K432" s="81" t="s">
        <v>1691</v>
      </c>
      <c r="L432" s="81" t="s">
        <v>1698</v>
      </c>
      <c r="M432" s="81" t="s">
        <v>1710</v>
      </c>
      <c r="N432" s="81">
        <v>100</v>
      </c>
      <c r="O432" s="81">
        <v>3</v>
      </c>
      <c r="P432" s="86">
        <v>44305</v>
      </c>
      <c r="Q432" s="86">
        <v>44545</v>
      </c>
      <c r="R432" s="81">
        <v>34</v>
      </c>
      <c r="S432" s="81" t="s">
        <v>375</v>
      </c>
      <c r="T432" s="81" t="s">
        <v>36</v>
      </c>
      <c r="U432" s="81"/>
      <c r="V432" s="81"/>
      <c r="W432" s="81"/>
      <c r="X432" s="81"/>
      <c r="Y432" s="46" t="s">
        <v>2030</v>
      </c>
      <c r="Z432" s="46">
        <v>100</v>
      </c>
      <c r="AA432" s="55">
        <v>44557</v>
      </c>
      <c r="AB432" s="273">
        <f t="shared" si="13"/>
        <v>1</v>
      </c>
      <c r="AC432" s="51">
        <f t="shared" si="12"/>
        <v>3</v>
      </c>
      <c r="AD432" s="51" t="s">
        <v>1762</v>
      </c>
      <c r="AE432" s="57"/>
    </row>
    <row r="433" spans="1:31" s="96" customFormat="1" ht="165" x14ac:dyDescent="0.25">
      <c r="A433" s="84">
        <v>419</v>
      </c>
      <c r="B433" s="46" t="s">
        <v>24</v>
      </c>
      <c r="C433" s="46" t="s">
        <v>1689</v>
      </c>
      <c r="D433" s="81" t="s">
        <v>1690</v>
      </c>
      <c r="E433" s="82">
        <v>44302.884722222225</v>
      </c>
      <c r="F433" s="81" t="s">
        <v>74</v>
      </c>
      <c r="G433" s="81" t="s">
        <v>28</v>
      </c>
      <c r="H433" s="81" t="s">
        <v>45</v>
      </c>
      <c r="I433" s="85" t="s">
        <v>82</v>
      </c>
      <c r="J433" s="81" t="s">
        <v>375</v>
      </c>
      <c r="K433" s="81" t="s">
        <v>1691</v>
      </c>
      <c r="L433" s="81" t="s">
        <v>1699</v>
      </c>
      <c r="M433" s="81" t="s">
        <v>1700</v>
      </c>
      <c r="N433" s="81">
        <v>100</v>
      </c>
      <c r="O433" s="81">
        <v>3</v>
      </c>
      <c r="P433" s="86">
        <v>44302</v>
      </c>
      <c r="Q433" s="86">
        <v>44545</v>
      </c>
      <c r="R433" s="81">
        <v>34</v>
      </c>
      <c r="S433" s="81" t="s">
        <v>375</v>
      </c>
      <c r="T433" s="81" t="s">
        <v>36</v>
      </c>
      <c r="U433" s="81"/>
      <c r="V433" s="81"/>
      <c r="W433" s="81"/>
      <c r="X433" s="81"/>
      <c r="Y433" s="46" t="s">
        <v>2031</v>
      </c>
      <c r="Z433" s="46">
        <v>100</v>
      </c>
      <c r="AA433" s="55">
        <v>44557</v>
      </c>
      <c r="AB433" s="273">
        <f t="shared" si="13"/>
        <v>1</v>
      </c>
      <c r="AC433" s="51">
        <f t="shared" si="12"/>
        <v>3</v>
      </c>
      <c r="AD433" s="51" t="s">
        <v>1762</v>
      </c>
      <c r="AE433" s="57"/>
    </row>
    <row r="434" spans="1:31" s="96" customFormat="1" ht="165" x14ac:dyDescent="0.25">
      <c r="A434" s="84">
        <v>419</v>
      </c>
      <c r="B434" s="46" t="s">
        <v>24</v>
      </c>
      <c r="C434" s="46" t="s">
        <v>1689</v>
      </c>
      <c r="D434" s="81" t="s">
        <v>1690</v>
      </c>
      <c r="E434" s="82">
        <v>44302.884722222225</v>
      </c>
      <c r="F434" s="81" t="s">
        <v>74</v>
      </c>
      <c r="G434" s="81" t="s">
        <v>28</v>
      </c>
      <c r="H434" s="81" t="s">
        <v>45</v>
      </c>
      <c r="I434" s="85" t="s">
        <v>82</v>
      </c>
      <c r="J434" s="81" t="s">
        <v>375</v>
      </c>
      <c r="K434" s="81" t="s">
        <v>1691</v>
      </c>
      <c r="L434" s="81" t="s">
        <v>1701</v>
      </c>
      <c r="M434" s="81" t="s">
        <v>1700</v>
      </c>
      <c r="N434" s="81">
        <v>100</v>
      </c>
      <c r="O434" s="81">
        <v>5</v>
      </c>
      <c r="P434" s="86">
        <v>44302</v>
      </c>
      <c r="Q434" s="86">
        <v>44545</v>
      </c>
      <c r="R434" s="81">
        <v>34</v>
      </c>
      <c r="S434" s="81" t="s">
        <v>375</v>
      </c>
      <c r="T434" s="81" t="s">
        <v>36</v>
      </c>
      <c r="U434" s="81"/>
      <c r="V434" s="81"/>
      <c r="W434" s="81"/>
      <c r="X434" s="81"/>
      <c r="Y434" s="46" t="s">
        <v>2032</v>
      </c>
      <c r="Z434" s="46">
        <v>100</v>
      </c>
      <c r="AA434" s="55">
        <v>44557</v>
      </c>
      <c r="AB434" s="273">
        <f t="shared" si="13"/>
        <v>1</v>
      </c>
      <c r="AC434" s="51">
        <f t="shared" si="12"/>
        <v>5</v>
      </c>
      <c r="AD434" s="51" t="s">
        <v>1762</v>
      </c>
      <c r="AE434" s="57"/>
    </row>
    <row r="435" spans="1:31" s="96" customFormat="1" ht="195" x14ac:dyDescent="0.25">
      <c r="A435" s="84">
        <v>419</v>
      </c>
      <c r="B435" s="46" t="s">
        <v>24</v>
      </c>
      <c r="C435" s="46" t="s">
        <v>1689</v>
      </c>
      <c r="D435" s="81" t="s">
        <v>1690</v>
      </c>
      <c r="E435" s="82">
        <v>44302.884722222225</v>
      </c>
      <c r="F435" s="81" t="s">
        <v>74</v>
      </c>
      <c r="G435" s="81" t="s">
        <v>28</v>
      </c>
      <c r="H435" s="81" t="s">
        <v>45</v>
      </c>
      <c r="I435" s="85" t="s">
        <v>82</v>
      </c>
      <c r="J435" s="81" t="s">
        <v>375</v>
      </c>
      <c r="K435" s="81" t="s">
        <v>1691</v>
      </c>
      <c r="L435" s="81" t="s">
        <v>1702</v>
      </c>
      <c r="M435" s="81" t="s">
        <v>1703</v>
      </c>
      <c r="N435" s="81">
        <v>100</v>
      </c>
      <c r="O435" s="81">
        <v>5</v>
      </c>
      <c r="P435" s="86">
        <v>44305</v>
      </c>
      <c r="Q435" s="86">
        <v>44545</v>
      </c>
      <c r="R435" s="81">
        <v>34</v>
      </c>
      <c r="S435" s="81" t="s">
        <v>375</v>
      </c>
      <c r="T435" s="81" t="s">
        <v>36</v>
      </c>
      <c r="U435" s="81"/>
      <c r="V435" s="81"/>
      <c r="W435" s="81"/>
      <c r="X435" s="81"/>
      <c r="Y435" s="46" t="s">
        <v>2033</v>
      </c>
      <c r="Z435" s="46">
        <v>100</v>
      </c>
      <c r="AA435" s="55">
        <v>44557</v>
      </c>
      <c r="AB435" s="273">
        <f t="shared" si="13"/>
        <v>1</v>
      </c>
      <c r="AC435" s="51">
        <f t="shared" si="12"/>
        <v>5</v>
      </c>
      <c r="AD435" s="51" t="s">
        <v>1762</v>
      </c>
      <c r="AE435" s="57"/>
    </row>
    <row r="436" spans="1:31" s="96" customFormat="1" ht="150" x14ac:dyDescent="0.25">
      <c r="A436" s="84">
        <v>420</v>
      </c>
      <c r="B436" s="46" t="s">
        <v>24</v>
      </c>
      <c r="C436" s="46" t="s">
        <v>1689</v>
      </c>
      <c r="D436" s="81" t="s">
        <v>1704</v>
      </c>
      <c r="E436" s="82">
        <v>44302.914583333331</v>
      </c>
      <c r="F436" s="81" t="s">
        <v>74</v>
      </c>
      <c r="G436" s="81" t="s">
        <v>28</v>
      </c>
      <c r="H436" s="81"/>
      <c r="I436" s="85" t="s">
        <v>82</v>
      </c>
      <c r="J436" s="81" t="s">
        <v>375</v>
      </c>
      <c r="K436" s="81" t="s">
        <v>1705</v>
      </c>
      <c r="L436" s="81" t="s">
        <v>1697</v>
      </c>
      <c r="M436" s="81" t="s">
        <v>1706</v>
      </c>
      <c r="N436" s="81">
        <v>100</v>
      </c>
      <c r="O436" s="81">
        <v>5</v>
      </c>
      <c r="P436" s="86">
        <v>44305</v>
      </c>
      <c r="Q436" s="86">
        <v>44545</v>
      </c>
      <c r="R436" s="81">
        <v>34</v>
      </c>
      <c r="S436" s="81" t="s">
        <v>375</v>
      </c>
      <c r="T436" s="81"/>
      <c r="U436" s="81"/>
      <c r="V436" s="81"/>
      <c r="W436" s="81"/>
      <c r="X436" s="81"/>
      <c r="Y436" s="81" t="s">
        <v>1942</v>
      </c>
      <c r="Z436" s="81">
        <v>100</v>
      </c>
      <c r="AA436" s="86">
        <v>44540</v>
      </c>
      <c r="AB436" s="273">
        <f t="shared" si="13"/>
        <v>1</v>
      </c>
      <c r="AC436" s="51">
        <f t="shared" si="12"/>
        <v>5</v>
      </c>
      <c r="AD436" s="51" t="s">
        <v>1762</v>
      </c>
      <c r="AE436" s="57"/>
    </row>
    <row r="437" spans="1:31" s="96" customFormat="1" ht="150" x14ac:dyDescent="0.25">
      <c r="A437" s="84">
        <v>420</v>
      </c>
      <c r="B437" s="46" t="s">
        <v>24</v>
      </c>
      <c r="C437" s="46" t="s">
        <v>1689</v>
      </c>
      <c r="D437" s="81" t="s">
        <v>1704</v>
      </c>
      <c r="E437" s="82">
        <v>44302.914583333331</v>
      </c>
      <c r="F437" s="81" t="s">
        <v>74</v>
      </c>
      <c r="G437" s="81" t="s">
        <v>28</v>
      </c>
      <c r="H437" s="81"/>
      <c r="I437" s="85" t="s">
        <v>82</v>
      </c>
      <c r="J437" s="81" t="s">
        <v>375</v>
      </c>
      <c r="K437" s="81" t="s">
        <v>1707</v>
      </c>
      <c r="L437" s="81" t="s">
        <v>1708</v>
      </c>
      <c r="M437" s="81" t="s">
        <v>1709</v>
      </c>
      <c r="N437" s="81">
        <v>100</v>
      </c>
      <c r="O437" s="81">
        <v>6</v>
      </c>
      <c r="P437" s="86">
        <v>44305</v>
      </c>
      <c r="Q437" s="86">
        <v>44545</v>
      </c>
      <c r="R437" s="81">
        <v>34</v>
      </c>
      <c r="S437" s="81" t="s">
        <v>375</v>
      </c>
      <c r="T437" s="81"/>
      <c r="U437" s="81"/>
      <c r="V437" s="81"/>
      <c r="W437" s="81"/>
      <c r="X437" s="81"/>
      <c r="Y437" s="81" t="s">
        <v>1942</v>
      </c>
      <c r="Z437" s="81">
        <v>100</v>
      </c>
      <c r="AA437" s="86">
        <v>44540</v>
      </c>
      <c r="AB437" s="273">
        <f t="shared" si="13"/>
        <v>1</v>
      </c>
      <c r="AC437" s="51">
        <f t="shared" si="12"/>
        <v>6</v>
      </c>
      <c r="AD437" s="51" t="s">
        <v>1762</v>
      </c>
      <c r="AE437" s="57"/>
    </row>
    <row r="438" spans="1:31" s="96" customFormat="1" ht="150" x14ac:dyDescent="0.25">
      <c r="A438" s="84">
        <v>420</v>
      </c>
      <c r="B438" s="46" t="s">
        <v>24</v>
      </c>
      <c r="C438" s="46" t="s">
        <v>1689</v>
      </c>
      <c r="D438" s="81" t="s">
        <v>1704</v>
      </c>
      <c r="E438" s="82">
        <v>44302.914583333331</v>
      </c>
      <c r="F438" s="81" t="s">
        <v>74</v>
      </c>
      <c r="G438" s="81" t="s">
        <v>28</v>
      </c>
      <c r="H438" s="81"/>
      <c r="I438" s="85" t="s">
        <v>82</v>
      </c>
      <c r="J438" s="81" t="s">
        <v>375</v>
      </c>
      <c r="K438" s="81" t="s">
        <v>1707</v>
      </c>
      <c r="L438" s="81" t="s">
        <v>1699</v>
      </c>
      <c r="M438" s="81" t="s">
        <v>1700</v>
      </c>
      <c r="N438" s="81">
        <v>100</v>
      </c>
      <c r="O438" s="81">
        <v>3</v>
      </c>
      <c r="P438" s="86">
        <v>44302</v>
      </c>
      <c r="Q438" s="86">
        <v>44545</v>
      </c>
      <c r="R438" s="81">
        <v>34</v>
      </c>
      <c r="S438" s="81" t="s">
        <v>375</v>
      </c>
      <c r="T438" s="81"/>
      <c r="U438" s="81"/>
      <c r="V438" s="81"/>
      <c r="W438" s="81"/>
      <c r="X438" s="81"/>
      <c r="Y438" s="81" t="s">
        <v>1943</v>
      </c>
      <c r="Z438" s="81">
        <v>100</v>
      </c>
      <c r="AA438" s="55">
        <v>44557</v>
      </c>
      <c r="AB438" s="273">
        <f t="shared" si="13"/>
        <v>1</v>
      </c>
      <c r="AC438" s="51">
        <f t="shared" si="12"/>
        <v>3</v>
      </c>
      <c r="AD438" s="51" t="s">
        <v>1762</v>
      </c>
      <c r="AE438" s="57"/>
    </row>
    <row r="439" spans="1:31" s="96" customFormat="1" ht="150" x14ac:dyDescent="0.25">
      <c r="A439" s="84">
        <v>420</v>
      </c>
      <c r="B439" s="46" t="s">
        <v>24</v>
      </c>
      <c r="C439" s="46" t="s">
        <v>1689</v>
      </c>
      <c r="D439" s="81" t="s">
        <v>1704</v>
      </c>
      <c r="E439" s="82">
        <v>44302.914583333331</v>
      </c>
      <c r="F439" s="81" t="s">
        <v>74</v>
      </c>
      <c r="G439" s="81" t="s">
        <v>28</v>
      </c>
      <c r="H439" s="81"/>
      <c r="I439" s="85" t="s">
        <v>82</v>
      </c>
      <c r="J439" s="81" t="s">
        <v>375</v>
      </c>
      <c r="K439" s="81" t="s">
        <v>1707</v>
      </c>
      <c r="L439" s="81" t="s">
        <v>1698</v>
      </c>
      <c r="M439" s="81" t="s">
        <v>1710</v>
      </c>
      <c r="N439" s="81">
        <v>100</v>
      </c>
      <c r="O439" s="81">
        <v>3</v>
      </c>
      <c r="P439" s="86">
        <v>44305</v>
      </c>
      <c r="Q439" s="86">
        <v>44545</v>
      </c>
      <c r="R439" s="81">
        <v>34</v>
      </c>
      <c r="S439" s="81" t="s">
        <v>375</v>
      </c>
      <c r="T439" s="81"/>
      <c r="U439" s="81"/>
      <c r="V439" s="81"/>
      <c r="W439" s="81"/>
      <c r="X439" s="81"/>
      <c r="Y439" s="81" t="s">
        <v>1944</v>
      </c>
      <c r="Z439" s="81">
        <v>100</v>
      </c>
      <c r="AA439" s="86">
        <v>44539</v>
      </c>
      <c r="AB439" s="273">
        <f t="shared" si="13"/>
        <v>1</v>
      </c>
      <c r="AC439" s="51">
        <f t="shared" si="12"/>
        <v>3</v>
      </c>
      <c r="AD439" s="51" t="s">
        <v>1762</v>
      </c>
      <c r="AE439" s="57"/>
    </row>
    <row r="440" spans="1:31" s="96" customFormat="1" ht="150" x14ac:dyDescent="0.25">
      <c r="A440" s="84">
        <v>420</v>
      </c>
      <c r="B440" s="46" t="s">
        <v>24</v>
      </c>
      <c r="C440" s="46" t="s">
        <v>1689</v>
      </c>
      <c r="D440" s="81" t="s">
        <v>1704</v>
      </c>
      <c r="E440" s="82">
        <v>44302.914583333331</v>
      </c>
      <c r="F440" s="81" t="s">
        <v>74</v>
      </c>
      <c r="G440" s="81" t="s">
        <v>28</v>
      </c>
      <c r="H440" s="81"/>
      <c r="I440" s="85" t="s">
        <v>82</v>
      </c>
      <c r="J440" s="81" t="s">
        <v>375</v>
      </c>
      <c r="K440" s="81" t="s">
        <v>1707</v>
      </c>
      <c r="L440" s="81" t="s">
        <v>1711</v>
      </c>
      <c r="M440" s="81" t="s">
        <v>1700</v>
      </c>
      <c r="N440" s="81">
        <v>100</v>
      </c>
      <c r="O440" s="81">
        <v>3</v>
      </c>
      <c r="P440" s="86">
        <v>44305</v>
      </c>
      <c r="Q440" s="86">
        <v>44545</v>
      </c>
      <c r="R440" s="81">
        <v>34</v>
      </c>
      <c r="S440" s="81" t="s">
        <v>375</v>
      </c>
      <c r="T440" s="81"/>
      <c r="U440" s="81"/>
      <c r="V440" s="81"/>
      <c r="W440" s="81"/>
      <c r="X440" s="81"/>
      <c r="Y440" s="81" t="s">
        <v>1945</v>
      </c>
      <c r="Z440" s="81">
        <v>100</v>
      </c>
      <c r="AA440" s="55">
        <v>44557</v>
      </c>
      <c r="AB440" s="273">
        <f t="shared" si="13"/>
        <v>1</v>
      </c>
      <c r="AC440" s="51">
        <f t="shared" si="12"/>
        <v>3</v>
      </c>
      <c r="AD440" s="51" t="s">
        <v>1762</v>
      </c>
      <c r="AE440" s="57"/>
    </row>
    <row r="441" spans="1:31" s="96" customFormat="1" ht="150" x14ac:dyDescent="0.25">
      <c r="A441" s="84">
        <v>420</v>
      </c>
      <c r="B441" s="46" t="s">
        <v>24</v>
      </c>
      <c r="C441" s="46" t="s">
        <v>1689</v>
      </c>
      <c r="D441" s="81" t="s">
        <v>1704</v>
      </c>
      <c r="E441" s="82">
        <v>44302.914583333331</v>
      </c>
      <c r="F441" s="81" t="s">
        <v>74</v>
      </c>
      <c r="G441" s="81" t="s">
        <v>28</v>
      </c>
      <c r="H441" s="81"/>
      <c r="I441" s="85" t="s">
        <v>82</v>
      </c>
      <c r="J441" s="81" t="s">
        <v>375</v>
      </c>
      <c r="K441" s="81" t="s">
        <v>1707</v>
      </c>
      <c r="L441" s="81" t="s">
        <v>1712</v>
      </c>
      <c r="M441" s="81" t="s">
        <v>1693</v>
      </c>
      <c r="N441" s="81">
        <v>100</v>
      </c>
      <c r="O441" s="81">
        <v>3</v>
      </c>
      <c r="P441" s="86">
        <v>44305</v>
      </c>
      <c r="Q441" s="86">
        <v>44545</v>
      </c>
      <c r="R441" s="81">
        <v>34</v>
      </c>
      <c r="S441" s="81" t="s">
        <v>375</v>
      </c>
      <c r="T441" s="81"/>
      <c r="U441" s="81"/>
      <c r="V441" s="81"/>
      <c r="W441" s="81"/>
      <c r="X441" s="81"/>
      <c r="Y441" s="81" t="s">
        <v>1946</v>
      </c>
      <c r="Z441" s="81">
        <v>100</v>
      </c>
      <c r="AA441" s="86">
        <v>44540</v>
      </c>
      <c r="AB441" s="273">
        <f t="shared" si="13"/>
        <v>1</v>
      </c>
      <c r="AC441" s="51">
        <f t="shared" si="12"/>
        <v>3</v>
      </c>
      <c r="AD441" s="51" t="s">
        <v>1762</v>
      </c>
      <c r="AE441" s="57"/>
    </row>
    <row r="442" spans="1:31" s="96" customFormat="1" ht="165" x14ac:dyDescent="0.25">
      <c r="A442" s="84">
        <v>421</v>
      </c>
      <c r="B442" s="46" t="s">
        <v>24</v>
      </c>
      <c r="C442" s="46" t="s">
        <v>1689</v>
      </c>
      <c r="D442" s="81" t="s">
        <v>1713</v>
      </c>
      <c r="E442" s="82">
        <v>44302.886805555558</v>
      </c>
      <c r="F442" s="81" t="s">
        <v>74</v>
      </c>
      <c r="G442" s="81" t="s">
        <v>28</v>
      </c>
      <c r="H442" s="81" t="s">
        <v>45</v>
      </c>
      <c r="I442" s="85" t="s">
        <v>82</v>
      </c>
      <c r="J442" s="81" t="s">
        <v>375</v>
      </c>
      <c r="K442" s="81" t="s">
        <v>1714</v>
      </c>
      <c r="L442" s="81" t="s">
        <v>1715</v>
      </c>
      <c r="M442" s="81" t="s">
        <v>1716</v>
      </c>
      <c r="N442" s="81">
        <v>1</v>
      </c>
      <c r="O442" s="81">
        <v>3</v>
      </c>
      <c r="P442" s="86">
        <v>44305</v>
      </c>
      <c r="Q442" s="86">
        <v>44545</v>
      </c>
      <c r="R442" s="81">
        <v>34</v>
      </c>
      <c r="S442" s="81" t="s">
        <v>375</v>
      </c>
      <c r="T442" s="81" t="s">
        <v>36</v>
      </c>
      <c r="U442" s="81"/>
      <c r="V442" s="81"/>
      <c r="W442" s="81"/>
      <c r="X442" s="81"/>
      <c r="Y442" s="77" t="s">
        <v>1946</v>
      </c>
      <c r="Z442" s="77">
        <v>1</v>
      </c>
      <c r="AA442" s="78">
        <v>44540.734722222223</v>
      </c>
      <c r="AB442" s="273">
        <f t="shared" si="13"/>
        <v>1</v>
      </c>
      <c r="AC442" s="51">
        <f t="shared" si="12"/>
        <v>3</v>
      </c>
      <c r="AD442" s="51" t="s">
        <v>1762</v>
      </c>
      <c r="AE442" s="57"/>
    </row>
    <row r="443" spans="1:31" s="96" customFormat="1" ht="165" x14ac:dyDescent="0.25">
      <c r="A443" s="84">
        <v>421</v>
      </c>
      <c r="B443" s="46" t="s">
        <v>24</v>
      </c>
      <c r="C443" s="46" t="s">
        <v>1689</v>
      </c>
      <c r="D443" s="81" t="s">
        <v>1713</v>
      </c>
      <c r="E443" s="82">
        <v>44302.886805555558</v>
      </c>
      <c r="F443" s="81" t="s">
        <v>74</v>
      </c>
      <c r="G443" s="81" t="s">
        <v>28</v>
      </c>
      <c r="H443" s="81" t="s">
        <v>45</v>
      </c>
      <c r="I443" s="85" t="s">
        <v>82</v>
      </c>
      <c r="J443" s="81" t="s">
        <v>375</v>
      </c>
      <c r="K443" s="81" t="s">
        <v>1717</v>
      </c>
      <c r="L443" s="81" t="s">
        <v>1718</v>
      </c>
      <c r="M443" s="81" t="s">
        <v>1719</v>
      </c>
      <c r="N443" s="81">
        <v>1</v>
      </c>
      <c r="O443" s="81">
        <v>3</v>
      </c>
      <c r="P443" s="86">
        <v>44305</v>
      </c>
      <c r="Q443" s="86">
        <v>44545</v>
      </c>
      <c r="R443" s="81">
        <v>34</v>
      </c>
      <c r="S443" s="81" t="s">
        <v>375</v>
      </c>
      <c r="T443" s="81" t="s">
        <v>36</v>
      </c>
      <c r="U443" s="81"/>
      <c r="V443" s="81"/>
      <c r="W443" s="81"/>
      <c r="X443" s="81"/>
      <c r="Y443" s="77" t="s">
        <v>1968</v>
      </c>
      <c r="Z443" s="77">
        <v>1</v>
      </c>
      <c r="AA443" s="78">
        <v>44540.73333333333</v>
      </c>
      <c r="AB443" s="273">
        <f t="shared" si="13"/>
        <v>1</v>
      </c>
      <c r="AC443" s="51">
        <f t="shared" si="12"/>
        <v>3</v>
      </c>
      <c r="AD443" s="51" t="s">
        <v>1762</v>
      </c>
      <c r="AE443" s="57"/>
    </row>
    <row r="444" spans="1:31" s="96" customFormat="1" ht="105" x14ac:dyDescent="0.25">
      <c r="A444" s="84">
        <v>422</v>
      </c>
      <c r="B444" s="46" t="s">
        <v>24</v>
      </c>
      <c r="C444" s="46" t="s">
        <v>1689</v>
      </c>
      <c r="D444" s="81" t="s">
        <v>1720</v>
      </c>
      <c r="E444" s="82">
        <v>44302.890277777777</v>
      </c>
      <c r="F444" s="81" t="s">
        <v>74</v>
      </c>
      <c r="G444" s="81" t="s">
        <v>28</v>
      </c>
      <c r="H444" s="81" t="s">
        <v>45</v>
      </c>
      <c r="I444" s="85" t="s">
        <v>81</v>
      </c>
      <c r="J444" s="81" t="s">
        <v>375</v>
      </c>
      <c r="K444" s="81" t="s">
        <v>1721</v>
      </c>
      <c r="L444" s="81" t="s">
        <v>1699</v>
      </c>
      <c r="M444" s="81" t="s">
        <v>1700</v>
      </c>
      <c r="N444" s="81">
        <v>100</v>
      </c>
      <c r="O444" s="81">
        <v>3</v>
      </c>
      <c r="P444" s="86">
        <v>44302</v>
      </c>
      <c r="Q444" s="86">
        <v>44545</v>
      </c>
      <c r="R444" s="81">
        <v>34</v>
      </c>
      <c r="S444" s="81" t="s">
        <v>375</v>
      </c>
      <c r="T444" s="81" t="s">
        <v>36</v>
      </c>
      <c r="U444" s="81"/>
      <c r="V444" s="81"/>
      <c r="W444" s="81"/>
      <c r="X444" s="81"/>
      <c r="Y444" s="87" t="s">
        <v>1995</v>
      </c>
      <c r="Z444" s="81">
        <v>100</v>
      </c>
      <c r="AA444" s="86">
        <v>44545</v>
      </c>
      <c r="AB444" s="273">
        <f t="shared" si="13"/>
        <v>1</v>
      </c>
      <c r="AC444" s="51">
        <f t="shared" si="12"/>
        <v>3</v>
      </c>
      <c r="AD444" s="51"/>
      <c r="AE444" s="57"/>
    </row>
    <row r="445" spans="1:31" s="96" customFormat="1" ht="120" x14ac:dyDescent="0.25">
      <c r="A445" s="84">
        <v>422</v>
      </c>
      <c r="B445" s="46" t="s">
        <v>24</v>
      </c>
      <c r="C445" s="46" t="s">
        <v>1689</v>
      </c>
      <c r="D445" s="81" t="s">
        <v>1720</v>
      </c>
      <c r="E445" s="82">
        <v>44302.890277777777</v>
      </c>
      <c r="F445" s="81" t="s">
        <v>74</v>
      </c>
      <c r="G445" s="81" t="s">
        <v>28</v>
      </c>
      <c r="H445" s="81" t="s">
        <v>45</v>
      </c>
      <c r="I445" s="85" t="s">
        <v>81</v>
      </c>
      <c r="J445" s="81" t="s">
        <v>375</v>
      </c>
      <c r="K445" s="81" t="s">
        <v>1722</v>
      </c>
      <c r="L445" s="81" t="s">
        <v>1723</v>
      </c>
      <c r="M445" s="81" t="s">
        <v>1724</v>
      </c>
      <c r="N445" s="81">
        <v>100</v>
      </c>
      <c r="O445" s="81">
        <v>3</v>
      </c>
      <c r="P445" s="86">
        <v>44302</v>
      </c>
      <c r="Q445" s="86">
        <v>44545</v>
      </c>
      <c r="R445" s="81">
        <v>34</v>
      </c>
      <c r="S445" s="81" t="s">
        <v>375</v>
      </c>
      <c r="T445" s="81" t="s">
        <v>36</v>
      </c>
      <c r="U445" s="81"/>
      <c r="V445" s="81"/>
      <c r="W445" s="81"/>
      <c r="X445" s="81"/>
      <c r="Y445" s="87" t="s">
        <v>1995</v>
      </c>
      <c r="Z445" s="81">
        <v>100</v>
      </c>
      <c r="AA445" s="86">
        <v>44545</v>
      </c>
      <c r="AB445" s="273">
        <f t="shared" si="13"/>
        <v>1</v>
      </c>
      <c r="AC445" s="51">
        <f t="shared" si="12"/>
        <v>3</v>
      </c>
      <c r="AD445" s="51"/>
      <c r="AE445" s="57"/>
    </row>
    <row r="446" spans="1:31" s="96" customFormat="1" ht="105" x14ac:dyDescent="0.25">
      <c r="A446" s="84">
        <v>422</v>
      </c>
      <c r="B446" s="46" t="s">
        <v>24</v>
      </c>
      <c r="C446" s="46" t="s">
        <v>1689</v>
      </c>
      <c r="D446" s="81" t="s">
        <v>1720</v>
      </c>
      <c r="E446" s="82">
        <v>44302.890277777777</v>
      </c>
      <c r="F446" s="81" t="s">
        <v>74</v>
      </c>
      <c r="G446" s="81" t="s">
        <v>28</v>
      </c>
      <c r="H446" s="81" t="s">
        <v>45</v>
      </c>
      <c r="I446" s="85" t="s">
        <v>81</v>
      </c>
      <c r="J446" s="81" t="s">
        <v>375</v>
      </c>
      <c r="K446" s="81" t="s">
        <v>1722</v>
      </c>
      <c r="L446" s="81" t="s">
        <v>1698</v>
      </c>
      <c r="M446" s="81" t="s">
        <v>1710</v>
      </c>
      <c r="N446" s="81">
        <v>100</v>
      </c>
      <c r="O446" s="81">
        <v>3</v>
      </c>
      <c r="P446" s="86">
        <v>44302</v>
      </c>
      <c r="Q446" s="86">
        <v>44545</v>
      </c>
      <c r="R446" s="81">
        <v>34</v>
      </c>
      <c r="S446" s="81" t="s">
        <v>375</v>
      </c>
      <c r="T446" s="81" t="s">
        <v>36</v>
      </c>
      <c r="U446" s="81"/>
      <c r="V446" s="81"/>
      <c r="W446" s="81"/>
      <c r="X446" s="81"/>
      <c r="Y446" s="87" t="s">
        <v>1995</v>
      </c>
      <c r="Z446" s="81">
        <v>100</v>
      </c>
      <c r="AA446" s="86">
        <v>44545</v>
      </c>
      <c r="AB446" s="273">
        <f t="shared" si="13"/>
        <v>1</v>
      </c>
      <c r="AC446" s="51">
        <f t="shared" si="12"/>
        <v>3</v>
      </c>
      <c r="AD446" s="51"/>
      <c r="AE446" s="57"/>
    </row>
    <row r="447" spans="1:31" s="96" customFormat="1" ht="135" x14ac:dyDescent="0.25">
      <c r="A447" s="84">
        <v>423</v>
      </c>
      <c r="B447" s="46" t="s">
        <v>24</v>
      </c>
      <c r="C447" s="46" t="s">
        <v>1689</v>
      </c>
      <c r="D447" s="81" t="s">
        <v>1725</v>
      </c>
      <c r="E447" s="82">
        <v>44302.892361111109</v>
      </c>
      <c r="F447" s="81" t="s">
        <v>74</v>
      </c>
      <c r="G447" s="81" t="s">
        <v>28</v>
      </c>
      <c r="H447" s="81" t="s">
        <v>45</v>
      </c>
      <c r="I447" s="85" t="s">
        <v>81</v>
      </c>
      <c r="J447" s="81" t="s">
        <v>375</v>
      </c>
      <c r="K447" s="81" t="s">
        <v>1726</v>
      </c>
      <c r="L447" s="81" t="s">
        <v>1727</v>
      </c>
      <c r="M447" s="81" t="s">
        <v>1728</v>
      </c>
      <c r="N447" s="81">
        <v>100</v>
      </c>
      <c r="O447" s="81">
        <v>3</v>
      </c>
      <c r="P447" s="86">
        <v>44305</v>
      </c>
      <c r="Q447" s="86">
        <v>44545</v>
      </c>
      <c r="R447" s="81">
        <v>34</v>
      </c>
      <c r="S447" s="81" t="s">
        <v>375</v>
      </c>
      <c r="T447" s="81" t="s">
        <v>36</v>
      </c>
      <c r="U447" s="81"/>
      <c r="V447" s="81"/>
      <c r="W447" s="81"/>
      <c r="X447" s="81"/>
      <c r="Y447" s="87" t="s">
        <v>1942</v>
      </c>
      <c r="Z447" s="81">
        <v>100</v>
      </c>
      <c r="AA447" s="86">
        <v>44546</v>
      </c>
      <c r="AB447" s="273">
        <f t="shared" si="13"/>
        <v>1</v>
      </c>
      <c r="AC447" s="51">
        <f t="shared" si="12"/>
        <v>3</v>
      </c>
      <c r="AD447" s="51"/>
      <c r="AE447" s="57"/>
    </row>
    <row r="448" spans="1:31" s="96" customFormat="1" ht="135" x14ac:dyDescent="0.25">
      <c r="A448" s="84">
        <v>423</v>
      </c>
      <c r="B448" s="46" t="s">
        <v>24</v>
      </c>
      <c r="C448" s="46" t="s">
        <v>1689</v>
      </c>
      <c r="D448" s="87" t="s">
        <v>1725</v>
      </c>
      <c r="E448" s="82">
        <v>44302.892361111109</v>
      </c>
      <c r="F448" s="81" t="s">
        <v>74</v>
      </c>
      <c r="G448" s="81" t="s">
        <v>28</v>
      </c>
      <c r="H448" s="81" t="s">
        <v>45</v>
      </c>
      <c r="I448" s="85" t="s">
        <v>81</v>
      </c>
      <c r="J448" s="81" t="s">
        <v>375</v>
      </c>
      <c r="K448" s="81" t="s">
        <v>1729</v>
      </c>
      <c r="L448" s="81" t="s">
        <v>1730</v>
      </c>
      <c r="M448" s="81" t="s">
        <v>1731</v>
      </c>
      <c r="N448" s="81">
        <v>100</v>
      </c>
      <c r="O448" s="81">
        <v>3</v>
      </c>
      <c r="P448" s="86">
        <v>44305</v>
      </c>
      <c r="Q448" s="86">
        <v>44545</v>
      </c>
      <c r="R448" s="81">
        <v>34</v>
      </c>
      <c r="S448" s="81" t="s">
        <v>375</v>
      </c>
      <c r="T448" s="81" t="s">
        <v>36</v>
      </c>
      <c r="U448" s="81"/>
      <c r="V448" s="81"/>
      <c r="W448" s="81"/>
      <c r="X448" s="81"/>
      <c r="Y448" s="87" t="s">
        <v>1942</v>
      </c>
      <c r="Z448" s="81">
        <v>100</v>
      </c>
      <c r="AA448" s="86">
        <v>44546</v>
      </c>
      <c r="AB448" s="273">
        <f t="shared" si="13"/>
        <v>1</v>
      </c>
      <c r="AC448" s="51">
        <f t="shared" si="12"/>
        <v>3</v>
      </c>
      <c r="AD448" s="51"/>
      <c r="AE448" s="57"/>
    </row>
    <row r="449" spans="1:31" s="96" customFormat="1" ht="135" x14ac:dyDescent="0.25">
      <c r="A449" s="84">
        <v>423</v>
      </c>
      <c r="B449" s="46" t="s">
        <v>24</v>
      </c>
      <c r="C449" s="46" t="s">
        <v>1689</v>
      </c>
      <c r="D449" s="81" t="s">
        <v>1725</v>
      </c>
      <c r="E449" s="82">
        <v>44302.892361111109</v>
      </c>
      <c r="F449" s="81" t="s">
        <v>74</v>
      </c>
      <c r="G449" s="81" t="s">
        <v>28</v>
      </c>
      <c r="H449" s="81" t="s">
        <v>45</v>
      </c>
      <c r="I449" s="85" t="s">
        <v>81</v>
      </c>
      <c r="J449" s="81" t="s">
        <v>375</v>
      </c>
      <c r="K449" s="81" t="s">
        <v>1729</v>
      </c>
      <c r="L449" s="81" t="s">
        <v>1732</v>
      </c>
      <c r="M449" s="81" t="s">
        <v>1728</v>
      </c>
      <c r="N449" s="81">
        <v>100</v>
      </c>
      <c r="O449" s="81">
        <v>3</v>
      </c>
      <c r="P449" s="86">
        <v>44305</v>
      </c>
      <c r="Q449" s="86">
        <v>44545</v>
      </c>
      <c r="R449" s="81">
        <v>34</v>
      </c>
      <c r="S449" s="81" t="s">
        <v>375</v>
      </c>
      <c r="T449" s="81" t="s">
        <v>36</v>
      </c>
      <c r="U449" s="81"/>
      <c r="V449" s="81"/>
      <c r="W449" s="81"/>
      <c r="X449" s="81"/>
      <c r="Y449" s="87" t="s">
        <v>1942</v>
      </c>
      <c r="Z449" s="81">
        <v>100</v>
      </c>
      <c r="AA449" s="86">
        <v>44546</v>
      </c>
      <c r="AB449" s="273">
        <f t="shared" si="13"/>
        <v>1</v>
      </c>
      <c r="AC449" s="51">
        <f t="shared" si="12"/>
        <v>3</v>
      </c>
      <c r="AD449" s="51"/>
      <c r="AE449" s="57"/>
    </row>
    <row r="450" spans="1:31" s="96" customFormat="1" ht="90" x14ac:dyDescent="0.25">
      <c r="A450" s="84">
        <v>424</v>
      </c>
      <c r="B450" s="46" t="s">
        <v>24</v>
      </c>
      <c r="C450" s="46" t="s">
        <v>1689</v>
      </c>
      <c r="D450" s="81" t="s">
        <v>1733</v>
      </c>
      <c r="E450" s="82">
        <v>44302.893055555556</v>
      </c>
      <c r="F450" s="81" t="s">
        <v>74</v>
      </c>
      <c r="G450" s="81" t="s">
        <v>28</v>
      </c>
      <c r="H450" s="81" t="s">
        <v>45</v>
      </c>
      <c r="I450" s="85" t="s">
        <v>82</v>
      </c>
      <c r="J450" s="81" t="s">
        <v>375</v>
      </c>
      <c r="K450" s="81" t="s">
        <v>1734</v>
      </c>
      <c r="L450" s="81" t="s">
        <v>1727</v>
      </c>
      <c r="M450" s="81" t="s">
        <v>1728</v>
      </c>
      <c r="N450" s="81">
        <v>100</v>
      </c>
      <c r="O450" s="81">
        <v>3</v>
      </c>
      <c r="P450" s="86">
        <v>44302</v>
      </c>
      <c r="Q450" s="86">
        <v>44545</v>
      </c>
      <c r="R450" s="81">
        <v>34</v>
      </c>
      <c r="S450" s="81" t="s">
        <v>375</v>
      </c>
      <c r="T450" s="81" t="s">
        <v>36</v>
      </c>
      <c r="U450" s="81"/>
      <c r="V450" s="81"/>
      <c r="W450" s="81"/>
      <c r="X450" s="81"/>
      <c r="Y450" s="81" t="s">
        <v>1942</v>
      </c>
      <c r="Z450" s="81">
        <v>100</v>
      </c>
      <c r="AA450" s="86">
        <v>44557</v>
      </c>
      <c r="AB450" s="273">
        <f t="shared" si="13"/>
        <v>1</v>
      </c>
      <c r="AC450" s="51">
        <f t="shared" ref="AC450:AC513" si="14">AB450*O450</f>
        <v>3</v>
      </c>
      <c r="AD450" s="51" t="s">
        <v>1762</v>
      </c>
      <c r="AE450" s="57"/>
    </row>
    <row r="451" spans="1:31" s="96" customFormat="1" ht="105" x14ac:dyDescent="0.25">
      <c r="A451" s="84">
        <v>424</v>
      </c>
      <c r="B451" s="46" t="s">
        <v>24</v>
      </c>
      <c r="C451" s="46" t="s">
        <v>1689</v>
      </c>
      <c r="D451" s="81" t="s">
        <v>1733</v>
      </c>
      <c r="E451" s="82">
        <v>44302.893055555556</v>
      </c>
      <c r="F451" s="81" t="s">
        <v>74</v>
      </c>
      <c r="G451" s="81" t="s">
        <v>28</v>
      </c>
      <c r="H451" s="81" t="s">
        <v>45</v>
      </c>
      <c r="I451" s="85" t="s">
        <v>82</v>
      </c>
      <c r="J451" s="81" t="s">
        <v>375</v>
      </c>
      <c r="K451" s="81" t="s">
        <v>1735</v>
      </c>
      <c r="L451" s="81" t="s">
        <v>1736</v>
      </c>
      <c r="M451" s="81" t="s">
        <v>1709</v>
      </c>
      <c r="N451" s="81">
        <v>100</v>
      </c>
      <c r="O451" s="81">
        <v>3</v>
      </c>
      <c r="P451" s="86">
        <v>44302</v>
      </c>
      <c r="Q451" s="86">
        <v>44545</v>
      </c>
      <c r="R451" s="81">
        <v>34</v>
      </c>
      <c r="S451" s="81" t="s">
        <v>375</v>
      </c>
      <c r="T451" s="81" t="s">
        <v>36</v>
      </c>
      <c r="U451" s="81"/>
      <c r="V451" s="81"/>
      <c r="W451" s="81"/>
      <c r="X451" s="81"/>
      <c r="Y451" s="81" t="s">
        <v>2035</v>
      </c>
      <c r="Z451" s="81">
        <v>100</v>
      </c>
      <c r="AA451" s="86">
        <v>44557</v>
      </c>
      <c r="AB451" s="273">
        <f t="shared" ref="AB451:AB514" si="15">Z451/N451</f>
        <v>1</v>
      </c>
      <c r="AC451" s="51">
        <f t="shared" si="14"/>
        <v>3</v>
      </c>
      <c r="AD451" s="51" t="s">
        <v>1762</v>
      </c>
      <c r="AE451" s="57"/>
    </row>
    <row r="452" spans="1:31" s="96" customFormat="1" ht="105" x14ac:dyDescent="0.25">
      <c r="A452" s="88">
        <v>424</v>
      </c>
      <c r="B452" s="46" t="s">
        <v>24</v>
      </c>
      <c r="C452" s="46" t="s">
        <v>1689</v>
      </c>
      <c r="D452" s="89" t="s">
        <v>1733</v>
      </c>
      <c r="E452" s="90">
        <v>44302.893055555556</v>
      </c>
      <c r="F452" s="89" t="s">
        <v>74</v>
      </c>
      <c r="G452" s="89" t="s">
        <v>28</v>
      </c>
      <c r="H452" s="89" t="s">
        <v>45</v>
      </c>
      <c r="I452" s="91" t="s">
        <v>82</v>
      </c>
      <c r="J452" s="89" t="s">
        <v>375</v>
      </c>
      <c r="K452" s="89" t="s">
        <v>1735</v>
      </c>
      <c r="L452" s="89" t="s">
        <v>1737</v>
      </c>
      <c r="M452" s="89" t="s">
        <v>1738</v>
      </c>
      <c r="N452" s="89">
        <v>100</v>
      </c>
      <c r="O452" s="89">
        <v>3</v>
      </c>
      <c r="P452" s="92">
        <v>44302</v>
      </c>
      <c r="Q452" s="92">
        <v>44545</v>
      </c>
      <c r="R452" s="89">
        <v>34</v>
      </c>
      <c r="S452" s="89" t="s">
        <v>375</v>
      </c>
      <c r="T452" s="89" t="s">
        <v>36</v>
      </c>
      <c r="U452" s="89"/>
      <c r="V452" s="89"/>
      <c r="W452" s="89"/>
      <c r="X452" s="89"/>
      <c r="Y452" s="89" t="s">
        <v>2036</v>
      </c>
      <c r="Z452" s="89">
        <v>100</v>
      </c>
      <c r="AA452" s="86">
        <v>44557</v>
      </c>
      <c r="AB452" s="273">
        <f t="shared" si="15"/>
        <v>1</v>
      </c>
      <c r="AC452" s="51">
        <f t="shared" si="14"/>
        <v>3</v>
      </c>
      <c r="AD452" s="261" t="s">
        <v>1762</v>
      </c>
      <c r="AE452" s="57"/>
    </row>
    <row r="453" spans="1:31" s="96" customFormat="1" ht="165" x14ac:dyDescent="0.25">
      <c r="A453" s="43">
        <v>425</v>
      </c>
      <c r="B453" s="46" t="s">
        <v>24</v>
      </c>
      <c r="C453" s="46" t="s">
        <v>1689</v>
      </c>
      <c r="D453" s="77" t="s">
        <v>1918</v>
      </c>
      <c r="E453" s="78">
        <v>44305.806944444441</v>
      </c>
      <c r="F453" s="77" t="s">
        <v>74</v>
      </c>
      <c r="G453" s="89" t="s">
        <v>28</v>
      </c>
      <c r="H453" s="77" t="s">
        <v>1810</v>
      </c>
      <c r="I453" s="91" t="s">
        <v>82</v>
      </c>
      <c r="J453" s="77" t="s">
        <v>375</v>
      </c>
      <c r="K453" s="77" t="s">
        <v>1714</v>
      </c>
      <c r="L453" s="77" t="s">
        <v>1701</v>
      </c>
      <c r="M453" s="77" t="s">
        <v>1917</v>
      </c>
      <c r="N453" s="77">
        <v>1</v>
      </c>
      <c r="O453" s="77">
        <v>3</v>
      </c>
      <c r="P453" s="93">
        <v>44305</v>
      </c>
      <c r="Q453" s="93">
        <v>44545</v>
      </c>
      <c r="R453" s="77">
        <v>34</v>
      </c>
      <c r="S453" s="77" t="s">
        <v>375</v>
      </c>
      <c r="T453" s="77"/>
      <c r="U453" s="77"/>
      <c r="V453" s="77"/>
      <c r="W453" s="77"/>
      <c r="X453" s="77"/>
      <c r="Y453" s="77" t="s">
        <v>2034</v>
      </c>
      <c r="Z453" s="77">
        <v>1</v>
      </c>
      <c r="AA453" s="55">
        <v>44557</v>
      </c>
      <c r="AB453" s="273">
        <f t="shared" si="15"/>
        <v>1</v>
      </c>
      <c r="AC453" s="51">
        <f t="shared" si="14"/>
        <v>3</v>
      </c>
      <c r="AD453" s="261" t="s">
        <v>1762</v>
      </c>
      <c r="AE453" s="57"/>
    </row>
    <row r="454" spans="1:31" s="96" customFormat="1" ht="129" customHeight="1" x14ac:dyDescent="0.25">
      <c r="A454" s="43">
        <v>426</v>
      </c>
      <c r="B454" s="46" t="s">
        <v>24</v>
      </c>
      <c r="C454" s="46" t="s">
        <v>1689</v>
      </c>
      <c r="D454" s="77" t="s">
        <v>1915</v>
      </c>
      <c r="E454" s="78">
        <v>44305.809027777781</v>
      </c>
      <c r="F454" s="77" t="s">
        <v>74</v>
      </c>
      <c r="G454" s="89" t="s">
        <v>28</v>
      </c>
      <c r="H454" s="77" t="s">
        <v>1810</v>
      </c>
      <c r="I454" s="94" t="s">
        <v>1514</v>
      </c>
      <c r="J454" s="77" t="s">
        <v>375</v>
      </c>
      <c r="K454" s="77" t="s">
        <v>1906</v>
      </c>
      <c r="L454" s="77" t="s">
        <v>1907</v>
      </c>
      <c r="M454" s="77" t="s">
        <v>1908</v>
      </c>
      <c r="N454" s="77">
        <v>1</v>
      </c>
      <c r="O454" s="77">
        <v>3</v>
      </c>
      <c r="P454" s="93">
        <v>44362</v>
      </c>
      <c r="Q454" s="93">
        <v>44561</v>
      </c>
      <c r="R454" s="77">
        <v>28</v>
      </c>
      <c r="S454" s="77" t="s">
        <v>1515</v>
      </c>
      <c r="T454" s="77"/>
      <c r="U454" s="77"/>
      <c r="V454" s="77"/>
      <c r="W454" s="77"/>
      <c r="X454" s="77"/>
      <c r="Y454" s="77" t="s">
        <v>1932</v>
      </c>
      <c r="Z454" s="77">
        <v>1</v>
      </c>
      <c r="AA454" s="78">
        <v>44547.415277777778</v>
      </c>
      <c r="AB454" s="273">
        <f t="shared" si="15"/>
        <v>1</v>
      </c>
      <c r="AC454" s="51">
        <f t="shared" si="14"/>
        <v>3</v>
      </c>
      <c r="AD454" s="261"/>
      <c r="AE454" s="57"/>
    </row>
    <row r="455" spans="1:31" s="96" customFormat="1" ht="136.5" customHeight="1" x14ac:dyDescent="0.25">
      <c r="A455" s="43">
        <v>426</v>
      </c>
      <c r="B455" s="46" t="s">
        <v>24</v>
      </c>
      <c r="C455" s="46" t="s">
        <v>1689</v>
      </c>
      <c r="D455" s="77" t="s">
        <v>1916</v>
      </c>
      <c r="E455" s="78">
        <v>44305.809027777781</v>
      </c>
      <c r="F455" s="77" t="s">
        <v>74</v>
      </c>
      <c r="G455" s="89" t="s">
        <v>28</v>
      </c>
      <c r="H455" s="77" t="s">
        <v>1810</v>
      </c>
      <c r="I455" s="94" t="s">
        <v>1514</v>
      </c>
      <c r="J455" s="77" t="s">
        <v>375</v>
      </c>
      <c r="K455" s="77" t="s">
        <v>1729</v>
      </c>
      <c r="L455" s="77" t="s">
        <v>1909</v>
      </c>
      <c r="M455" s="77" t="s">
        <v>1910</v>
      </c>
      <c r="N455" s="77">
        <v>1</v>
      </c>
      <c r="O455" s="77">
        <v>3</v>
      </c>
      <c r="P455" s="93">
        <v>44330</v>
      </c>
      <c r="Q455" s="93">
        <v>44515</v>
      </c>
      <c r="R455" s="77">
        <v>26</v>
      </c>
      <c r="S455" s="77" t="s">
        <v>1515</v>
      </c>
      <c r="T455" s="77"/>
      <c r="U455" s="77"/>
      <c r="V455" s="77"/>
      <c r="W455" s="77"/>
      <c r="X455" s="77"/>
      <c r="Y455" s="77" t="s">
        <v>1933</v>
      </c>
      <c r="Z455" s="77">
        <v>1</v>
      </c>
      <c r="AA455" s="78">
        <v>44547.400694444441</v>
      </c>
      <c r="AB455" s="273">
        <f t="shared" si="15"/>
        <v>1</v>
      </c>
      <c r="AC455" s="51">
        <f t="shared" si="14"/>
        <v>3</v>
      </c>
      <c r="AD455" s="261"/>
      <c r="AE455" s="57"/>
    </row>
    <row r="456" spans="1:31" s="96" customFormat="1" ht="120" customHeight="1" x14ac:dyDescent="0.25">
      <c r="A456" s="43">
        <v>426</v>
      </c>
      <c r="B456" s="46" t="s">
        <v>24</v>
      </c>
      <c r="C456" s="46" t="s">
        <v>1689</v>
      </c>
      <c r="D456" s="77" t="s">
        <v>1915</v>
      </c>
      <c r="E456" s="78">
        <v>44305.809027777781</v>
      </c>
      <c r="F456" s="77" t="s">
        <v>74</v>
      </c>
      <c r="G456" s="89" t="s">
        <v>28</v>
      </c>
      <c r="H456" s="77" t="s">
        <v>1810</v>
      </c>
      <c r="I456" s="94" t="s">
        <v>1514</v>
      </c>
      <c r="J456" s="77" t="s">
        <v>375</v>
      </c>
      <c r="K456" s="77" t="s">
        <v>1906</v>
      </c>
      <c r="L456" s="77" t="s">
        <v>1911</v>
      </c>
      <c r="M456" s="77" t="s">
        <v>1912</v>
      </c>
      <c r="N456" s="77">
        <v>1</v>
      </c>
      <c r="O456" s="77">
        <v>3</v>
      </c>
      <c r="P456" s="93">
        <v>44362</v>
      </c>
      <c r="Q456" s="93">
        <v>44561</v>
      </c>
      <c r="R456" s="77">
        <v>28</v>
      </c>
      <c r="S456" s="77" t="s">
        <v>1515</v>
      </c>
      <c r="T456" s="77"/>
      <c r="U456" s="77"/>
      <c r="V456" s="77"/>
      <c r="W456" s="77"/>
      <c r="X456" s="77"/>
      <c r="Y456" s="77" t="s">
        <v>1934</v>
      </c>
      <c r="Z456" s="77">
        <v>1</v>
      </c>
      <c r="AA456" s="78">
        <v>44547.446527777778</v>
      </c>
      <c r="AB456" s="273">
        <f t="shared" si="15"/>
        <v>1</v>
      </c>
      <c r="AC456" s="51">
        <f t="shared" si="14"/>
        <v>3</v>
      </c>
      <c r="AD456" s="261"/>
      <c r="AE456" s="57"/>
    </row>
    <row r="457" spans="1:31" s="96" customFormat="1" ht="126.75" customHeight="1" x14ac:dyDescent="0.25">
      <c r="A457" s="43">
        <v>426</v>
      </c>
      <c r="B457" s="46" t="s">
        <v>24</v>
      </c>
      <c r="C457" s="46" t="s">
        <v>1689</v>
      </c>
      <c r="D457" s="77" t="s">
        <v>1915</v>
      </c>
      <c r="E457" s="78">
        <v>44305.809027777781</v>
      </c>
      <c r="F457" s="77" t="s">
        <v>74</v>
      </c>
      <c r="G457" s="89" t="s">
        <v>28</v>
      </c>
      <c r="H457" s="77" t="s">
        <v>1810</v>
      </c>
      <c r="I457" s="94" t="s">
        <v>1514</v>
      </c>
      <c r="J457" s="77" t="s">
        <v>375</v>
      </c>
      <c r="K457" s="77" t="s">
        <v>1906</v>
      </c>
      <c r="L457" s="77" t="s">
        <v>1913</v>
      </c>
      <c r="M457" s="77" t="s">
        <v>1914</v>
      </c>
      <c r="N457" s="77">
        <v>2</v>
      </c>
      <c r="O457" s="77">
        <v>3</v>
      </c>
      <c r="P457" s="93">
        <v>44330</v>
      </c>
      <c r="Q457" s="93">
        <v>44561</v>
      </c>
      <c r="R457" s="77">
        <v>33</v>
      </c>
      <c r="S457" s="77" t="s">
        <v>1515</v>
      </c>
      <c r="T457" s="77"/>
      <c r="U457" s="77"/>
      <c r="V457" s="77"/>
      <c r="W457" s="77"/>
      <c r="X457" s="77"/>
      <c r="Y457" s="77" t="s">
        <v>1935</v>
      </c>
      <c r="Z457" s="77">
        <v>2</v>
      </c>
      <c r="AA457" s="78">
        <v>44547.455555555556</v>
      </c>
      <c r="AB457" s="273">
        <f t="shared" si="15"/>
        <v>1</v>
      </c>
      <c r="AC457" s="51">
        <f t="shared" si="14"/>
        <v>3</v>
      </c>
      <c r="AD457" s="261"/>
      <c r="AE457" s="57"/>
    </row>
    <row r="458" spans="1:31" s="96" customFormat="1" ht="135.75" customHeight="1" x14ac:dyDescent="0.25">
      <c r="A458" s="116">
        <v>470</v>
      </c>
      <c r="B458" s="46" t="s">
        <v>24</v>
      </c>
      <c r="C458" s="46" t="s">
        <v>1769</v>
      </c>
      <c r="D458" s="67" t="s">
        <v>1772</v>
      </c>
      <c r="E458" s="137">
        <v>44368</v>
      </c>
      <c r="F458" s="51" t="s">
        <v>27</v>
      </c>
      <c r="G458" s="51" t="s">
        <v>28</v>
      </c>
      <c r="H458" s="51" t="s">
        <v>1773</v>
      </c>
      <c r="I458" s="123" t="s">
        <v>222</v>
      </c>
      <c r="J458" s="51" t="s">
        <v>223</v>
      </c>
      <c r="K458" s="95" t="s">
        <v>1774</v>
      </c>
      <c r="L458" s="51" t="s">
        <v>2079</v>
      </c>
      <c r="M458" s="51" t="s">
        <v>1775</v>
      </c>
      <c r="N458" s="51">
        <v>1</v>
      </c>
      <c r="O458" s="95">
        <v>8</v>
      </c>
      <c r="P458" s="93">
        <v>44501</v>
      </c>
      <c r="Q458" s="93">
        <v>44681</v>
      </c>
      <c r="R458" s="95"/>
      <c r="S458" s="51" t="s">
        <v>139</v>
      </c>
      <c r="T458" s="95"/>
      <c r="U458" s="95"/>
      <c r="V458" s="95"/>
      <c r="W458" s="95"/>
      <c r="X458" s="95"/>
      <c r="Y458" s="95" t="s">
        <v>2179</v>
      </c>
      <c r="Z458" s="95">
        <v>1</v>
      </c>
      <c r="AA458" s="122">
        <v>44469</v>
      </c>
      <c r="AB458" s="273">
        <f t="shared" si="15"/>
        <v>1</v>
      </c>
      <c r="AC458" s="51">
        <f t="shared" si="14"/>
        <v>8</v>
      </c>
      <c r="AD458" s="95"/>
    </row>
    <row r="459" spans="1:31" s="96" customFormat="1" ht="225" x14ac:dyDescent="0.25">
      <c r="A459" s="116">
        <v>470</v>
      </c>
      <c r="B459" s="46" t="s">
        <v>24</v>
      </c>
      <c r="C459" s="46" t="s">
        <v>1769</v>
      </c>
      <c r="D459" s="67" t="s">
        <v>1771</v>
      </c>
      <c r="E459" s="137">
        <v>44368</v>
      </c>
      <c r="F459" s="51" t="s">
        <v>27</v>
      </c>
      <c r="G459" s="51" t="s">
        <v>28</v>
      </c>
      <c r="H459" s="51" t="s">
        <v>1773</v>
      </c>
      <c r="I459" s="123" t="s">
        <v>222</v>
      </c>
      <c r="J459" s="51" t="s">
        <v>223</v>
      </c>
      <c r="K459" s="95" t="s">
        <v>1774</v>
      </c>
      <c r="L459" s="51" t="s">
        <v>2080</v>
      </c>
      <c r="M459" s="67" t="s">
        <v>1081</v>
      </c>
      <c r="N459" s="67">
        <v>3</v>
      </c>
      <c r="O459" s="95">
        <v>8</v>
      </c>
      <c r="P459" s="93">
        <v>44501</v>
      </c>
      <c r="Q459" s="93">
        <v>44681</v>
      </c>
      <c r="R459" s="95"/>
      <c r="S459" s="51" t="s">
        <v>139</v>
      </c>
      <c r="T459" s="95"/>
      <c r="U459" s="95"/>
      <c r="V459" s="95"/>
      <c r="W459" s="95"/>
      <c r="X459" s="95"/>
      <c r="Y459" s="95" t="s">
        <v>2187</v>
      </c>
      <c r="Z459" s="95">
        <v>3</v>
      </c>
      <c r="AA459" s="122">
        <v>44469</v>
      </c>
      <c r="AB459" s="273">
        <f t="shared" si="15"/>
        <v>1</v>
      </c>
      <c r="AC459" s="51">
        <f t="shared" si="14"/>
        <v>8</v>
      </c>
      <c r="AD459" s="95"/>
    </row>
    <row r="460" spans="1:31" s="96" customFormat="1" ht="180" x14ac:dyDescent="0.25">
      <c r="A460" s="116">
        <v>474</v>
      </c>
      <c r="B460" s="46" t="s">
        <v>24</v>
      </c>
      <c r="C460" s="46" t="s">
        <v>1769</v>
      </c>
      <c r="D460" s="67" t="s">
        <v>1776</v>
      </c>
      <c r="E460" s="137">
        <v>44368</v>
      </c>
      <c r="F460" s="51" t="s">
        <v>27</v>
      </c>
      <c r="G460" s="51" t="s">
        <v>28</v>
      </c>
      <c r="H460" s="51" t="s">
        <v>1773</v>
      </c>
      <c r="I460" s="123" t="s">
        <v>222</v>
      </c>
      <c r="J460" s="51" t="s">
        <v>223</v>
      </c>
      <c r="K460" s="95" t="s">
        <v>1799</v>
      </c>
      <c r="L460" s="51" t="s">
        <v>2079</v>
      </c>
      <c r="M460" s="51" t="s">
        <v>1775</v>
      </c>
      <c r="N460" s="51">
        <v>1</v>
      </c>
      <c r="O460" s="95">
        <v>8</v>
      </c>
      <c r="P460" s="93">
        <v>44501</v>
      </c>
      <c r="Q460" s="93">
        <v>44681</v>
      </c>
      <c r="R460" s="95"/>
      <c r="S460" s="51" t="s">
        <v>139</v>
      </c>
      <c r="T460" s="95"/>
      <c r="U460" s="95"/>
      <c r="V460" s="95"/>
      <c r="W460" s="95"/>
      <c r="X460" s="95"/>
      <c r="Y460" s="95" t="s">
        <v>2178</v>
      </c>
      <c r="Z460" s="95">
        <v>1</v>
      </c>
      <c r="AA460" s="122">
        <v>44469</v>
      </c>
      <c r="AB460" s="273">
        <f t="shared" si="15"/>
        <v>1</v>
      </c>
      <c r="AC460" s="51">
        <f t="shared" si="14"/>
        <v>8</v>
      </c>
      <c r="AD460" s="95"/>
    </row>
    <row r="461" spans="1:31" s="96" customFormat="1" ht="180" x14ac:dyDescent="0.25">
      <c r="A461" s="116">
        <v>474</v>
      </c>
      <c r="B461" s="46" t="s">
        <v>24</v>
      </c>
      <c r="C461" s="46" t="s">
        <v>1769</v>
      </c>
      <c r="D461" s="67" t="s">
        <v>1776</v>
      </c>
      <c r="E461" s="137">
        <v>44368</v>
      </c>
      <c r="F461" s="51" t="s">
        <v>27</v>
      </c>
      <c r="G461" s="51" t="s">
        <v>28</v>
      </c>
      <c r="H461" s="51" t="s">
        <v>1773</v>
      </c>
      <c r="I461" s="123" t="s">
        <v>222</v>
      </c>
      <c r="J461" s="51" t="s">
        <v>223</v>
      </c>
      <c r="K461" s="95" t="s">
        <v>1799</v>
      </c>
      <c r="L461" s="51" t="s">
        <v>2080</v>
      </c>
      <c r="M461" s="67" t="s">
        <v>1081</v>
      </c>
      <c r="N461" s="67">
        <v>3</v>
      </c>
      <c r="O461" s="95">
        <v>8</v>
      </c>
      <c r="P461" s="93">
        <v>44501</v>
      </c>
      <c r="Q461" s="93">
        <v>44681</v>
      </c>
      <c r="R461" s="95"/>
      <c r="S461" s="95" t="s">
        <v>139</v>
      </c>
      <c r="T461" s="95"/>
      <c r="U461" s="95"/>
      <c r="V461" s="95"/>
      <c r="W461" s="95"/>
      <c r="X461" s="95"/>
      <c r="Y461" s="95" t="s">
        <v>2188</v>
      </c>
      <c r="Z461" s="95">
        <v>3</v>
      </c>
      <c r="AA461" s="122">
        <v>44469</v>
      </c>
      <c r="AB461" s="273">
        <f t="shared" si="15"/>
        <v>1</v>
      </c>
      <c r="AC461" s="51">
        <f t="shared" si="14"/>
        <v>8</v>
      </c>
      <c r="AD461" s="95"/>
    </row>
    <row r="462" spans="1:31" s="96" customFormat="1" ht="255" x14ac:dyDescent="0.25">
      <c r="A462" s="116">
        <v>473</v>
      </c>
      <c r="B462" s="46" t="s">
        <v>24</v>
      </c>
      <c r="C462" s="46" t="s">
        <v>1769</v>
      </c>
      <c r="D462" s="67" t="s">
        <v>1777</v>
      </c>
      <c r="E462" s="137">
        <v>44368</v>
      </c>
      <c r="F462" s="51" t="s">
        <v>27</v>
      </c>
      <c r="G462" s="51" t="s">
        <v>28</v>
      </c>
      <c r="H462" s="51" t="s">
        <v>1773</v>
      </c>
      <c r="I462" s="123" t="s">
        <v>107</v>
      </c>
      <c r="J462" s="51" t="s">
        <v>223</v>
      </c>
      <c r="K462" s="6" t="s">
        <v>1800</v>
      </c>
      <c r="L462" s="67" t="s">
        <v>1783</v>
      </c>
      <c r="M462" s="67" t="s">
        <v>1784</v>
      </c>
      <c r="N462" s="67">
        <v>1</v>
      </c>
      <c r="O462" s="95">
        <v>9</v>
      </c>
      <c r="P462" s="95"/>
      <c r="Q462" s="122">
        <v>44500</v>
      </c>
      <c r="R462" s="95"/>
      <c r="S462" s="95" t="s">
        <v>139</v>
      </c>
      <c r="T462" s="95"/>
      <c r="U462" s="95"/>
      <c r="V462" s="95"/>
      <c r="W462" s="95"/>
      <c r="X462" s="95"/>
      <c r="Y462" s="77" t="s">
        <v>1931</v>
      </c>
      <c r="Z462" s="77">
        <v>1</v>
      </c>
      <c r="AA462" s="78">
        <v>44526.704861111109</v>
      </c>
      <c r="AB462" s="273">
        <f t="shared" si="15"/>
        <v>1</v>
      </c>
      <c r="AC462" s="51">
        <f t="shared" si="14"/>
        <v>9</v>
      </c>
      <c r="AD462" s="95"/>
    </row>
    <row r="463" spans="1:31" s="96" customFormat="1" ht="169.5" customHeight="1" x14ac:dyDescent="0.25">
      <c r="A463" s="116">
        <v>476</v>
      </c>
      <c r="B463" s="46" t="s">
        <v>24</v>
      </c>
      <c r="C463" s="46" t="s">
        <v>1769</v>
      </c>
      <c r="D463" s="67" t="s">
        <v>1778</v>
      </c>
      <c r="E463" s="137">
        <v>44368</v>
      </c>
      <c r="F463" s="51" t="s">
        <v>27</v>
      </c>
      <c r="G463" s="51" t="s">
        <v>28</v>
      </c>
      <c r="H463" s="95" t="s">
        <v>1798</v>
      </c>
      <c r="I463" s="123" t="s">
        <v>107</v>
      </c>
      <c r="J463" s="51" t="s">
        <v>223</v>
      </c>
      <c r="K463" s="7" t="s">
        <v>1801</v>
      </c>
      <c r="L463" s="67" t="s">
        <v>1785</v>
      </c>
      <c r="M463" s="67" t="s">
        <v>1786</v>
      </c>
      <c r="N463" s="67">
        <v>1</v>
      </c>
      <c r="O463" s="95">
        <v>9</v>
      </c>
      <c r="P463" s="93">
        <v>44501</v>
      </c>
      <c r="Q463" s="93">
        <v>44651</v>
      </c>
      <c r="R463" s="95"/>
      <c r="S463" s="95" t="s">
        <v>139</v>
      </c>
      <c r="T463" s="95"/>
      <c r="U463" s="95"/>
      <c r="V463" s="95"/>
      <c r="W463" s="95"/>
      <c r="X463" s="95"/>
      <c r="Y463" s="95" t="s">
        <v>3133</v>
      </c>
      <c r="Z463" s="95">
        <v>1</v>
      </c>
      <c r="AA463" s="122">
        <v>44650</v>
      </c>
      <c r="AB463" s="273">
        <f t="shared" si="15"/>
        <v>1</v>
      </c>
      <c r="AC463" s="51">
        <f t="shared" si="14"/>
        <v>9</v>
      </c>
      <c r="AD463" s="95"/>
    </row>
    <row r="464" spans="1:31" s="96" customFormat="1" ht="150" x14ac:dyDescent="0.25">
      <c r="A464" s="116">
        <v>475</v>
      </c>
      <c r="B464" s="46" t="s">
        <v>24</v>
      </c>
      <c r="C464" s="46" t="s">
        <v>1769</v>
      </c>
      <c r="D464" s="221" t="s">
        <v>1779</v>
      </c>
      <c r="E464" s="137">
        <v>44368</v>
      </c>
      <c r="F464" s="51" t="s">
        <v>27</v>
      </c>
      <c r="G464" s="51" t="s">
        <v>28</v>
      </c>
      <c r="H464" s="95" t="s">
        <v>1773</v>
      </c>
      <c r="I464" s="123" t="s">
        <v>107</v>
      </c>
      <c r="J464" s="51" t="s">
        <v>223</v>
      </c>
      <c r="K464" s="222" t="s">
        <v>1802</v>
      </c>
      <c r="L464" s="221" t="s">
        <v>1806</v>
      </c>
      <c r="M464" s="221" t="s">
        <v>1787</v>
      </c>
      <c r="N464" s="67">
        <v>1</v>
      </c>
      <c r="O464" s="95">
        <v>8</v>
      </c>
      <c r="P464" s="95"/>
      <c r="Q464" s="122">
        <v>44500</v>
      </c>
      <c r="R464" s="95"/>
      <c r="S464" s="95" t="s">
        <v>139</v>
      </c>
      <c r="T464" s="95"/>
      <c r="U464" s="95"/>
      <c r="V464" s="95"/>
      <c r="W464" s="95"/>
      <c r="X464" s="95"/>
      <c r="Y464" s="223" t="s">
        <v>1928</v>
      </c>
      <c r="Z464" s="95">
        <v>1</v>
      </c>
      <c r="AA464" s="122">
        <v>44526.709722222222</v>
      </c>
      <c r="AB464" s="273">
        <f t="shared" si="15"/>
        <v>1</v>
      </c>
      <c r="AC464" s="51">
        <f t="shared" si="14"/>
        <v>8</v>
      </c>
      <c r="AD464" s="95"/>
    </row>
    <row r="465" spans="1:31" s="96" customFormat="1" ht="150" x14ac:dyDescent="0.25">
      <c r="A465" s="116">
        <v>475</v>
      </c>
      <c r="B465" s="46" t="s">
        <v>24</v>
      </c>
      <c r="C465" s="46" t="s">
        <v>1769</v>
      </c>
      <c r="D465" s="224" t="s">
        <v>1780</v>
      </c>
      <c r="E465" s="137">
        <v>44368</v>
      </c>
      <c r="F465" s="51" t="s">
        <v>27</v>
      </c>
      <c r="G465" s="51" t="s">
        <v>28</v>
      </c>
      <c r="H465" s="95" t="s">
        <v>1773</v>
      </c>
      <c r="I465" s="123" t="s">
        <v>107</v>
      </c>
      <c r="J465" s="51" t="s">
        <v>223</v>
      </c>
      <c r="K465" s="222" t="s">
        <v>1802</v>
      </c>
      <c r="L465" s="224" t="s">
        <v>1788</v>
      </c>
      <c r="M465" s="224" t="s">
        <v>1789</v>
      </c>
      <c r="N465" s="164">
        <v>1</v>
      </c>
      <c r="O465" s="95">
        <v>9</v>
      </c>
      <c r="P465" s="95"/>
      <c r="Q465" s="166">
        <v>44469</v>
      </c>
      <c r="R465" s="95"/>
      <c r="S465" s="95" t="s">
        <v>139</v>
      </c>
      <c r="T465" s="95"/>
      <c r="U465" s="95"/>
      <c r="V465" s="95"/>
      <c r="W465" s="95"/>
      <c r="X465" s="95"/>
      <c r="Y465" s="223" t="s">
        <v>1807</v>
      </c>
      <c r="Z465" s="95">
        <v>1</v>
      </c>
      <c r="AA465" s="122">
        <v>44469</v>
      </c>
      <c r="AB465" s="273">
        <f t="shared" si="15"/>
        <v>1</v>
      </c>
      <c r="AC465" s="51">
        <f t="shared" si="14"/>
        <v>9</v>
      </c>
      <c r="AD465" s="95"/>
    </row>
    <row r="466" spans="1:31" s="96" customFormat="1" ht="165" x14ac:dyDescent="0.25">
      <c r="A466" s="116">
        <v>472</v>
      </c>
      <c r="B466" s="46" t="s">
        <v>24</v>
      </c>
      <c r="C466" s="46" t="s">
        <v>1769</v>
      </c>
      <c r="D466" s="224" t="s">
        <v>1781</v>
      </c>
      <c r="E466" s="137">
        <v>44368</v>
      </c>
      <c r="F466" s="51" t="s">
        <v>27</v>
      </c>
      <c r="G466" s="51" t="s">
        <v>28</v>
      </c>
      <c r="H466" s="95" t="s">
        <v>1773</v>
      </c>
      <c r="I466" s="123" t="s">
        <v>391</v>
      </c>
      <c r="J466" s="51" t="s">
        <v>223</v>
      </c>
      <c r="K466" s="6" t="s">
        <v>1803</v>
      </c>
      <c r="L466" s="224" t="s">
        <v>1790</v>
      </c>
      <c r="M466" s="224" t="s">
        <v>1791</v>
      </c>
      <c r="N466" s="164">
        <v>1</v>
      </c>
      <c r="O466" s="95">
        <v>9</v>
      </c>
      <c r="P466" s="95"/>
      <c r="Q466" s="122">
        <v>44439</v>
      </c>
      <c r="R466" s="95"/>
      <c r="S466" s="95" t="s">
        <v>139</v>
      </c>
      <c r="T466" s="95"/>
      <c r="U466" s="95"/>
      <c r="V466" s="95"/>
      <c r="W466" s="95"/>
      <c r="X466" s="95"/>
      <c r="Y466" s="95" t="s">
        <v>3134</v>
      </c>
      <c r="Z466" s="95">
        <v>1</v>
      </c>
      <c r="AA466" s="122">
        <v>44469</v>
      </c>
      <c r="AB466" s="273">
        <f t="shared" si="15"/>
        <v>1</v>
      </c>
      <c r="AC466" s="51">
        <f t="shared" si="14"/>
        <v>9</v>
      </c>
      <c r="AD466" s="95"/>
    </row>
    <row r="467" spans="1:31" s="96" customFormat="1" ht="118.5" customHeight="1" x14ac:dyDescent="0.25">
      <c r="A467" s="116">
        <v>471</v>
      </c>
      <c r="B467" s="46" t="s">
        <v>24</v>
      </c>
      <c r="C467" s="46" t="s">
        <v>1769</v>
      </c>
      <c r="D467" s="224" t="s">
        <v>1782</v>
      </c>
      <c r="E467" s="137">
        <v>44368</v>
      </c>
      <c r="F467" s="51" t="s">
        <v>27</v>
      </c>
      <c r="G467" s="51" t="s">
        <v>28</v>
      </c>
      <c r="H467" s="95" t="s">
        <v>1773</v>
      </c>
      <c r="I467" s="123" t="s">
        <v>391</v>
      </c>
      <c r="J467" s="51" t="s">
        <v>223</v>
      </c>
      <c r="K467" s="164" t="s">
        <v>1804</v>
      </c>
      <c r="L467" s="224" t="s">
        <v>3148</v>
      </c>
      <c r="M467" s="224" t="s">
        <v>1792</v>
      </c>
      <c r="N467" s="164">
        <v>1</v>
      </c>
      <c r="O467" s="95">
        <v>8</v>
      </c>
      <c r="P467" s="95"/>
      <c r="Q467" s="122">
        <v>44500</v>
      </c>
      <c r="R467" s="95"/>
      <c r="S467" s="95"/>
      <c r="T467" s="95"/>
      <c r="U467" s="95"/>
      <c r="V467" s="95"/>
      <c r="W467" s="95"/>
      <c r="X467" s="95"/>
      <c r="Y467" s="77" t="s">
        <v>1930</v>
      </c>
      <c r="Z467" s="77">
        <v>1</v>
      </c>
      <c r="AA467" s="78">
        <v>44526.69027777778</v>
      </c>
      <c r="AB467" s="273">
        <f t="shared" si="15"/>
        <v>1</v>
      </c>
      <c r="AC467" s="51">
        <f t="shared" si="14"/>
        <v>8</v>
      </c>
      <c r="AD467" s="95"/>
    </row>
    <row r="468" spans="1:31" s="96" customFormat="1" ht="195" x14ac:dyDescent="0.25">
      <c r="A468" s="116">
        <v>456</v>
      </c>
      <c r="B468" s="46" t="s">
        <v>24</v>
      </c>
      <c r="C468" s="46" t="s">
        <v>1769</v>
      </c>
      <c r="D468" s="224" t="s">
        <v>3149</v>
      </c>
      <c r="E468" s="137">
        <v>44368</v>
      </c>
      <c r="F468" s="51" t="s">
        <v>27</v>
      </c>
      <c r="G468" s="51" t="s">
        <v>28</v>
      </c>
      <c r="H468" s="95" t="s">
        <v>1773</v>
      </c>
      <c r="I468" s="123" t="s">
        <v>391</v>
      </c>
      <c r="J468" s="51" t="s">
        <v>223</v>
      </c>
      <c r="K468" s="6" t="s">
        <v>1805</v>
      </c>
      <c r="L468" s="224" t="s">
        <v>1793</v>
      </c>
      <c r="M468" s="224" t="s">
        <v>1794</v>
      </c>
      <c r="N468" s="164">
        <v>1</v>
      </c>
      <c r="O468" s="95">
        <v>8</v>
      </c>
      <c r="P468" s="95"/>
      <c r="Q468" s="122">
        <v>44439</v>
      </c>
      <c r="R468" s="95"/>
      <c r="S468" s="95"/>
      <c r="T468" s="95"/>
      <c r="U468" s="95"/>
      <c r="V468" s="95"/>
      <c r="W468" s="95"/>
      <c r="X468" s="95"/>
      <c r="Y468" s="95" t="s">
        <v>1797</v>
      </c>
      <c r="Z468" s="95">
        <v>1</v>
      </c>
      <c r="AA468" s="122">
        <v>44407</v>
      </c>
      <c r="AB468" s="273">
        <f t="shared" si="15"/>
        <v>1</v>
      </c>
      <c r="AC468" s="51">
        <f t="shared" si="14"/>
        <v>8</v>
      </c>
      <c r="AD468" s="95"/>
    </row>
    <row r="469" spans="1:31" s="96" customFormat="1" ht="180.75" thickBot="1" x14ac:dyDescent="0.3">
      <c r="A469" s="116">
        <v>456</v>
      </c>
      <c r="B469" s="46" t="s">
        <v>24</v>
      </c>
      <c r="C469" s="46" t="s">
        <v>1769</v>
      </c>
      <c r="D469" s="225" t="s">
        <v>3150</v>
      </c>
      <c r="E469" s="137">
        <v>44368</v>
      </c>
      <c r="F469" s="51" t="s">
        <v>27</v>
      </c>
      <c r="G469" s="51" t="s">
        <v>28</v>
      </c>
      <c r="H469" s="95" t="s">
        <v>1773</v>
      </c>
      <c r="I469" s="123" t="s">
        <v>391</v>
      </c>
      <c r="J469" s="51" t="s">
        <v>223</v>
      </c>
      <c r="K469" s="6" t="s">
        <v>1805</v>
      </c>
      <c r="L469" s="225" t="s">
        <v>1795</v>
      </c>
      <c r="M469" s="225" t="s">
        <v>1796</v>
      </c>
      <c r="N469" s="225">
        <v>3</v>
      </c>
      <c r="O469" s="95">
        <v>8</v>
      </c>
      <c r="P469" s="95"/>
      <c r="Q469" s="122">
        <v>44500</v>
      </c>
      <c r="R469" s="95"/>
      <c r="S469" s="95"/>
      <c r="T469" s="95"/>
      <c r="U469" s="95"/>
      <c r="V469" s="95"/>
      <c r="W469" s="95"/>
      <c r="X469" s="95"/>
      <c r="Y469" s="77" t="s">
        <v>1929</v>
      </c>
      <c r="Z469" s="77">
        <v>3</v>
      </c>
      <c r="AA469" s="78">
        <v>44526.697222222225</v>
      </c>
      <c r="AB469" s="273">
        <f t="shared" si="15"/>
        <v>1</v>
      </c>
      <c r="AC469" s="51">
        <f t="shared" si="14"/>
        <v>8</v>
      </c>
      <c r="AD469" s="95"/>
    </row>
    <row r="470" spans="1:31" s="96" customFormat="1" ht="90" x14ac:dyDescent="0.25">
      <c r="A470" s="97">
        <v>463</v>
      </c>
      <c r="B470" s="46" t="s">
        <v>24</v>
      </c>
      <c r="C470" s="46" t="s">
        <v>1764</v>
      </c>
      <c r="D470" s="77" t="s">
        <v>1809</v>
      </c>
      <c r="E470" s="78">
        <v>44463.492361111108</v>
      </c>
      <c r="F470" s="77" t="s">
        <v>27</v>
      </c>
      <c r="G470" s="51" t="s">
        <v>28</v>
      </c>
      <c r="H470" s="77" t="s">
        <v>1810</v>
      </c>
      <c r="I470" s="94" t="s">
        <v>30</v>
      </c>
      <c r="J470" s="77" t="s">
        <v>227</v>
      </c>
      <c r="K470" s="77" t="s">
        <v>1811</v>
      </c>
      <c r="L470" s="77" t="s">
        <v>1812</v>
      </c>
      <c r="M470" s="77" t="s">
        <v>1813</v>
      </c>
      <c r="N470" s="77">
        <v>2</v>
      </c>
      <c r="O470" s="77">
        <v>12.5</v>
      </c>
      <c r="P470" s="93">
        <v>44470</v>
      </c>
      <c r="Q470" s="93">
        <v>44545</v>
      </c>
      <c r="R470" s="77">
        <v>10</v>
      </c>
      <c r="S470" s="77" t="s">
        <v>227</v>
      </c>
      <c r="T470" s="77"/>
      <c r="U470" s="77"/>
      <c r="V470" s="77"/>
      <c r="W470" s="77"/>
      <c r="X470" s="77"/>
      <c r="Y470" s="77" t="s">
        <v>1920</v>
      </c>
      <c r="Z470" s="77">
        <v>2</v>
      </c>
      <c r="AA470" s="78">
        <v>44491.461805555555</v>
      </c>
      <c r="AB470" s="273">
        <f t="shared" si="15"/>
        <v>1</v>
      </c>
      <c r="AC470" s="51">
        <f t="shared" si="14"/>
        <v>12.5</v>
      </c>
      <c r="AD470" s="95"/>
    </row>
    <row r="471" spans="1:31" s="96" customFormat="1" ht="105" x14ac:dyDescent="0.25">
      <c r="A471" s="43">
        <v>463</v>
      </c>
      <c r="B471" s="46" t="s">
        <v>24</v>
      </c>
      <c r="C471" s="46" t="s">
        <v>1764</v>
      </c>
      <c r="D471" s="77" t="s">
        <v>1809</v>
      </c>
      <c r="E471" s="78">
        <v>44463.492361111108</v>
      </c>
      <c r="F471" s="77" t="s">
        <v>27</v>
      </c>
      <c r="G471" s="51" t="s">
        <v>28</v>
      </c>
      <c r="H471" s="77" t="s">
        <v>1810</v>
      </c>
      <c r="I471" s="94" t="s">
        <v>30</v>
      </c>
      <c r="J471" s="77" t="s">
        <v>227</v>
      </c>
      <c r="K471" s="77" t="s">
        <v>1811</v>
      </c>
      <c r="L471" s="77" t="s">
        <v>1814</v>
      </c>
      <c r="M471" s="77" t="s">
        <v>1815</v>
      </c>
      <c r="N471" s="77">
        <v>1</v>
      </c>
      <c r="O471" s="77">
        <v>12.5</v>
      </c>
      <c r="P471" s="93">
        <v>44470</v>
      </c>
      <c r="Q471" s="93">
        <v>44477</v>
      </c>
      <c r="R471" s="77">
        <v>1</v>
      </c>
      <c r="S471" s="77" t="s">
        <v>227</v>
      </c>
      <c r="T471" s="77"/>
      <c r="U471" s="77"/>
      <c r="V471" s="77"/>
      <c r="W471" s="77"/>
      <c r="X471" s="77"/>
      <c r="Y471" s="77" t="s">
        <v>1921</v>
      </c>
      <c r="Z471" s="77">
        <v>1</v>
      </c>
      <c r="AA471" s="78">
        <v>44491.467361111114</v>
      </c>
      <c r="AB471" s="273">
        <f t="shared" si="15"/>
        <v>1</v>
      </c>
      <c r="AC471" s="51">
        <f t="shared" si="14"/>
        <v>12.5</v>
      </c>
      <c r="AD471" s="95"/>
    </row>
    <row r="472" spans="1:31" s="96" customFormat="1" ht="165" x14ac:dyDescent="0.25">
      <c r="A472" s="43">
        <v>464</v>
      </c>
      <c r="B472" s="46" t="s">
        <v>24</v>
      </c>
      <c r="C472" s="46" t="s">
        <v>1764</v>
      </c>
      <c r="D472" s="77" t="s">
        <v>1816</v>
      </c>
      <c r="E472" s="78">
        <v>44463.493750000001</v>
      </c>
      <c r="F472" s="77" t="s">
        <v>27</v>
      </c>
      <c r="G472" s="51" t="s">
        <v>28</v>
      </c>
      <c r="H472" s="77" t="s">
        <v>1810</v>
      </c>
      <c r="I472" s="94" t="s">
        <v>30</v>
      </c>
      <c r="J472" s="77" t="s">
        <v>227</v>
      </c>
      <c r="K472" s="77" t="s">
        <v>1817</v>
      </c>
      <c r="L472" s="77" t="s">
        <v>1818</v>
      </c>
      <c r="M472" s="77" t="s">
        <v>1819</v>
      </c>
      <c r="N472" s="77">
        <v>4</v>
      </c>
      <c r="O472" s="77">
        <v>12.5</v>
      </c>
      <c r="P472" s="93">
        <v>44470</v>
      </c>
      <c r="Q472" s="93">
        <v>44545</v>
      </c>
      <c r="R472" s="77">
        <v>10</v>
      </c>
      <c r="S472" s="77" t="s">
        <v>227</v>
      </c>
      <c r="T472" s="77"/>
      <c r="U472" s="77"/>
      <c r="V472" s="77"/>
      <c r="W472" s="77"/>
      <c r="X472" s="77"/>
      <c r="Y472" s="77" t="s">
        <v>1922</v>
      </c>
      <c r="Z472" s="77">
        <v>4</v>
      </c>
      <c r="AA472" s="78">
        <v>44536.927777777775</v>
      </c>
      <c r="AB472" s="273">
        <f t="shared" si="15"/>
        <v>1</v>
      </c>
      <c r="AC472" s="51">
        <f t="shared" si="14"/>
        <v>12.5</v>
      </c>
      <c r="AD472" s="95"/>
    </row>
    <row r="473" spans="1:31" s="96" customFormat="1" ht="165" x14ac:dyDescent="0.25">
      <c r="A473" s="43">
        <v>464</v>
      </c>
      <c r="B473" s="46" t="s">
        <v>24</v>
      </c>
      <c r="C473" s="46" t="s">
        <v>1764</v>
      </c>
      <c r="D473" s="77" t="s">
        <v>1816</v>
      </c>
      <c r="E473" s="78">
        <v>44463.493750000001</v>
      </c>
      <c r="F473" s="77" t="s">
        <v>27</v>
      </c>
      <c r="G473" s="51" t="s">
        <v>28</v>
      </c>
      <c r="H473" s="77" t="s">
        <v>1810</v>
      </c>
      <c r="I473" s="94" t="s">
        <v>30</v>
      </c>
      <c r="J473" s="77" t="s">
        <v>227</v>
      </c>
      <c r="K473" s="77" t="s">
        <v>1817</v>
      </c>
      <c r="L473" s="77" t="s">
        <v>1820</v>
      </c>
      <c r="M473" s="77" t="s">
        <v>1821</v>
      </c>
      <c r="N473" s="77">
        <v>2</v>
      </c>
      <c r="O473" s="77">
        <v>12.5</v>
      </c>
      <c r="P473" s="93">
        <v>44470</v>
      </c>
      <c r="Q473" s="93">
        <v>44545</v>
      </c>
      <c r="R473" s="77">
        <v>10</v>
      </c>
      <c r="S473" s="77" t="s">
        <v>227</v>
      </c>
      <c r="T473" s="77"/>
      <c r="U473" s="77"/>
      <c r="V473" s="77"/>
      <c r="W473" s="77"/>
      <c r="X473" s="77"/>
      <c r="Y473" s="77" t="s">
        <v>1923</v>
      </c>
      <c r="Z473" s="77">
        <v>2</v>
      </c>
      <c r="AA473" s="78">
        <v>44491.472916666666</v>
      </c>
      <c r="AB473" s="273">
        <f t="shared" si="15"/>
        <v>1</v>
      </c>
      <c r="AC473" s="51">
        <f t="shared" si="14"/>
        <v>12.5</v>
      </c>
      <c r="AD473" s="95"/>
    </row>
    <row r="474" spans="1:31" s="96" customFormat="1" ht="90" x14ac:dyDescent="0.25">
      <c r="A474" s="43">
        <v>465</v>
      </c>
      <c r="B474" s="46" t="s">
        <v>24</v>
      </c>
      <c r="C474" s="46" t="s">
        <v>1764</v>
      </c>
      <c r="D474" s="77" t="s">
        <v>1822</v>
      </c>
      <c r="E474" s="78">
        <v>44463.494444444441</v>
      </c>
      <c r="F474" s="77" t="s">
        <v>27</v>
      </c>
      <c r="G474" s="51" t="s">
        <v>28</v>
      </c>
      <c r="H474" s="77" t="s">
        <v>1810</v>
      </c>
      <c r="I474" s="94" t="s">
        <v>30</v>
      </c>
      <c r="J474" s="77" t="s">
        <v>227</v>
      </c>
      <c r="K474" s="77" t="s">
        <v>1823</v>
      </c>
      <c r="L474" s="77" t="s">
        <v>1824</v>
      </c>
      <c r="M474" s="77" t="s">
        <v>1813</v>
      </c>
      <c r="N474" s="77">
        <v>2</v>
      </c>
      <c r="O474" s="77">
        <v>12.5</v>
      </c>
      <c r="P474" s="93">
        <v>44470</v>
      </c>
      <c r="Q474" s="93">
        <v>44545</v>
      </c>
      <c r="R474" s="77">
        <v>10</v>
      </c>
      <c r="S474" s="77" t="s">
        <v>227</v>
      </c>
      <c r="T474" s="77"/>
      <c r="U474" s="77"/>
      <c r="V474" s="77"/>
      <c r="W474" s="77"/>
      <c r="X474" s="77"/>
      <c r="Y474" s="77" t="s">
        <v>1924</v>
      </c>
      <c r="Z474" s="77">
        <v>2</v>
      </c>
      <c r="AA474" s="78">
        <v>44491.477777777778</v>
      </c>
      <c r="AB474" s="273">
        <f t="shared" si="15"/>
        <v>1</v>
      </c>
      <c r="AC474" s="51">
        <f t="shared" si="14"/>
        <v>12.5</v>
      </c>
      <c r="AD474" s="95"/>
    </row>
    <row r="475" spans="1:31" s="96" customFormat="1" ht="105" x14ac:dyDescent="0.25">
      <c r="A475" s="43">
        <v>465</v>
      </c>
      <c r="B475" s="46" t="s">
        <v>24</v>
      </c>
      <c r="C475" s="46" t="s">
        <v>1764</v>
      </c>
      <c r="D475" s="77" t="s">
        <v>1825</v>
      </c>
      <c r="E475" s="78">
        <v>44463.495138888888</v>
      </c>
      <c r="F475" s="77" t="s">
        <v>27</v>
      </c>
      <c r="G475" s="51" t="s">
        <v>28</v>
      </c>
      <c r="H475" s="77" t="s">
        <v>1810</v>
      </c>
      <c r="I475" s="94" t="s">
        <v>30</v>
      </c>
      <c r="J475" s="77" t="s">
        <v>227</v>
      </c>
      <c r="K475" s="77" t="s">
        <v>1826</v>
      </c>
      <c r="L475" s="77" t="s">
        <v>1827</v>
      </c>
      <c r="M475" s="77" t="s">
        <v>1828</v>
      </c>
      <c r="N475" s="77">
        <v>20</v>
      </c>
      <c r="O475" s="77">
        <v>12.5</v>
      </c>
      <c r="P475" s="93">
        <v>44470</v>
      </c>
      <c r="Q475" s="93">
        <v>44545</v>
      </c>
      <c r="R475" s="77">
        <v>10</v>
      </c>
      <c r="S475" s="77" t="s">
        <v>227</v>
      </c>
      <c r="T475" s="77"/>
      <c r="U475" s="77"/>
      <c r="V475" s="77"/>
      <c r="W475" s="77"/>
      <c r="X475" s="77"/>
      <c r="Y475" s="77" t="s">
        <v>1925</v>
      </c>
      <c r="Z475" s="77">
        <v>20</v>
      </c>
      <c r="AA475" s="78">
        <v>44536.815972222219</v>
      </c>
      <c r="AB475" s="273">
        <f t="shared" si="15"/>
        <v>1</v>
      </c>
      <c r="AC475" s="51">
        <f t="shared" si="14"/>
        <v>12.5</v>
      </c>
      <c r="AD475" s="95"/>
    </row>
    <row r="476" spans="1:31" s="96" customFormat="1" ht="120" x14ac:dyDescent="0.25">
      <c r="A476" s="43">
        <v>466</v>
      </c>
      <c r="B476" s="46" t="s">
        <v>24</v>
      </c>
      <c r="C476" s="46" t="s">
        <v>1764</v>
      </c>
      <c r="D476" s="77" t="s">
        <v>1825</v>
      </c>
      <c r="E476" s="78">
        <v>44463.495138888888</v>
      </c>
      <c r="F476" s="77" t="s">
        <v>27</v>
      </c>
      <c r="G476" s="51" t="s">
        <v>28</v>
      </c>
      <c r="H476" s="77" t="s">
        <v>1810</v>
      </c>
      <c r="I476" s="94" t="s">
        <v>30</v>
      </c>
      <c r="J476" s="77" t="s">
        <v>227</v>
      </c>
      <c r="K476" s="77" t="s">
        <v>1826</v>
      </c>
      <c r="L476" s="77" t="s">
        <v>1829</v>
      </c>
      <c r="M476" s="77" t="s">
        <v>1830</v>
      </c>
      <c r="N476" s="77">
        <v>3</v>
      </c>
      <c r="O476" s="77">
        <v>12.5</v>
      </c>
      <c r="P476" s="93">
        <v>44470</v>
      </c>
      <c r="Q476" s="93">
        <v>44479</v>
      </c>
      <c r="R476" s="77">
        <v>1</v>
      </c>
      <c r="S476" s="77" t="s">
        <v>227</v>
      </c>
      <c r="T476" s="77"/>
      <c r="U476" s="77"/>
      <c r="V476" s="77"/>
      <c r="W476" s="77"/>
      <c r="X476" s="77"/>
      <c r="Y476" s="77" t="s">
        <v>1926</v>
      </c>
      <c r="Z476" s="77">
        <v>3</v>
      </c>
      <c r="AA476" s="78">
        <v>44491.435416666667</v>
      </c>
      <c r="AB476" s="273">
        <f t="shared" si="15"/>
        <v>1</v>
      </c>
      <c r="AC476" s="51">
        <f t="shared" si="14"/>
        <v>12.5</v>
      </c>
      <c r="AD476" s="95"/>
    </row>
    <row r="477" spans="1:31" s="96" customFormat="1" ht="135" x14ac:dyDescent="0.25">
      <c r="A477" s="43">
        <v>466</v>
      </c>
      <c r="B477" s="46" t="s">
        <v>24</v>
      </c>
      <c r="C477" s="46" t="s">
        <v>1764</v>
      </c>
      <c r="D477" s="77" t="s">
        <v>1825</v>
      </c>
      <c r="E477" s="78">
        <v>44463.495138888888</v>
      </c>
      <c r="F477" s="77" t="s">
        <v>27</v>
      </c>
      <c r="G477" s="51" t="s">
        <v>28</v>
      </c>
      <c r="H477" s="77" t="s">
        <v>1810</v>
      </c>
      <c r="I477" s="94" t="s">
        <v>30</v>
      </c>
      <c r="J477" s="77" t="s">
        <v>227</v>
      </c>
      <c r="K477" s="77" t="s">
        <v>1826</v>
      </c>
      <c r="L477" s="77" t="s">
        <v>1831</v>
      </c>
      <c r="M477" s="77" t="s">
        <v>1832</v>
      </c>
      <c r="N477" s="77">
        <v>1</v>
      </c>
      <c r="O477" s="77">
        <v>12.5</v>
      </c>
      <c r="P477" s="93">
        <v>44470</v>
      </c>
      <c r="Q477" s="93">
        <v>44477</v>
      </c>
      <c r="R477" s="77">
        <v>1</v>
      </c>
      <c r="S477" s="77" t="s">
        <v>227</v>
      </c>
      <c r="T477" s="77"/>
      <c r="U477" s="77"/>
      <c r="V477" s="77"/>
      <c r="W477" s="77"/>
      <c r="X477" s="77"/>
      <c r="Y477" s="77" t="s">
        <v>1927</v>
      </c>
      <c r="Z477" s="77">
        <v>1</v>
      </c>
      <c r="AA477" s="78">
        <v>44491.404861111114</v>
      </c>
      <c r="AB477" s="273">
        <f t="shared" si="15"/>
        <v>1</v>
      </c>
      <c r="AC477" s="51">
        <f t="shared" si="14"/>
        <v>12.5</v>
      </c>
      <c r="AD477" s="95"/>
    </row>
    <row r="478" spans="1:31" s="96" customFormat="1" ht="165" x14ac:dyDescent="0.25">
      <c r="A478" s="98" t="s">
        <v>2006</v>
      </c>
      <c r="B478" s="46" t="s">
        <v>24</v>
      </c>
      <c r="C478" s="46" t="s">
        <v>1768</v>
      </c>
      <c r="D478" s="77" t="s">
        <v>1833</v>
      </c>
      <c r="E478" s="93">
        <v>44460</v>
      </c>
      <c r="F478" s="77" t="s">
        <v>98</v>
      </c>
      <c r="G478" s="51" t="s">
        <v>28</v>
      </c>
      <c r="H478" s="77" t="s">
        <v>1834</v>
      </c>
      <c r="I478" s="37" t="s">
        <v>222</v>
      </c>
      <c r="J478" s="99" t="s">
        <v>274</v>
      </c>
      <c r="K478" s="41" t="s">
        <v>1835</v>
      </c>
      <c r="L478" s="41" t="s">
        <v>1839</v>
      </c>
      <c r="M478" s="77" t="s">
        <v>1836</v>
      </c>
      <c r="N478" s="77">
        <v>1</v>
      </c>
      <c r="O478" s="4">
        <v>8</v>
      </c>
      <c r="P478" s="93">
        <v>44470</v>
      </c>
      <c r="Q478" s="93">
        <v>44681</v>
      </c>
      <c r="R478" s="77">
        <v>1</v>
      </c>
      <c r="S478" s="99" t="s">
        <v>1837</v>
      </c>
      <c r="T478" s="77"/>
      <c r="U478" s="77"/>
      <c r="V478" s="77"/>
      <c r="W478" s="77"/>
      <c r="X478" s="77"/>
      <c r="Y478" s="77" t="s">
        <v>2101</v>
      </c>
      <c r="Z478" s="100">
        <v>1</v>
      </c>
      <c r="AA478" s="101">
        <v>44550</v>
      </c>
      <c r="AB478" s="273">
        <f t="shared" si="15"/>
        <v>1</v>
      </c>
      <c r="AC478" s="51">
        <f t="shared" si="14"/>
        <v>8</v>
      </c>
      <c r="AD478" s="102" t="s">
        <v>2082</v>
      </c>
      <c r="AE478" s="103"/>
    </row>
    <row r="479" spans="1:31" s="96" customFormat="1" ht="135" x14ac:dyDescent="0.25">
      <c r="A479" s="98" t="s">
        <v>2006</v>
      </c>
      <c r="B479" s="46" t="s">
        <v>24</v>
      </c>
      <c r="C479" s="46" t="s">
        <v>1768</v>
      </c>
      <c r="D479" s="77" t="s">
        <v>1833</v>
      </c>
      <c r="E479" s="93">
        <v>44460</v>
      </c>
      <c r="F479" s="77" t="s">
        <v>98</v>
      </c>
      <c r="G479" s="51" t="s">
        <v>28</v>
      </c>
      <c r="H479" s="77" t="s">
        <v>1834</v>
      </c>
      <c r="I479" s="37" t="s">
        <v>222</v>
      </c>
      <c r="J479" s="99" t="s">
        <v>274</v>
      </c>
      <c r="K479" s="41" t="s">
        <v>1835</v>
      </c>
      <c r="L479" s="41" t="s">
        <v>1838</v>
      </c>
      <c r="M479" s="77" t="s">
        <v>1840</v>
      </c>
      <c r="N479" s="77">
        <v>1</v>
      </c>
      <c r="O479" s="4">
        <v>4</v>
      </c>
      <c r="P479" s="93">
        <v>44470</v>
      </c>
      <c r="Q479" s="93">
        <v>44681</v>
      </c>
      <c r="R479" s="77">
        <v>1</v>
      </c>
      <c r="S479" s="99" t="s">
        <v>1837</v>
      </c>
      <c r="T479" s="77"/>
      <c r="U479" s="77"/>
      <c r="V479" s="77"/>
      <c r="W479" s="77"/>
      <c r="X479" s="77"/>
      <c r="Y479" s="41" t="s">
        <v>2102</v>
      </c>
      <c r="Z479" s="100">
        <v>1</v>
      </c>
      <c r="AA479" s="101">
        <v>44550</v>
      </c>
      <c r="AB479" s="273">
        <f t="shared" si="15"/>
        <v>1</v>
      </c>
      <c r="AC479" s="51">
        <f t="shared" si="14"/>
        <v>4</v>
      </c>
      <c r="AD479" s="102" t="s">
        <v>2082</v>
      </c>
      <c r="AE479" s="103"/>
    </row>
    <row r="480" spans="1:31" s="96" customFormat="1" ht="135" x14ac:dyDescent="0.25">
      <c r="A480" s="43">
        <v>458</v>
      </c>
      <c r="B480" s="46" t="s">
        <v>24</v>
      </c>
      <c r="C480" s="46" t="s">
        <v>1768</v>
      </c>
      <c r="D480" s="77" t="s">
        <v>1833</v>
      </c>
      <c r="E480" s="93">
        <v>44460</v>
      </c>
      <c r="F480" s="77" t="s">
        <v>27</v>
      </c>
      <c r="G480" s="51" t="s">
        <v>28</v>
      </c>
      <c r="H480" s="77" t="s">
        <v>1845</v>
      </c>
      <c r="I480" s="37" t="s">
        <v>222</v>
      </c>
      <c r="J480" s="77" t="s">
        <v>223</v>
      </c>
      <c r="K480" s="41" t="s">
        <v>1841</v>
      </c>
      <c r="L480" s="41" t="s">
        <v>1842</v>
      </c>
      <c r="M480" s="164" t="s">
        <v>1843</v>
      </c>
      <c r="N480" s="77">
        <v>8</v>
      </c>
      <c r="O480" s="4">
        <v>8</v>
      </c>
      <c r="P480" s="93">
        <v>44470</v>
      </c>
      <c r="Q480" s="8">
        <v>44500</v>
      </c>
      <c r="R480" s="77">
        <v>1</v>
      </c>
      <c r="S480" s="77" t="s">
        <v>139</v>
      </c>
      <c r="T480" s="77"/>
      <c r="U480" s="77"/>
      <c r="V480" s="77"/>
      <c r="W480" s="77"/>
      <c r="X480" s="77"/>
      <c r="Y480" s="41" t="s">
        <v>2037</v>
      </c>
      <c r="Z480" s="77">
        <v>8</v>
      </c>
      <c r="AA480" s="101">
        <v>44553</v>
      </c>
      <c r="AB480" s="273">
        <f t="shared" si="15"/>
        <v>1</v>
      </c>
      <c r="AC480" s="51">
        <f t="shared" si="14"/>
        <v>8</v>
      </c>
      <c r="AD480" s="95" t="s">
        <v>2109</v>
      </c>
    </row>
    <row r="481" spans="1:32" s="96" customFormat="1" ht="108.6" customHeight="1" x14ac:dyDescent="0.25">
      <c r="A481" s="43">
        <v>459</v>
      </c>
      <c r="B481" s="46" t="s">
        <v>24</v>
      </c>
      <c r="C481" s="46" t="s">
        <v>1768</v>
      </c>
      <c r="D481" s="41" t="s">
        <v>1844</v>
      </c>
      <c r="E481" s="93">
        <v>44460</v>
      </c>
      <c r="F481" s="77" t="s">
        <v>27</v>
      </c>
      <c r="G481" s="51" t="s">
        <v>28</v>
      </c>
      <c r="H481" s="77" t="s">
        <v>1834</v>
      </c>
      <c r="I481" s="37" t="s">
        <v>81</v>
      </c>
      <c r="J481" s="77" t="s">
        <v>223</v>
      </c>
      <c r="K481" s="226" t="s">
        <v>1846</v>
      </c>
      <c r="L481" s="67" t="s">
        <v>1847</v>
      </c>
      <c r="M481" s="283" t="s">
        <v>628</v>
      </c>
      <c r="N481" s="77">
        <v>1</v>
      </c>
      <c r="O481" s="4">
        <v>8</v>
      </c>
      <c r="P481" s="93">
        <v>44470</v>
      </c>
      <c r="Q481" s="8">
        <v>44500</v>
      </c>
      <c r="R481" s="77">
        <v>1</v>
      </c>
      <c r="S481" s="77" t="s">
        <v>139</v>
      </c>
      <c r="T481" s="77"/>
      <c r="U481" s="77"/>
      <c r="V481" s="77"/>
      <c r="W481" s="77"/>
      <c r="X481" s="77"/>
      <c r="Y481" s="77" t="s">
        <v>1999</v>
      </c>
      <c r="Z481" s="1">
        <v>1</v>
      </c>
      <c r="AA481" s="101">
        <v>44553</v>
      </c>
      <c r="AB481" s="273">
        <f t="shared" si="15"/>
        <v>1</v>
      </c>
      <c r="AC481" s="51">
        <f t="shared" si="14"/>
        <v>8</v>
      </c>
      <c r="AD481" s="95"/>
    </row>
    <row r="482" spans="1:32" s="96" customFormat="1" ht="130.35" customHeight="1" x14ac:dyDescent="0.25">
      <c r="A482" s="43">
        <v>459</v>
      </c>
      <c r="B482" s="46" t="s">
        <v>24</v>
      </c>
      <c r="C482" s="46" t="s">
        <v>1768</v>
      </c>
      <c r="D482" s="41" t="s">
        <v>1844</v>
      </c>
      <c r="E482" s="93">
        <v>44460</v>
      </c>
      <c r="F482" s="77" t="s">
        <v>27</v>
      </c>
      <c r="G482" s="51" t="s">
        <v>28</v>
      </c>
      <c r="H482" s="77" t="s">
        <v>1834</v>
      </c>
      <c r="I482" s="37" t="s">
        <v>81</v>
      </c>
      <c r="J482" s="77" t="s">
        <v>223</v>
      </c>
      <c r="K482" s="226" t="s">
        <v>1846</v>
      </c>
      <c r="L482" s="67" t="s">
        <v>1848</v>
      </c>
      <c r="M482" s="164" t="s">
        <v>1849</v>
      </c>
      <c r="N482" s="77">
        <v>6</v>
      </c>
      <c r="O482" s="4">
        <v>8</v>
      </c>
      <c r="P482" s="93">
        <v>44470</v>
      </c>
      <c r="Q482" s="8">
        <v>44500</v>
      </c>
      <c r="R482" s="77">
        <v>1</v>
      </c>
      <c r="S482" s="77" t="s">
        <v>139</v>
      </c>
      <c r="T482" s="77"/>
      <c r="U482" s="77"/>
      <c r="V482" s="77"/>
      <c r="W482" s="77"/>
      <c r="X482" s="77"/>
      <c r="Y482" s="77" t="s">
        <v>1998</v>
      </c>
      <c r="Z482" s="2">
        <v>6</v>
      </c>
      <c r="AA482" s="101">
        <v>44553</v>
      </c>
      <c r="AB482" s="273">
        <f t="shared" si="15"/>
        <v>1</v>
      </c>
      <c r="AC482" s="51">
        <f t="shared" si="14"/>
        <v>8</v>
      </c>
      <c r="AD482" s="95" t="s">
        <v>2110</v>
      </c>
    </row>
    <row r="483" spans="1:32" s="96" customFormat="1" ht="135" x14ac:dyDescent="0.25">
      <c r="A483" s="98">
        <v>460</v>
      </c>
      <c r="B483" s="46" t="s">
        <v>24</v>
      </c>
      <c r="C483" s="46" t="s">
        <v>1768</v>
      </c>
      <c r="D483" s="41" t="s">
        <v>1850</v>
      </c>
      <c r="E483" s="93">
        <v>44460</v>
      </c>
      <c r="F483" s="164" t="s">
        <v>98</v>
      </c>
      <c r="G483" s="51" t="s">
        <v>28</v>
      </c>
      <c r="H483" s="77" t="s">
        <v>1834</v>
      </c>
      <c r="I483" s="37" t="s">
        <v>222</v>
      </c>
      <c r="J483" s="99" t="s">
        <v>274</v>
      </c>
      <c r="K483" s="164" t="s">
        <v>1851</v>
      </c>
      <c r="L483" s="67" t="s">
        <v>1852</v>
      </c>
      <c r="M483" s="164" t="s">
        <v>1840</v>
      </c>
      <c r="N483" s="77">
        <v>1</v>
      </c>
      <c r="O483" s="4">
        <v>4</v>
      </c>
      <c r="P483" s="93">
        <v>44470</v>
      </c>
      <c r="Q483" s="8">
        <v>44530</v>
      </c>
      <c r="R483" s="77">
        <v>1</v>
      </c>
      <c r="S483" s="99" t="s">
        <v>1837</v>
      </c>
      <c r="T483" s="77"/>
      <c r="U483" s="77"/>
      <c r="V483" s="77"/>
      <c r="W483" s="77"/>
      <c r="X483" s="77"/>
      <c r="Y483" s="41" t="s">
        <v>2000</v>
      </c>
      <c r="Z483" s="104">
        <v>1</v>
      </c>
      <c r="AA483" s="101">
        <v>44550</v>
      </c>
      <c r="AB483" s="273">
        <f t="shared" si="15"/>
        <v>1</v>
      </c>
      <c r="AC483" s="51">
        <f t="shared" si="14"/>
        <v>4</v>
      </c>
      <c r="AD483" s="102" t="s">
        <v>2082</v>
      </c>
      <c r="AE483" s="103"/>
    </row>
    <row r="484" spans="1:32" s="96" customFormat="1" ht="135" x14ac:dyDescent="0.25">
      <c r="A484" s="98">
        <v>460</v>
      </c>
      <c r="B484" s="46" t="s">
        <v>24</v>
      </c>
      <c r="C484" s="46" t="s">
        <v>1768</v>
      </c>
      <c r="D484" s="41" t="s">
        <v>1850</v>
      </c>
      <c r="E484" s="93">
        <v>44460</v>
      </c>
      <c r="F484" s="164" t="s">
        <v>98</v>
      </c>
      <c r="G484" s="51" t="s">
        <v>28</v>
      </c>
      <c r="H484" s="77" t="s">
        <v>1834</v>
      </c>
      <c r="I484" s="37" t="s">
        <v>222</v>
      </c>
      <c r="J484" s="99" t="s">
        <v>274</v>
      </c>
      <c r="K484" s="164" t="s">
        <v>1851</v>
      </c>
      <c r="L484" s="67" t="s">
        <v>1853</v>
      </c>
      <c r="M484" s="164" t="s">
        <v>1854</v>
      </c>
      <c r="N484" s="77">
        <v>1</v>
      </c>
      <c r="O484" s="4">
        <v>8</v>
      </c>
      <c r="P484" s="93">
        <v>44470</v>
      </c>
      <c r="Q484" s="8">
        <v>44545</v>
      </c>
      <c r="R484" s="77">
        <v>1</v>
      </c>
      <c r="S484" s="99" t="s">
        <v>1837</v>
      </c>
      <c r="T484" s="77"/>
      <c r="U484" s="77"/>
      <c r="V484" s="77"/>
      <c r="W484" s="77"/>
      <c r="X484" s="77"/>
      <c r="Y484" s="41" t="s">
        <v>2001</v>
      </c>
      <c r="Z484" s="104">
        <v>1</v>
      </c>
      <c r="AA484" s="101">
        <v>44550</v>
      </c>
      <c r="AB484" s="273">
        <f t="shared" si="15"/>
        <v>1</v>
      </c>
      <c r="AC484" s="51">
        <f t="shared" si="14"/>
        <v>8</v>
      </c>
      <c r="AD484" s="102" t="s">
        <v>2082</v>
      </c>
      <c r="AE484" s="103"/>
    </row>
    <row r="485" spans="1:32" s="96" customFormat="1" ht="135" x14ac:dyDescent="0.25">
      <c r="A485" s="98">
        <v>460</v>
      </c>
      <c r="B485" s="46" t="s">
        <v>24</v>
      </c>
      <c r="C485" s="46" t="s">
        <v>1768</v>
      </c>
      <c r="D485" s="41" t="s">
        <v>1850</v>
      </c>
      <c r="E485" s="93">
        <v>44460</v>
      </c>
      <c r="F485" s="164" t="s">
        <v>98</v>
      </c>
      <c r="G485" s="51" t="s">
        <v>28</v>
      </c>
      <c r="H485" s="77" t="s">
        <v>1834</v>
      </c>
      <c r="I485" s="37" t="s">
        <v>222</v>
      </c>
      <c r="J485" s="99" t="s">
        <v>274</v>
      </c>
      <c r="K485" s="164" t="s">
        <v>1851</v>
      </c>
      <c r="L485" s="67" t="s">
        <v>1855</v>
      </c>
      <c r="M485" s="164" t="s">
        <v>1840</v>
      </c>
      <c r="N485" s="77">
        <v>1</v>
      </c>
      <c r="O485" s="4">
        <v>4</v>
      </c>
      <c r="P485" s="93">
        <v>44470</v>
      </c>
      <c r="Q485" s="8">
        <v>44545</v>
      </c>
      <c r="R485" s="77">
        <v>1</v>
      </c>
      <c r="S485" s="99" t="s">
        <v>1837</v>
      </c>
      <c r="T485" s="77"/>
      <c r="U485" s="77"/>
      <c r="V485" s="77"/>
      <c r="W485" s="77"/>
      <c r="X485" s="77"/>
      <c r="Y485" s="41" t="s">
        <v>2002</v>
      </c>
      <c r="Z485" s="104">
        <v>1</v>
      </c>
      <c r="AA485" s="101">
        <v>44550</v>
      </c>
      <c r="AB485" s="273">
        <f t="shared" si="15"/>
        <v>1</v>
      </c>
      <c r="AC485" s="51">
        <f t="shared" si="14"/>
        <v>4</v>
      </c>
      <c r="AD485" s="102" t="s">
        <v>2082</v>
      </c>
      <c r="AE485" s="103"/>
    </row>
    <row r="486" spans="1:32" s="96" customFormat="1" ht="200.25" customHeight="1" x14ac:dyDescent="0.25">
      <c r="A486" s="43">
        <v>457</v>
      </c>
      <c r="B486" s="46" t="s">
        <v>24</v>
      </c>
      <c r="C486" s="46" t="s">
        <v>1768</v>
      </c>
      <c r="D486" s="41" t="s">
        <v>1856</v>
      </c>
      <c r="E486" s="93">
        <v>44460</v>
      </c>
      <c r="F486" s="164" t="s">
        <v>27</v>
      </c>
      <c r="G486" s="51" t="s">
        <v>28</v>
      </c>
      <c r="H486" s="164" t="s">
        <v>1845</v>
      </c>
      <c r="I486" s="37" t="s">
        <v>81</v>
      </c>
      <c r="J486" s="77" t="s">
        <v>223</v>
      </c>
      <c r="K486" s="67" t="s">
        <v>1857</v>
      </c>
      <c r="L486" s="67" t="s">
        <v>1858</v>
      </c>
      <c r="M486" s="51" t="s">
        <v>1859</v>
      </c>
      <c r="N486" s="77">
        <v>4</v>
      </c>
      <c r="O486" s="4">
        <v>8</v>
      </c>
      <c r="P486" s="93">
        <v>44470</v>
      </c>
      <c r="Q486" s="8">
        <v>44286</v>
      </c>
      <c r="R486" s="77">
        <v>1</v>
      </c>
      <c r="S486" s="77" t="s">
        <v>139</v>
      </c>
      <c r="T486" s="77"/>
      <c r="U486" s="77"/>
      <c r="V486" s="77"/>
      <c r="W486" s="77"/>
      <c r="X486" s="77"/>
      <c r="Y486" s="41" t="s">
        <v>2003</v>
      </c>
      <c r="Z486" s="2">
        <v>4</v>
      </c>
      <c r="AA486" s="101">
        <v>44557</v>
      </c>
      <c r="AB486" s="273">
        <f t="shared" si="15"/>
        <v>1</v>
      </c>
      <c r="AC486" s="51">
        <f t="shared" si="14"/>
        <v>8</v>
      </c>
      <c r="AD486" s="95"/>
    </row>
    <row r="487" spans="1:32" s="96" customFormat="1" ht="256.35000000000002" customHeight="1" x14ac:dyDescent="0.25">
      <c r="A487" s="43">
        <v>457</v>
      </c>
      <c r="B487" s="46" t="s">
        <v>24</v>
      </c>
      <c r="C487" s="46" t="s">
        <v>1768</v>
      </c>
      <c r="D487" s="41" t="s">
        <v>1856</v>
      </c>
      <c r="E487" s="93">
        <v>44460</v>
      </c>
      <c r="F487" s="164" t="s">
        <v>27</v>
      </c>
      <c r="G487" s="51" t="s">
        <v>28</v>
      </c>
      <c r="H487" s="164" t="s">
        <v>1845</v>
      </c>
      <c r="I487" s="37" t="s">
        <v>81</v>
      </c>
      <c r="J487" s="77" t="s">
        <v>223</v>
      </c>
      <c r="K487" s="67" t="s">
        <v>1857</v>
      </c>
      <c r="L487" s="6" t="s">
        <v>1860</v>
      </c>
      <c r="M487" s="222" t="s">
        <v>1861</v>
      </c>
      <c r="N487" s="105">
        <v>1</v>
      </c>
      <c r="O487" s="4">
        <v>8</v>
      </c>
      <c r="P487" s="93">
        <v>44470</v>
      </c>
      <c r="Q487" s="8">
        <v>44620</v>
      </c>
      <c r="R487" s="77">
        <v>1</v>
      </c>
      <c r="S487" s="77" t="s">
        <v>139</v>
      </c>
      <c r="T487" s="77"/>
      <c r="U487" s="77"/>
      <c r="V487" s="77"/>
      <c r="W487" s="77"/>
      <c r="X487" s="77"/>
      <c r="Y487" s="41" t="s">
        <v>1997</v>
      </c>
      <c r="Z487" s="2">
        <v>1</v>
      </c>
      <c r="AA487" s="101">
        <v>44620</v>
      </c>
      <c r="AB487" s="273">
        <f t="shared" si="15"/>
        <v>1</v>
      </c>
      <c r="AC487" s="51">
        <f t="shared" si="14"/>
        <v>8</v>
      </c>
      <c r="AD487" s="95"/>
    </row>
    <row r="488" spans="1:32" s="96" customFormat="1" ht="101.1" customHeight="1" x14ac:dyDescent="0.25">
      <c r="A488" s="43">
        <v>462</v>
      </c>
      <c r="B488" s="46" t="s">
        <v>24</v>
      </c>
      <c r="C488" s="46" t="s">
        <v>1768</v>
      </c>
      <c r="D488" s="41" t="s">
        <v>1862</v>
      </c>
      <c r="E488" s="93">
        <v>44460</v>
      </c>
      <c r="F488" s="164" t="s">
        <v>27</v>
      </c>
      <c r="G488" s="51" t="s">
        <v>28</v>
      </c>
      <c r="H488" s="164" t="s">
        <v>1845</v>
      </c>
      <c r="I488" s="37" t="s">
        <v>222</v>
      </c>
      <c r="J488" s="77" t="s">
        <v>223</v>
      </c>
      <c r="K488" s="51" t="s">
        <v>1864</v>
      </c>
      <c r="L488" s="6" t="s">
        <v>1863</v>
      </c>
      <c r="M488" s="7" t="s">
        <v>1865</v>
      </c>
      <c r="N488" s="77">
        <v>3</v>
      </c>
      <c r="O488" s="4">
        <v>8</v>
      </c>
      <c r="P488" s="93">
        <v>44470</v>
      </c>
      <c r="Q488" s="8">
        <v>44712</v>
      </c>
      <c r="R488" s="77">
        <v>1</v>
      </c>
      <c r="S488" s="77" t="s">
        <v>139</v>
      </c>
      <c r="T488" s="77"/>
      <c r="U488" s="77"/>
      <c r="V488" s="77"/>
      <c r="W488" s="77"/>
      <c r="X488" s="77"/>
      <c r="Y488" s="77" t="s">
        <v>2107</v>
      </c>
      <c r="Z488" s="100">
        <v>3</v>
      </c>
      <c r="AA488" s="101">
        <v>44553</v>
      </c>
      <c r="AB488" s="273">
        <f t="shared" si="15"/>
        <v>1</v>
      </c>
      <c r="AC488" s="51">
        <f t="shared" si="14"/>
        <v>8</v>
      </c>
      <c r="AD488" s="95" t="s">
        <v>2108</v>
      </c>
      <c r="AF488" s="281"/>
    </row>
    <row r="489" spans="1:32" s="96" customFormat="1" ht="102" customHeight="1" x14ac:dyDescent="0.25">
      <c r="A489" s="43">
        <v>461</v>
      </c>
      <c r="B489" s="46" t="s">
        <v>24</v>
      </c>
      <c r="C489" s="46" t="s">
        <v>1768</v>
      </c>
      <c r="D489" s="41" t="s">
        <v>1866</v>
      </c>
      <c r="E489" s="93">
        <v>44460</v>
      </c>
      <c r="F489" s="164" t="s">
        <v>27</v>
      </c>
      <c r="G489" s="51" t="s">
        <v>28</v>
      </c>
      <c r="H489" s="164" t="s">
        <v>1845</v>
      </c>
      <c r="I489" s="37" t="s">
        <v>81</v>
      </c>
      <c r="J489" s="77" t="s">
        <v>223</v>
      </c>
      <c r="K489" s="164" t="s">
        <v>1867</v>
      </c>
      <c r="L489" s="67" t="s">
        <v>1868</v>
      </c>
      <c r="M489" s="164" t="s">
        <v>1869</v>
      </c>
      <c r="N489" s="77">
        <v>3</v>
      </c>
      <c r="O489" s="4">
        <v>8</v>
      </c>
      <c r="P489" s="93">
        <v>44470</v>
      </c>
      <c r="Q489" s="8">
        <v>44500</v>
      </c>
      <c r="R489" s="77">
        <v>1</v>
      </c>
      <c r="S489" s="77" t="s">
        <v>139</v>
      </c>
      <c r="T489" s="77"/>
      <c r="U489" s="77"/>
      <c r="V489" s="77"/>
      <c r="W489" s="77"/>
      <c r="X489" s="77"/>
      <c r="Y489" s="77" t="s">
        <v>2004</v>
      </c>
      <c r="Z489" s="100">
        <v>3</v>
      </c>
      <c r="AA489" s="101">
        <v>44557</v>
      </c>
      <c r="AB489" s="273">
        <f t="shared" si="15"/>
        <v>1</v>
      </c>
      <c r="AC489" s="51">
        <f t="shared" si="14"/>
        <v>8</v>
      </c>
      <c r="AD489" s="95"/>
    </row>
    <row r="490" spans="1:32" s="96" customFormat="1" ht="87.6" customHeight="1" x14ac:dyDescent="0.25">
      <c r="A490" s="43">
        <v>461</v>
      </c>
      <c r="B490" s="46" t="s">
        <v>24</v>
      </c>
      <c r="C490" s="46" t="s">
        <v>1768</v>
      </c>
      <c r="D490" s="41" t="s">
        <v>1866</v>
      </c>
      <c r="E490" s="93">
        <v>44460</v>
      </c>
      <c r="F490" s="164" t="s">
        <v>27</v>
      </c>
      <c r="G490" s="51" t="s">
        <v>28</v>
      </c>
      <c r="H490" s="164" t="s">
        <v>1834</v>
      </c>
      <c r="I490" s="37" t="s">
        <v>81</v>
      </c>
      <c r="J490" s="77" t="s">
        <v>223</v>
      </c>
      <c r="K490" s="164" t="s">
        <v>1867</v>
      </c>
      <c r="L490" s="67" t="s">
        <v>1870</v>
      </c>
      <c r="M490" s="56" t="s">
        <v>2075</v>
      </c>
      <c r="N490" s="77">
        <v>1</v>
      </c>
      <c r="O490" s="4">
        <v>8</v>
      </c>
      <c r="P490" s="93">
        <v>44470</v>
      </c>
      <c r="Q490" s="8">
        <v>44681</v>
      </c>
      <c r="R490" s="77">
        <v>1</v>
      </c>
      <c r="S490" s="77" t="s">
        <v>139</v>
      </c>
      <c r="T490" s="77"/>
      <c r="U490" s="77"/>
      <c r="V490" s="77"/>
      <c r="W490" s="77"/>
      <c r="X490" s="77"/>
      <c r="Y490" s="41" t="s">
        <v>2106</v>
      </c>
      <c r="Z490" s="100">
        <v>1</v>
      </c>
      <c r="AA490" s="101">
        <v>44553</v>
      </c>
      <c r="AB490" s="273">
        <f t="shared" si="15"/>
        <v>1</v>
      </c>
      <c r="AC490" s="51">
        <f t="shared" si="14"/>
        <v>8</v>
      </c>
      <c r="AD490" s="95" t="s">
        <v>2105</v>
      </c>
      <c r="AF490" s="281"/>
    </row>
    <row r="491" spans="1:32" s="96" customFormat="1" ht="114.6" customHeight="1" x14ac:dyDescent="0.25">
      <c r="A491" s="43">
        <v>461</v>
      </c>
      <c r="B491" s="46" t="s">
        <v>24</v>
      </c>
      <c r="C491" s="46" t="s">
        <v>1768</v>
      </c>
      <c r="D491" s="41" t="s">
        <v>1866</v>
      </c>
      <c r="E491" s="93">
        <v>44460</v>
      </c>
      <c r="F491" s="164" t="s">
        <v>27</v>
      </c>
      <c r="G491" s="51" t="s">
        <v>28</v>
      </c>
      <c r="H491" s="164" t="s">
        <v>1834</v>
      </c>
      <c r="I491" s="37" t="s">
        <v>81</v>
      </c>
      <c r="J491" s="77" t="s">
        <v>223</v>
      </c>
      <c r="K491" s="164" t="s">
        <v>1867</v>
      </c>
      <c r="L491" s="67" t="s">
        <v>2081</v>
      </c>
      <c r="M491" s="56" t="s">
        <v>2097</v>
      </c>
      <c r="N491" s="77">
        <v>1</v>
      </c>
      <c r="O491" s="4">
        <v>8</v>
      </c>
      <c r="P491" s="93">
        <v>44470</v>
      </c>
      <c r="Q491" s="8">
        <v>44681</v>
      </c>
      <c r="R491" s="77">
        <v>1</v>
      </c>
      <c r="S491" s="77" t="s">
        <v>139</v>
      </c>
      <c r="T491" s="77"/>
      <c r="U491" s="77"/>
      <c r="V491" s="77"/>
      <c r="W491" s="77"/>
      <c r="X491" s="77"/>
      <c r="Y491" s="41" t="s">
        <v>2103</v>
      </c>
      <c r="Z491" s="100">
        <v>1</v>
      </c>
      <c r="AA491" s="101">
        <v>44557</v>
      </c>
      <c r="AB491" s="273">
        <f t="shared" si="15"/>
        <v>1</v>
      </c>
      <c r="AC491" s="51">
        <f t="shared" si="14"/>
        <v>8</v>
      </c>
      <c r="AD491" s="95" t="s">
        <v>2104</v>
      </c>
      <c r="AF491" s="281"/>
    </row>
    <row r="492" spans="1:32" s="96" customFormat="1" ht="75" x14ac:dyDescent="0.25">
      <c r="A492" s="43">
        <v>434</v>
      </c>
      <c r="B492" s="46" t="s">
        <v>24</v>
      </c>
      <c r="C492" s="46" t="s">
        <v>1770</v>
      </c>
      <c r="D492" s="106" t="s">
        <v>1882</v>
      </c>
      <c r="E492" s="78">
        <v>44403.420138888891</v>
      </c>
      <c r="F492" s="77" t="s">
        <v>27</v>
      </c>
      <c r="G492" s="77" t="s">
        <v>28</v>
      </c>
      <c r="H492" s="77" t="s">
        <v>1810</v>
      </c>
      <c r="I492" s="94" t="s">
        <v>236</v>
      </c>
      <c r="J492" s="77" t="s">
        <v>1883</v>
      </c>
      <c r="K492" s="77" t="s">
        <v>1884</v>
      </c>
      <c r="L492" s="77" t="s">
        <v>1885</v>
      </c>
      <c r="M492" s="77" t="s">
        <v>1886</v>
      </c>
      <c r="N492" s="77">
        <v>1</v>
      </c>
      <c r="O492" s="77">
        <v>20</v>
      </c>
      <c r="P492" s="93">
        <v>44379</v>
      </c>
      <c r="Q492" s="93">
        <v>44407</v>
      </c>
      <c r="R492" s="77">
        <v>17</v>
      </c>
      <c r="S492" s="77" t="s">
        <v>1883</v>
      </c>
      <c r="T492" s="77"/>
      <c r="U492" s="77"/>
      <c r="V492" s="77"/>
      <c r="W492" s="77"/>
      <c r="X492" s="227"/>
      <c r="Y492" s="6" t="s">
        <v>1887</v>
      </c>
      <c r="Z492" s="95">
        <v>1</v>
      </c>
      <c r="AA492" s="122">
        <v>44389</v>
      </c>
      <c r="AB492" s="273">
        <f t="shared" si="15"/>
        <v>1</v>
      </c>
      <c r="AC492" s="51">
        <f t="shared" si="14"/>
        <v>20</v>
      </c>
      <c r="AD492" s="95" t="s">
        <v>1808</v>
      </c>
    </row>
    <row r="493" spans="1:32" s="96" customFormat="1" ht="60" x14ac:dyDescent="0.25">
      <c r="A493" s="43">
        <v>434</v>
      </c>
      <c r="B493" s="46" t="s">
        <v>24</v>
      </c>
      <c r="C493" s="46" t="s">
        <v>1770</v>
      </c>
      <c r="D493" s="106" t="s">
        <v>1882</v>
      </c>
      <c r="E493" s="78">
        <v>44403.420138888891</v>
      </c>
      <c r="F493" s="77" t="s">
        <v>27</v>
      </c>
      <c r="G493" s="77" t="s">
        <v>28</v>
      </c>
      <c r="H493" s="77" t="s">
        <v>1810</v>
      </c>
      <c r="I493" s="94" t="s">
        <v>236</v>
      </c>
      <c r="J493" s="77" t="s">
        <v>1883</v>
      </c>
      <c r="K493" s="77" t="s">
        <v>1888</v>
      </c>
      <c r="L493" s="77" t="s">
        <v>1889</v>
      </c>
      <c r="M493" s="77" t="s">
        <v>1890</v>
      </c>
      <c r="N493" s="77">
        <v>1</v>
      </c>
      <c r="O493" s="77">
        <v>20</v>
      </c>
      <c r="P493" s="93">
        <v>44379</v>
      </c>
      <c r="Q493" s="93">
        <v>44438</v>
      </c>
      <c r="R493" s="77">
        <v>17</v>
      </c>
      <c r="S493" s="77" t="s">
        <v>1883</v>
      </c>
      <c r="T493" s="77"/>
      <c r="U493" s="77"/>
      <c r="V493" s="77"/>
      <c r="W493" s="77"/>
      <c r="X493" s="227"/>
      <c r="Y493" s="67" t="s">
        <v>1891</v>
      </c>
      <c r="Z493" s="95">
        <v>1</v>
      </c>
      <c r="AA493" s="122">
        <v>44396</v>
      </c>
      <c r="AB493" s="273">
        <f t="shared" si="15"/>
        <v>1</v>
      </c>
      <c r="AC493" s="51">
        <f t="shared" si="14"/>
        <v>20</v>
      </c>
      <c r="AD493" s="95" t="s">
        <v>1808</v>
      </c>
    </row>
    <row r="494" spans="1:32" s="96" customFormat="1" ht="90" x14ac:dyDescent="0.25">
      <c r="A494" s="43">
        <v>467</v>
      </c>
      <c r="B494" s="46" t="s">
        <v>24</v>
      </c>
      <c r="C494" s="46" t="s">
        <v>1770</v>
      </c>
      <c r="D494" s="77" t="s">
        <v>1892</v>
      </c>
      <c r="E494" s="78">
        <v>44463.49722222222</v>
      </c>
      <c r="F494" s="77" t="s">
        <v>27</v>
      </c>
      <c r="G494" s="77" t="s">
        <v>28</v>
      </c>
      <c r="H494" s="77" t="s">
        <v>1810</v>
      </c>
      <c r="I494" s="94" t="s">
        <v>30</v>
      </c>
      <c r="J494" s="77" t="s">
        <v>1883</v>
      </c>
      <c r="K494" s="77" t="s">
        <v>1893</v>
      </c>
      <c r="L494" s="77" t="s">
        <v>1894</v>
      </c>
      <c r="M494" s="77" t="s">
        <v>1895</v>
      </c>
      <c r="N494" s="77">
        <v>50</v>
      </c>
      <c r="O494" s="77">
        <v>20</v>
      </c>
      <c r="P494" s="93">
        <v>44379</v>
      </c>
      <c r="Q494" s="93">
        <v>44530</v>
      </c>
      <c r="R494" s="77">
        <v>21</v>
      </c>
      <c r="S494" s="77" t="s">
        <v>1883</v>
      </c>
      <c r="T494" s="77"/>
      <c r="U494" s="77"/>
      <c r="V494" s="77"/>
      <c r="W494" s="77"/>
      <c r="X494" s="107"/>
      <c r="Y494" s="6" t="s">
        <v>1939</v>
      </c>
      <c r="Z494" s="95">
        <v>50</v>
      </c>
      <c r="AA494" s="122">
        <v>44533</v>
      </c>
      <c r="AB494" s="273">
        <f t="shared" si="15"/>
        <v>1</v>
      </c>
      <c r="AC494" s="51">
        <f t="shared" si="14"/>
        <v>20</v>
      </c>
      <c r="AD494" s="95" t="s">
        <v>1808</v>
      </c>
    </row>
    <row r="495" spans="1:32" s="96" customFormat="1" ht="90" x14ac:dyDescent="0.25">
      <c r="A495" s="43">
        <v>468</v>
      </c>
      <c r="B495" s="46" t="s">
        <v>24</v>
      </c>
      <c r="C495" s="46" t="s">
        <v>1770</v>
      </c>
      <c r="D495" s="77" t="s">
        <v>1896</v>
      </c>
      <c r="E495" s="78">
        <v>44463.497916666667</v>
      </c>
      <c r="F495" s="77" t="s">
        <v>27</v>
      </c>
      <c r="G495" s="77" t="s">
        <v>28</v>
      </c>
      <c r="H495" s="77" t="s">
        <v>1810</v>
      </c>
      <c r="I495" s="94" t="s">
        <v>30</v>
      </c>
      <c r="J495" s="77" t="s">
        <v>1883</v>
      </c>
      <c r="K495" s="77" t="s">
        <v>1897</v>
      </c>
      <c r="L495" s="77" t="s">
        <v>1898</v>
      </c>
      <c r="M495" s="77" t="s">
        <v>1899</v>
      </c>
      <c r="N495" s="77">
        <v>50</v>
      </c>
      <c r="O495" s="77">
        <v>20</v>
      </c>
      <c r="P495" s="93">
        <v>44379</v>
      </c>
      <c r="Q495" s="93">
        <v>44530</v>
      </c>
      <c r="R495" s="77">
        <v>21</v>
      </c>
      <c r="S495" s="77" t="s">
        <v>1883</v>
      </c>
      <c r="T495" s="77"/>
      <c r="U495" s="77"/>
      <c r="V495" s="77"/>
      <c r="W495" s="77"/>
      <c r="X495" s="107"/>
      <c r="Y495" s="6" t="s">
        <v>1940</v>
      </c>
      <c r="Z495" s="95">
        <v>50</v>
      </c>
      <c r="AA495" s="122">
        <v>44533</v>
      </c>
      <c r="AB495" s="273">
        <f t="shared" si="15"/>
        <v>1</v>
      </c>
      <c r="AC495" s="51">
        <f t="shared" si="14"/>
        <v>20</v>
      </c>
      <c r="AD495" s="95" t="s">
        <v>1808</v>
      </c>
    </row>
    <row r="496" spans="1:32" s="96" customFormat="1" ht="90" x14ac:dyDescent="0.25">
      <c r="A496" s="43">
        <v>469</v>
      </c>
      <c r="B496" s="46" t="s">
        <v>24</v>
      </c>
      <c r="C496" s="46" t="s">
        <v>1770</v>
      </c>
      <c r="D496" s="77" t="s">
        <v>1900</v>
      </c>
      <c r="E496" s="78">
        <v>44463.5</v>
      </c>
      <c r="F496" s="77" t="s">
        <v>27</v>
      </c>
      <c r="G496" s="77" t="s">
        <v>28</v>
      </c>
      <c r="H496" s="77" t="s">
        <v>1810</v>
      </c>
      <c r="I496" s="94" t="s">
        <v>236</v>
      </c>
      <c r="J496" s="77" t="s">
        <v>1883</v>
      </c>
      <c r="K496" s="77" t="s">
        <v>1901</v>
      </c>
      <c r="L496" s="77" t="s">
        <v>1902</v>
      </c>
      <c r="M496" s="77" t="s">
        <v>1895</v>
      </c>
      <c r="N496" s="77">
        <v>50</v>
      </c>
      <c r="O496" s="77">
        <v>20</v>
      </c>
      <c r="P496" s="93">
        <v>44379</v>
      </c>
      <c r="Q496" s="93">
        <v>44530</v>
      </c>
      <c r="R496" s="77">
        <v>21</v>
      </c>
      <c r="S496" s="77" t="s">
        <v>1883</v>
      </c>
      <c r="T496" s="77"/>
      <c r="U496" s="77"/>
      <c r="V496" s="77"/>
      <c r="W496" s="77"/>
      <c r="X496" s="107"/>
      <c r="Y496" s="6" t="s">
        <v>1941</v>
      </c>
      <c r="Z496" s="95">
        <v>50</v>
      </c>
      <c r="AA496" s="122">
        <v>44533</v>
      </c>
      <c r="AB496" s="273">
        <f t="shared" si="15"/>
        <v>1</v>
      </c>
      <c r="AC496" s="51">
        <f t="shared" si="14"/>
        <v>20</v>
      </c>
      <c r="AD496" s="95" t="s">
        <v>1808</v>
      </c>
    </row>
    <row r="497" spans="1:31" s="96" customFormat="1" ht="105" x14ac:dyDescent="0.25">
      <c r="A497" s="43">
        <v>477</v>
      </c>
      <c r="B497" s="46" t="s">
        <v>24</v>
      </c>
      <c r="C497" s="46" t="s">
        <v>1763</v>
      </c>
      <c r="D497" s="77" t="s">
        <v>1903</v>
      </c>
      <c r="E497" s="78">
        <v>44467.640972222223</v>
      </c>
      <c r="F497" s="77" t="s">
        <v>1871</v>
      </c>
      <c r="G497" s="77" t="s">
        <v>28</v>
      </c>
      <c r="H497" s="77" t="s">
        <v>45</v>
      </c>
      <c r="I497" s="94" t="s">
        <v>236</v>
      </c>
      <c r="J497" s="77" t="s">
        <v>1872</v>
      </c>
      <c r="K497" s="77" t="s">
        <v>1873</v>
      </c>
      <c r="L497" s="77" t="s">
        <v>1874</v>
      </c>
      <c r="M497" s="77" t="s">
        <v>1881</v>
      </c>
      <c r="N497" s="77">
        <v>1</v>
      </c>
      <c r="O497" s="77">
        <v>33</v>
      </c>
      <c r="P497" s="93">
        <v>44438</v>
      </c>
      <c r="Q497" s="93">
        <v>44526</v>
      </c>
      <c r="R497" s="77">
        <v>12</v>
      </c>
      <c r="S497" s="77" t="s">
        <v>1872</v>
      </c>
      <c r="T497" s="77"/>
      <c r="U497" s="77"/>
      <c r="V497" s="77"/>
      <c r="W497" s="77"/>
      <c r="X497" s="77"/>
      <c r="Y497" s="77" t="s">
        <v>1936</v>
      </c>
      <c r="Z497" s="95">
        <v>1</v>
      </c>
      <c r="AA497" s="122">
        <v>44525</v>
      </c>
      <c r="AB497" s="273">
        <f t="shared" si="15"/>
        <v>1</v>
      </c>
      <c r="AC497" s="51">
        <f t="shared" si="14"/>
        <v>33</v>
      </c>
      <c r="AD497" s="95"/>
    </row>
    <row r="498" spans="1:31" s="96" customFormat="1" ht="86.25" customHeight="1" x14ac:dyDescent="0.25">
      <c r="A498" s="43">
        <v>478</v>
      </c>
      <c r="B498" s="46" t="s">
        <v>24</v>
      </c>
      <c r="C498" s="46" t="s">
        <v>1763</v>
      </c>
      <c r="D498" s="77" t="s">
        <v>1904</v>
      </c>
      <c r="E498" s="78">
        <v>44467.642361111109</v>
      </c>
      <c r="F498" s="77" t="s">
        <v>1871</v>
      </c>
      <c r="G498" s="77" t="s">
        <v>28</v>
      </c>
      <c r="H498" s="77" t="s">
        <v>45</v>
      </c>
      <c r="I498" s="94" t="s">
        <v>107</v>
      </c>
      <c r="J498" s="77" t="s">
        <v>1872</v>
      </c>
      <c r="K498" s="77" t="s">
        <v>1875</v>
      </c>
      <c r="L498" s="77" t="s">
        <v>1876</v>
      </c>
      <c r="M498" s="77" t="s">
        <v>1877</v>
      </c>
      <c r="N498" s="77">
        <v>3</v>
      </c>
      <c r="O498" s="77">
        <v>33</v>
      </c>
      <c r="P498" s="93">
        <v>44438</v>
      </c>
      <c r="Q498" s="93">
        <v>44545</v>
      </c>
      <c r="R498" s="77">
        <v>15</v>
      </c>
      <c r="S498" s="77" t="s">
        <v>1872</v>
      </c>
      <c r="T498" s="77"/>
      <c r="U498" s="77"/>
      <c r="V498" s="77"/>
      <c r="W498" s="77"/>
      <c r="X498" s="77"/>
      <c r="Y498" s="77" t="s">
        <v>1937</v>
      </c>
      <c r="Z498" s="95">
        <v>3</v>
      </c>
      <c r="AA498" s="122">
        <v>44550</v>
      </c>
      <c r="AB498" s="273">
        <f t="shared" si="15"/>
        <v>1</v>
      </c>
      <c r="AC498" s="51">
        <f t="shared" si="14"/>
        <v>33</v>
      </c>
      <c r="AD498" s="95"/>
    </row>
    <row r="499" spans="1:31" s="96" customFormat="1" ht="76.5" customHeight="1" x14ac:dyDescent="0.25">
      <c r="A499" s="43">
        <v>479</v>
      </c>
      <c r="B499" s="46" t="s">
        <v>24</v>
      </c>
      <c r="C499" s="46" t="s">
        <v>1763</v>
      </c>
      <c r="D499" s="77" t="s">
        <v>1905</v>
      </c>
      <c r="E499" s="78">
        <v>44467.644444444442</v>
      </c>
      <c r="F499" s="77" t="s">
        <v>1871</v>
      </c>
      <c r="G499" s="77" t="s">
        <v>28</v>
      </c>
      <c r="H499" s="77" t="s">
        <v>29</v>
      </c>
      <c r="I499" s="94" t="s">
        <v>273</v>
      </c>
      <c r="J499" s="77" t="s">
        <v>1872</v>
      </c>
      <c r="K499" s="77" t="s">
        <v>1878</v>
      </c>
      <c r="L499" s="77" t="s">
        <v>1879</v>
      </c>
      <c r="M499" s="77" t="s">
        <v>1880</v>
      </c>
      <c r="N499" s="77">
        <v>1</v>
      </c>
      <c r="O499" s="77">
        <v>34</v>
      </c>
      <c r="P499" s="93">
        <v>44438</v>
      </c>
      <c r="Q499" s="93">
        <v>44545</v>
      </c>
      <c r="R499" s="77">
        <v>15</v>
      </c>
      <c r="S499" s="77" t="s">
        <v>1872</v>
      </c>
      <c r="T499" s="77"/>
      <c r="U499" s="77"/>
      <c r="V499" s="77"/>
      <c r="W499" s="77"/>
      <c r="X499" s="77"/>
      <c r="Y499" s="77" t="s">
        <v>1938</v>
      </c>
      <c r="Z499" s="95">
        <v>1</v>
      </c>
      <c r="AA499" s="122">
        <v>44550</v>
      </c>
      <c r="AB499" s="273">
        <f t="shared" si="15"/>
        <v>1</v>
      </c>
      <c r="AC499" s="51">
        <f t="shared" si="14"/>
        <v>34</v>
      </c>
      <c r="AD499" s="95"/>
    </row>
    <row r="500" spans="1:31" s="96" customFormat="1" ht="90" x14ac:dyDescent="0.25">
      <c r="A500" s="43">
        <v>506</v>
      </c>
      <c r="B500" s="46" t="s">
        <v>1947</v>
      </c>
      <c r="C500" s="46" t="s">
        <v>1948</v>
      </c>
      <c r="D500" s="77" t="s">
        <v>1949</v>
      </c>
      <c r="E500" s="78">
        <v>44550.634027777778</v>
      </c>
      <c r="F500" s="77" t="s">
        <v>1871</v>
      </c>
      <c r="G500" s="77" t="s">
        <v>28</v>
      </c>
      <c r="H500" s="77" t="s">
        <v>29</v>
      </c>
      <c r="I500" s="94" t="s">
        <v>391</v>
      </c>
      <c r="J500" s="77" t="s">
        <v>1872</v>
      </c>
      <c r="K500" s="77" t="s">
        <v>1950</v>
      </c>
      <c r="L500" s="77" t="s">
        <v>1951</v>
      </c>
      <c r="M500" s="77" t="s">
        <v>1952</v>
      </c>
      <c r="N500" s="77">
        <v>2</v>
      </c>
      <c r="O500" s="77">
        <v>12.5</v>
      </c>
      <c r="P500" s="93">
        <v>44516</v>
      </c>
      <c r="Q500" s="93">
        <v>44602</v>
      </c>
      <c r="R500" s="77">
        <v>12</v>
      </c>
      <c r="S500" s="77" t="s">
        <v>1872</v>
      </c>
      <c r="T500" s="77"/>
      <c r="U500" s="77"/>
      <c r="V500" s="77"/>
      <c r="W500" s="77"/>
      <c r="X500" s="77"/>
      <c r="Y500" s="77" t="s">
        <v>2043</v>
      </c>
      <c r="Z500" s="77">
        <v>2</v>
      </c>
      <c r="AA500" s="78">
        <v>44606.868055555555</v>
      </c>
      <c r="AB500" s="273">
        <f t="shared" si="15"/>
        <v>1</v>
      </c>
      <c r="AC500" s="51">
        <f t="shared" si="14"/>
        <v>12.5</v>
      </c>
      <c r="AD500" s="95"/>
    </row>
    <row r="501" spans="1:31" s="96" customFormat="1" ht="150" x14ac:dyDescent="0.25">
      <c r="A501" s="43">
        <v>506</v>
      </c>
      <c r="B501" s="46" t="s">
        <v>1947</v>
      </c>
      <c r="C501" s="46" t="s">
        <v>1948</v>
      </c>
      <c r="D501" s="77" t="s">
        <v>1949</v>
      </c>
      <c r="E501" s="78">
        <v>44550.634027777778</v>
      </c>
      <c r="F501" s="77" t="s">
        <v>1871</v>
      </c>
      <c r="G501" s="77" t="s">
        <v>28</v>
      </c>
      <c r="H501" s="77" t="s">
        <v>29</v>
      </c>
      <c r="I501" s="94" t="s">
        <v>391</v>
      </c>
      <c r="J501" s="77" t="s">
        <v>1872</v>
      </c>
      <c r="K501" s="77" t="s">
        <v>1953</v>
      </c>
      <c r="L501" s="77" t="s">
        <v>1954</v>
      </c>
      <c r="M501" s="77" t="s">
        <v>1880</v>
      </c>
      <c r="N501" s="77">
        <v>1</v>
      </c>
      <c r="O501" s="77">
        <v>12.5</v>
      </c>
      <c r="P501" s="93">
        <v>44516</v>
      </c>
      <c r="Q501" s="93">
        <v>44607</v>
      </c>
      <c r="R501" s="77">
        <v>13</v>
      </c>
      <c r="S501" s="77" t="s">
        <v>1872</v>
      </c>
      <c r="T501" s="77"/>
      <c r="U501" s="77"/>
      <c r="V501" s="77"/>
      <c r="W501" s="77"/>
      <c r="X501" s="77"/>
      <c r="Y501" s="77" t="s">
        <v>2044</v>
      </c>
      <c r="Z501" s="77">
        <v>1</v>
      </c>
      <c r="AA501" s="78">
        <v>44642.442361111112</v>
      </c>
      <c r="AB501" s="273">
        <f t="shared" si="15"/>
        <v>1</v>
      </c>
      <c r="AC501" s="51">
        <f t="shared" si="14"/>
        <v>12.5</v>
      </c>
      <c r="AD501" s="95"/>
    </row>
    <row r="502" spans="1:31" s="96" customFormat="1" ht="150" x14ac:dyDescent="0.25">
      <c r="A502" s="43">
        <v>507</v>
      </c>
      <c r="B502" s="46" t="s">
        <v>1947</v>
      </c>
      <c r="C502" s="46" t="s">
        <v>1948</v>
      </c>
      <c r="D502" s="77" t="s">
        <v>1955</v>
      </c>
      <c r="E502" s="78">
        <v>44550.636805555558</v>
      </c>
      <c r="F502" s="77" t="s">
        <v>1871</v>
      </c>
      <c r="G502" s="77" t="s">
        <v>28</v>
      </c>
      <c r="H502" s="77" t="s">
        <v>29</v>
      </c>
      <c r="I502" s="94" t="s">
        <v>236</v>
      </c>
      <c r="J502" s="77" t="s">
        <v>1872</v>
      </c>
      <c r="K502" s="77" t="s">
        <v>1956</v>
      </c>
      <c r="L502" s="77" t="s">
        <v>1954</v>
      </c>
      <c r="M502" s="77" t="s">
        <v>1880</v>
      </c>
      <c r="N502" s="77">
        <v>1</v>
      </c>
      <c r="O502" s="77">
        <v>12.5</v>
      </c>
      <c r="P502" s="93">
        <v>44516</v>
      </c>
      <c r="Q502" s="93">
        <v>44607</v>
      </c>
      <c r="R502" s="77">
        <v>13</v>
      </c>
      <c r="S502" s="77" t="s">
        <v>1872</v>
      </c>
      <c r="T502" s="77"/>
      <c r="U502" s="77"/>
      <c r="V502" s="77"/>
      <c r="W502" s="77"/>
      <c r="X502" s="77"/>
      <c r="Y502" s="77" t="s">
        <v>2044</v>
      </c>
      <c r="Z502" s="77">
        <v>1</v>
      </c>
      <c r="AA502" s="78">
        <v>44642.441666666666</v>
      </c>
      <c r="AB502" s="273">
        <f t="shared" si="15"/>
        <v>1</v>
      </c>
      <c r="AC502" s="51">
        <f t="shared" si="14"/>
        <v>12.5</v>
      </c>
      <c r="AD502" s="95"/>
    </row>
    <row r="503" spans="1:31" s="96" customFormat="1" ht="69" customHeight="1" x14ac:dyDescent="0.25">
      <c r="A503" s="43">
        <v>507</v>
      </c>
      <c r="B503" s="46" t="s">
        <v>1947</v>
      </c>
      <c r="C503" s="46" t="s">
        <v>1948</v>
      </c>
      <c r="D503" s="77" t="s">
        <v>1955</v>
      </c>
      <c r="E503" s="78">
        <v>44550.636805555558</v>
      </c>
      <c r="F503" s="77" t="s">
        <v>1871</v>
      </c>
      <c r="G503" s="77" t="s">
        <v>28</v>
      </c>
      <c r="H503" s="77" t="s">
        <v>45</v>
      </c>
      <c r="I503" s="94" t="s">
        <v>236</v>
      </c>
      <c r="J503" s="77" t="s">
        <v>1872</v>
      </c>
      <c r="K503" s="77" t="s">
        <v>1956</v>
      </c>
      <c r="L503" s="77" t="s">
        <v>1957</v>
      </c>
      <c r="M503" s="77" t="s">
        <v>1958</v>
      </c>
      <c r="N503" s="77">
        <v>1</v>
      </c>
      <c r="O503" s="77">
        <v>12.5</v>
      </c>
      <c r="P503" s="93">
        <v>44516</v>
      </c>
      <c r="Q503" s="93">
        <v>44607</v>
      </c>
      <c r="R503" s="77">
        <v>13</v>
      </c>
      <c r="S503" s="77" t="s">
        <v>1872</v>
      </c>
      <c r="T503" s="77"/>
      <c r="U503" s="77"/>
      <c r="V503" s="77"/>
      <c r="W503" s="77"/>
      <c r="X503" s="77"/>
      <c r="Y503" s="77" t="s">
        <v>2045</v>
      </c>
      <c r="Z503" s="77">
        <v>1</v>
      </c>
      <c r="AA503" s="78">
        <v>44602.838888888888</v>
      </c>
      <c r="AB503" s="273">
        <f t="shared" si="15"/>
        <v>1</v>
      </c>
      <c r="AC503" s="51">
        <f t="shared" si="14"/>
        <v>12.5</v>
      </c>
      <c r="AD503" s="95"/>
    </row>
    <row r="504" spans="1:31" s="96" customFormat="1" ht="60" x14ac:dyDescent="0.25">
      <c r="A504" s="43">
        <v>508</v>
      </c>
      <c r="B504" s="46" t="s">
        <v>1947</v>
      </c>
      <c r="C504" s="46" t="s">
        <v>1948</v>
      </c>
      <c r="D504" s="77" t="s">
        <v>1959</v>
      </c>
      <c r="E504" s="78">
        <v>44550.637499999997</v>
      </c>
      <c r="F504" s="77" t="s">
        <v>1871</v>
      </c>
      <c r="G504" s="77" t="s">
        <v>28</v>
      </c>
      <c r="H504" s="77" t="s">
        <v>45</v>
      </c>
      <c r="I504" s="94" t="s">
        <v>391</v>
      </c>
      <c r="J504" s="77" t="s">
        <v>1872</v>
      </c>
      <c r="K504" s="77" t="s">
        <v>1960</v>
      </c>
      <c r="L504" s="77" t="s">
        <v>1961</v>
      </c>
      <c r="M504" s="77" t="s">
        <v>633</v>
      </c>
      <c r="N504" s="77">
        <v>1</v>
      </c>
      <c r="O504" s="77">
        <v>12.5</v>
      </c>
      <c r="P504" s="93">
        <v>44516</v>
      </c>
      <c r="Q504" s="93">
        <v>44607</v>
      </c>
      <c r="R504" s="77">
        <v>13</v>
      </c>
      <c r="S504" s="77" t="s">
        <v>1872</v>
      </c>
      <c r="T504" s="77"/>
      <c r="U504" s="77"/>
      <c r="V504" s="77"/>
      <c r="W504" s="77"/>
      <c r="X504" s="77"/>
      <c r="Y504" s="77" t="s">
        <v>2041</v>
      </c>
      <c r="Z504" s="77">
        <v>1</v>
      </c>
      <c r="AA504" s="78">
        <v>44636.805555555555</v>
      </c>
      <c r="AB504" s="273">
        <f t="shared" si="15"/>
        <v>1</v>
      </c>
      <c r="AC504" s="51">
        <f t="shared" si="14"/>
        <v>12.5</v>
      </c>
      <c r="AD504" s="95"/>
    </row>
    <row r="505" spans="1:31" s="96" customFormat="1" ht="75" x14ac:dyDescent="0.25">
      <c r="A505" s="43">
        <v>508</v>
      </c>
      <c r="B505" s="46" t="s">
        <v>1947</v>
      </c>
      <c r="C505" s="46" t="s">
        <v>1948</v>
      </c>
      <c r="D505" s="77" t="s">
        <v>1959</v>
      </c>
      <c r="E505" s="78">
        <v>44550.637499999997</v>
      </c>
      <c r="F505" s="77" t="s">
        <v>1871</v>
      </c>
      <c r="G505" s="77" t="s">
        <v>28</v>
      </c>
      <c r="H505" s="77" t="s">
        <v>45</v>
      </c>
      <c r="I505" s="94" t="s">
        <v>391</v>
      </c>
      <c r="J505" s="77" t="s">
        <v>1872</v>
      </c>
      <c r="K505" s="77" t="s">
        <v>1960</v>
      </c>
      <c r="L505" s="77" t="s">
        <v>1962</v>
      </c>
      <c r="M505" s="77" t="s">
        <v>1963</v>
      </c>
      <c r="N505" s="77">
        <v>1</v>
      </c>
      <c r="O505" s="77">
        <v>12.5</v>
      </c>
      <c r="P505" s="93">
        <v>44516</v>
      </c>
      <c r="Q505" s="93">
        <v>44607</v>
      </c>
      <c r="R505" s="77">
        <v>13</v>
      </c>
      <c r="S505" s="77" t="s">
        <v>1872</v>
      </c>
      <c r="T505" s="77"/>
      <c r="U505" s="77"/>
      <c r="V505" s="77"/>
      <c r="W505" s="77"/>
      <c r="X505" s="77"/>
      <c r="Y505" s="77" t="s">
        <v>2042</v>
      </c>
      <c r="Z505" s="77">
        <v>1</v>
      </c>
      <c r="AA505" s="78">
        <v>44636.804861111108</v>
      </c>
      <c r="AB505" s="273">
        <f t="shared" si="15"/>
        <v>1</v>
      </c>
      <c r="AC505" s="51">
        <f t="shared" si="14"/>
        <v>12.5</v>
      </c>
      <c r="AD505" s="95"/>
    </row>
    <row r="506" spans="1:31" s="96" customFormat="1" ht="150" x14ac:dyDescent="0.25">
      <c r="A506" s="43">
        <v>509</v>
      </c>
      <c r="B506" s="46" t="s">
        <v>1947</v>
      </c>
      <c r="C506" s="46" t="s">
        <v>1948</v>
      </c>
      <c r="D506" s="77" t="s">
        <v>1964</v>
      </c>
      <c r="E506" s="78">
        <v>44550.638194444444</v>
      </c>
      <c r="F506" s="77" t="s">
        <v>1871</v>
      </c>
      <c r="G506" s="77" t="s">
        <v>28</v>
      </c>
      <c r="H506" s="77" t="s">
        <v>29</v>
      </c>
      <c r="I506" s="94" t="s">
        <v>236</v>
      </c>
      <c r="J506" s="77" t="s">
        <v>1872</v>
      </c>
      <c r="K506" s="77" t="s">
        <v>1965</v>
      </c>
      <c r="L506" s="77" t="s">
        <v>1954</v>
      </c>
      <c r="M506" s="77" t="s">
        <v>1880</v>
      </c>
      <c r="N506" s="77">
        <v>1</v>
      </c>
      <c r="O506" s="77">
        <v>12.5</v>
      </c>
      <c r="P506" s="93">
        <v>44516</v>
      </c>
      <c r="Q506" s="93">
        <v>44607</v>
      </c>
      <c r="R506" s="77">
        <v>13</v>
      </c>
      <c r="S506" s="77" t="s">
        <v>1872</v>
      </c>
      <c r="T506" s="77"/>
      <c r="U506" s="77"/>
      <c r="V506" s="77"/>
      <c r="W506" s="77"/>
      <c r="X506" s="77"/>
      <c r="Y506" s="77" t="s">
        <v>2044</v>
      </c>
      <c r="Z506" s="77">
        <v>1</v>
      </c>
      <c r="AA506" s="78">
        <v>44642.443055555559</v>
      </c>
      <c r="AB506" s="273">
        <f t="shared" si="15"/>
        <v>1</v>
      </c>
      <c r="AC506" s="51">
        <f t="shared" si="14"/>
        <v>12.5</v>
      </c>
      <c r="AD506" s="95"/>
    </row>
    <row r="507" spans="1:31" s="96" customFormat="1" ht="75" x14ac:dyDescent="0.25">
      <c r="A507" s="43">
        <v>509</v>
      </c>
      <c r="B507" s="46" t="s">
        <v>1947</v>
      </c>
      <c r="C507" s="46" t="s">
        <v>1948</v>
      </c>
      <c r="D507" s="77" t="s">
        <v>1964</v>
      </c>
      <c r="E507" s="78">
        <v>44550.638194444444</v>
      </c>
      <c r="F507" s="77" t="s">
        <v>1871</v>
      </c>
      <c r="G507" s="77" t="s">
        <v>28</v>
      </c>
      <c r="H507" s="77" t="s">
        <v>29</v>
      </c>
      <c r="I507" s="94" t="s">
        <v>236</v>
      </c>
      <c r="J507" s="77" t="s">
        <v>1872</v>
      </c>
      <c r="K507" s="77" t="s">
        <v>1966</v>
      </c>
      <c r="L507" s="77" t="s">
        <v>1967</v>
      </c>
      <c r="M507" s="77" t="s">
        <v>1952</v>
      </c>
      <c r="N507" s="77">
        <v>2</v>
      </c>
      <c r="O507" s="77">
        <v>12.5</v>
      </c>
      <c r="P507" s="93">
        <v>44516</v>
      </c>
      <c r="Q507" s="93">
        <v>44602</v>
      </c>
      <c r="R507" s="77">
        <v>12</v>
      </c>
      <c r="S507" s="77" t="s">
        <v>1872</v>
      </c>
      <c r="T507" s="77"/>
      <c r="U507" s="77"/>
      <c r="V507" s="77"/>
      <c r="W507" s="77"/>
      <c r="X507" s="77"/>
      <c r="Y507" s="77" t="s">
        <v>2043</v>
      </c>
      <c r="Z507" s="77">
        <v>2</v>
      </c>
      <c r="AA507" s="78">
        <v>44606.866666666669</v>
      </c>
      <c r="AB507" s="273">
        <f t="shared" si="15"/>
        <v>1</v>
      </c>
      <c r="AC507" s="51">
        <f t="shared" si="14"/>
        <v>12.5</v>
      </c>
      <c r="AD507" s="95"/>
    </row>
    <row r="508" spans="1:31" s="96" customFormat="1" ht="93.75" customHeight="1" x14ac:dyDescent="0.25">
      <c r="A508" s="43">
        <v>500</v>
      </c>
      <c r="B508" s="46" t="s">
        <v>1947</v>
      </c>
      <c r="C508" s="46" t="s">
        <v>1969</v>
      </c>
      <c r="D508" s="77" t="s">
        <v>1970</v>
      </c>
      <c r="E508" s="78">
        <v>44550.383333333331</v>
      </c>
      <c r="F508" s="77" t="s">
        <v>27</v>
      </c>
      <c r="G508" s="77" t="s">
        <v>28</v>
      </c>
      <c r="H508" s="77" t="s">
        <v>1810</v>
      </c>
      <c r="I508" s="94" t="s">
        <v>273</v>
      </c>
      <c r="J508" s="77" t="s">
        <v>35</v>
      </c>
      <c r="K508" s="77" t="s">
        <v>1971</v>
      </c>
      <c r="L508" s="77" t="s">
        <v>1972</v>
      </c>
      <c r="M508" s="77" t="s">
        <v>1973</v>
      </c>
      <c r="N508" s="77">
        <v>1</v>
      </c>
      <c r="O508" s="77">
        <v>18</v>
      </c>
      <c r="P508" s="93">
        <v>44536</v>
      </c>
      <c r="Q508" s="93">
        <v>44651</v>
      </c>
      <c r="R508" s="77">
        <v>16</v>
      </c>
      <c r="S508" s="77" t="s">
        <v>1974</v>
      </c>
      <c r="T508" s="77"/>
      <c r="U508" s="77"/>
      <c r="V508" s="77"/>
      <c r="W508" s="77"/>
      <c r="X508" s="77"/>
      <c r="Y508" s="41" t="s">
        <v>2053</v>
      </c>
      <c r="Z508" s="77">
        <v>1</v>
      </c>
      <c r="AA508" s="78">
        <v>44645.393055555556</v>
      </c>
      <c r="AB508" s="273">
        <f t="shared" si="15"/>
        <v>1</v>
      </c>
      <c r="AC508" s="51">
        <f t="shared" si="14"/>
        <v>18</v>
      </c>
      <c r="AD508" s="95" t="s">
        <v>2054</v>
      </c>
    </row>
    <row r="509" spans="1:31" s="96" customFormat="1" ht="139.5" customHeight="1" x14ac:dyDescent="0.25">
      <c r="A509" s="43">
        <v>501</v>
      </c>
      <c r="B509" s="46" t="s">
        <v>1947</v>
      </c>
      <c r="C509" s="46" t="s">
        <v>1969</v>
      </c>
      <c r="D509" s="77" t="s">
        <v>1975</v>
      </c>
      <c r="E509" s="78">
        <v>44550.390277777777</v>
      </c>
      <c r="F509" s="77" t="s">
        <v>27</v>
      </c>
      <c r="G509" s="77" t="s">
        <v>28</v>
      </c>
      <c r="H509" s="77" t="s">
        <v>1810</v>
      </c>
      <c r="I509" s="94" t="s">
        <v>273</v>
      </c>
      <c r="J509" s="77" t="s">
        <v>35</v>
      </c>
      <c r="K509" s="77" t="s">
        <v>1976</v>
      </c>
      <c r="L509" s="77" t="s">
        <v>1977</v>
      </c>
      <c r="M509" s="77" t="s">
        <v>1978</v>
      </c>
      <c r="N509" s="77">
        <v>21</v>
      </c>
      <c r="O509" s="77">
        <v>16</v>
      </c>
      <c r="P509" s="93">
        <v>44536</v>
      </c>
      <c r="Q509" s="93">
        <v>44651</v>
      </c>
      <c r="R509" s="77">
        <v>16</v>
      </c>
      <c r="S509" s="77" t="s">
        <v>35</v>
      </c>
      <c r="T509" s="77"/>
      <c r="U509" s="77"/>
      <c r="V509" s="77"/>
      <c r="W509" s="77"/>
      <c r="X509" s="77"/>
      <c r="Y509" s="41" t="s">
        <v>2055</v>
      </c>
      <c r="Z509" s="77">
        <v>21</v>
      </c>
      <c r="AA509" s="77"/>
      <c r="AB509" s="273">
        <f t="shared" si="15"/>
        <v>1</v>
      </c>
      <c r="AC509" s="51">
        <f t="shared" si="14"/>
        <v>16</v>
      </c>
      <c r="AD509" s="78" t="s">
        <v>2056</v>
      </c>
      <c r="AE509" s="108"/>
    </row>
    <row r="510" spans="1:31" s="96" customFormat="1" ht="117" customHeight="1" x14ac:dyDescent="0.25">
      <c r="A510" s="43">
        <v>502</v>
      </c>
      <c r="B510" s="46" t="s">
        <v>1947</v>
      </c>
      <c r="C510" s="46" t="s">
        <v>1969</v>
      </c>
      <c r="D510" s="77" t="s">
        <v>1979</v>
      </c>
      <c r="E510" s="78">
        <v>44550.400000000001</v>
      </c>
      <c r="F510" s="77" t="s">
        <v>27</v>
      </c>
      <c r="G510" s="77" t="s">
        <v>28</v>
      </c>
      <c r="H510" s="77" t="s">
        <v>1810</v>
      </c>
      <c r="I510" s="94" t="s">
        <v>273</v>
      </c>
      <c r="J510" s="77" t="s">
        <v>35</v>
      </c>
      <c r="K510" s="77" t="s">
        <v>1980</v>
      </c>
      <c r="L510" s="77" t="s">
        <v>1981</v>
      </c>
      <c r="M510" s="77" t="s">
        <v>1982</v>
      </c>
      <c r="N510" s="77">
        <v>21</v>
      </c>
      <c r="O510" s="77">
        <v>16</v>
      </c>
      <c r="P510" s="93">
        <v>44536</v>
      </c>
      <c r="Q510" s="93">
        <v>44651</v>
      </c>
      <c r="R510" s="77">
        <v>16</v>
      </c>
      <c r="S510" s="77" t="s">
        <v>35</v>
      </c>
      <c r="T510" s="77"/>
      <c r="U510" s="77"/>
      <c r="V510" s="77"/>
      <c r="W510" s="77"/>
      <c r="X510" s="77"/>
      <c r="Y510" s="41" t="s">
        <v>2055</v>
      </c>
      <c r="Z510" s="77">
        <v>21</v>
      </c>
      <c r="AA510" s="77"/>
      <c r="AB510" s="273">
        <f t="shared" si="15"/>
        <v>1</v>
      </c>
      <c r="AC510" s="51">
        <f t="shared" si="14"/>
        <v>16</v>
      </c>
      <c r="AD510" s="95" t="s">
        <v>2057</v>
      </c>
    </row>
    <row r="511" spans="1:31" s="96" customFormat="1" ht="137.25" customHeight="1" x14ac:dyDescent="0.25">
      <c r="A511" s="43">
        <v>503</v>
      </c>
      <c r="B511" s="46" t="s">
        <v>1947</v>
      </c>
      <c r="C511" s="46" t="s">
        <v>1969</v>
      </c>
      <c r="D511" s="77" t="s">
        <v>1983</v>
      </c>
      <c r="E511" s="78">
        <v>44550.40347222222</v>
      </c>
      <c r="F511" s="77" t="s">
        <v>27</v>
      </c>
      <c r="G511" s="77" t="s">
        <v>28</v>
      </c>
      <c r="H511" s="77" t="s">
        <v>1810</v>
      </c>
      <c r="I511" s="94" t="s">
        <v>273</v>
      </c>
      <c r="J511" s="77" t="s">
        <v>35</v>
      </c>
      <c r="K511" s="77" t="s">
        <v>1984</v>
      </c>
      <c r="L511" s="77" t="s">
        <v>1985</v>
      </c>
      <c r="M511" s="77" t="s">
        <v>1986</v>
      </c>
      <c r="N511" s="77">
        <v>12</v>
      </c>
      <c r="O511" s="77">
        <v>16</v>
      </c>
      <c r="P511" s="93">
        <v>44536</v>
      </c>
      <c r="Q511" s="93">
        <v>44651</v>
      </c>
      <c r="R511" s="77">
        <v>16</v>
      </c>
      <c r="S511" s="77" t="s">
        <v>35</v>
      </c>
      <c r="T511" s="77"/>
      <c r="U511" s="77"/>
      <c r="V511" s="77"/>
      <c r="W511" s="77"/>
      <c r="X511" s="77"/>
      <c r="Y511" s="77" t="s">
        <v>2058</v>
      </c>
      <c r="Z511" s="77">
        <v>12</v>
      </c>
      <c r="AA511" s="77"/>
      <c r="AB511" s="273">
        <f t="shared" si="15"/>
        <v>1</v>
      </c>
      <c r="AC511" s="51">
        <f t="shared" si="14"/>
        <v>16</v>
      </c>
      <c r="AD511" s="95" t="s">
        <v>2059</v>
      </c>
    </row>
    <row r="512" spans="1:31" s="96" customFormat="1" ht="126" customHeight="1" x14ac:dyDescent="0.25">
      <c r="A512" s="43">
        <v>504</v>
      </c>
      <c r="B512" s="46" t="s">
        <v>1947</v>
      </c>
      <c r="C512" s="46" t="s">
        <v>1969</v>
      </c>
      <c r="D512" s="77" t="s">
        <v>1987</v>
      </c>
      <c r="E512" s="78">
        <v>44550.405555555553</v>
      </c>
      <c r="F512" s="77" t="s">
        <v>27</v>
      </c>
      <c r="G512" s="77" t="s">
        <v>28</v>
      </c>
      <c r="H512" s="77" t="s">
        <v>1810</v>
      </c>
      <c r="I512" s="94" t="s">
        <v>273</v>
      </c>
      <c r="J512" s="77" t="s">
        <v>35</v>
      </c>
      <c r="K512" s="77" t="s">
        <v>1988</v>
      </c>
      <c r="L512" s="77" t="s">
        <v>1989</v>
      </c>
      <c r="M512" s="77" t="s">
        <v>1978</v>
      </c>
      <c r="N512" s="77">
        <v>9</v>
      </c>
      <c r="O512" s="77">
        <v>18</v>
      </c>
      <c r="P512" s="93">
        <v>44536</v>
      </c>
      <c r="Q512" s="93">
        <v>44651</v>
      </c>
      <c r="R512" s="77">
        <v>16</v>
      </c>
      <c r="S512" s="77" t="s">
        <v>35</v>
      </c>
      <c r="T512" s="77"/>
      <c r="U512" s="77"/>
      <c r="V512" s="77"/>
      <c r="W512" s="77"/>
      <c r="X512" s="77"/>
      <c r="Y512" s="77" t="s">
        <v>2060</v>
      </c>
      <c r="Z512" s="77">
        <v>9</v>
      </c>
      <c r="AA512" s="77"/>
      <c r="AB512" s="273">
        <f t="shared" si="15"/>
        <v>1</v>
      </c>
      <c r="AC512" s="51">
        <f t="shared" si="14"/>
        <v>18</v>
      </c>
      <c r="AD512" s="95" t="s">
        <v>2061</v>
      </c>
    </row>
    <row r="513" spans="1:32" s="96" customFormat="1" ht="71.25" customHeight="1" x14ac:dyDescent="0.25">
      <c r="A513" s="43">
        <v>505</v>
      </c>
      <c r="B513" s="46" t="s">
        <v>1947</v>
      </c>
      <c r="C513" s="46" t="s">
        <v>1969</v>
      </c>
      <c r="D513" s="77" t="s">
        <v>1990</v>
      </c>
      <c r="E513" s="78">
        <v>44550.40625</v>
      </c>
      <c r="F513" s="77" t="s">
        <v>27</v>
      </c>
      <c r="G513" s="77" t="s">
        <v>28</v>
      </c>
      <c r="H513" s="77" t="s">
        <v>1810</v>
      </c>
      <c r="I513" s="94" t="s">
        <v>273</v>
      </c>
      <c r="J513" s="77" t="s">
        <v>35</v>
      </c>
      <c r="K513" s="77" t="s">
        <v>1991</v>
      </c>
      <c r="L513" s="77" t="s">
        <v>1992</v>
      </c>
      <c r="M513" s="77" t="s">
        <v>1993</v>
      </c>
      <c r="N513" s="77">
        <v>1</v>
      </c>
      <c r="O513" s="77">
        <v>16</v>
      </c>
      <c r="P513" s="93">
        <v>44536</v>
      </c>
      <c r="Q513" s="93">
        <v>44575</v>
      </c>
      <c r="R513" s="77">
        <v>5</v>
      </c>
      <c r="S513" s="77" t="s">
        <v>35</v>
      </c>
      <c r="T513" s="77"/>
      <c r="U513" s="77"/>
      <c r="V513" s="77"/>
      <c r="W513" s="77"/>
      <c r="X513" s="77"/>
      <c r="Y513" s="77" t="s">
        <v>2062</v>
      </c>
      <c r="Z513" s="77">
        <v>1</v>
      </c>
      <c r="AA513" s="77"/>
      <c r="AB513" s="273">
        <f t="shared" si="15"/>
        <v>1</v>
      </c>
      <c r="AC513" s="51">
        <f t="shared" si="14"/>
        <v>16</v>
      </c>
      <c r="AD513" s="109" t="s">
        <v>2063</v>
      </c>
      <c r="AE513" s="108"/>
    </row>
    <row r="514" spans="1:32" s="96" customFormat="1" ht="71.25" customHeight="1" x14ac:dyDescent="0.25">
      <c r="A514" s="110" t="s">
        <v>2006</v>
      </c>
      <c r="B514" s="46" t="s">
        <v>1947</v>
      </c>
      <c r="C514" s="46" t="s">
        <v>2005</v>
      </c>
      <c r="D514" s="77" t="s">
        <v>2007</v>
      </c>
      <c r="E514" s="78"/>
      <c r="F514" s="77" t="s">
        <v>98</v>
      </c>
      <c r="G514" s="77" t="s">
        <v>28</v>
      </c>
      <c r="H514" s="77" t="s">
        <v>29</v>
      </c>
      <c r="I514" s="94" t="s">
        <v>222</v>
      </c>
      <c r="J514" s="105" t="s">
        <v>2076</v>
      </c>
      <c r="K514" s="77" t="s">
        <v>2010</v>
      </c>
      <c r="L514" s="105" t="s">
        <v>2077</v>
      </c>
      <c r="M514" s="105" t="s">
        <v>2083</v>
      </c>
      <c r="N514" s="105">
        <v>1</v>
      </c>
      <c r="O514" s="77">
        <v>10</v>
      </c>
      <c r="P514" s="93"/>
      <c r="Q514" s="111">
        <v>44742</v>
      </c>
      <c r="R514" s="77"/>
      <c r="S514" s="112" t="s">
        <v>2085</v>
      </c>
      <c r="T514" s="77"/>
      <c r="U514" s="77"/>
      <c r="V514" s="77"/>
      <c r="W514" s="77"/>
      <c r="X514" s="77"/>
      <c r="Y514" s="77" t="s">
        <v>2218</v>
      </c>
      <c r="Z514" s="77">
        <v>1</v>
      </c>
      <c r="AA514" s="93">
        <v>44754</v>
      </c>
      <c r="AB514" s="273">
        <f t="shared" si="15"/>
        <v>1</v>
      </c>
      <c r="AC514" s="51">
        <f t="shared" ref="AC514:AC577" si="16">AB514*O514</f>
        <v>10</v>
      </c>
      <c r="AD514" s="113" t="s">
        <v>2217</v>
      </c>
      <c r="AE514" s="114"/>
    </row>
    <row r="515" spans="1:32" s="96" customFormat="1" ht="71.25" customHeight="1" x14ac:dyDescent="0.25">
      <c r="A515" s="110" t="s">
        <v>2006</v>
      </c>
      <c r="B515" s="46" t="s">
        <v>1947</v>
      </c>
      <c r="C515" s="46" t="s">
        <v>2005</v>
      </c>
      <c r="D515" s="77" t="s">
        <v>2007</v>
      </c>
      <c r="E515" s="78"/>
      <c r="F515" s="77" t="s">
        <v>98</v>
      </c>
      <c r="G515" s="77" t="s">
        <v>28</v>
      </c>
      <c r="H515" s="77" t="s">
        <v>29</v>
      </c>
      <c r="I515" s="94" t="s">
        <v>222</v>
      </c>
      <c r="J515" s="105" t="s">
        <v>2076</v>
      </c>
      <c r="K515" s="77" t="s">
        <v>2010</v>
      </c>
      <c r="L515" s="105" t="s">
        <v>2078</v>
      </c>
      <c r="M515" s="105" t="s">
        <v>2084</v>
      </c>
      <c r="N515" s="105">
        <v>1</v>
      </c>
      <c r="O515" s="77">
        <v>10</v>
      </c>
      <c r="P515" s="93"/>
      <c r="Q515" s="111">
        <v>44742</v>
      </c>
      <c r="R515" s="77"/>
      <c r="S515" s="112" t="s">
        <v>2085</v>
      </c>
      <c r="T515" s="77"/>
      <c r="U515" s="77"/>
      <c r="V515" s="77"/>
      <c r="W515" s="273"/>
      <c r="X515" s="95"/>
      <c r="Y515" s="95" t="s">
        <v>2219</v>
      </c>
      <c r="Z515" s="77">
        <v>1</v>
      </c>
      <c r="AA515" s="93">
        <v>44742</v>
      </c>
      <c r="AB515" s="273">
        <f t="shared" ref="AB515:AB571" si="17">Z515/N515</f>
        <v>1</v>
      </c>
      <c r="AC515" s="51">
        <f t="shared" si="16"/>
        <v>10</v>
      </c>
      <c r="AD515" s="113" t="s">
        <v>2217</v>
      </c>
      <c r="AE515" s="114"/>
    </row>
    <row r="516" spans="1:32" s="96" customFormat="1" ht="85.5" customHeight="1" x14ac:dyDescent="0.25">
      <c r="A516" s="43">
        <v>517</v>
      </c>
      <c r="B516" s="46" t="s">
        <v>1947</v>
      </c>
      <c r="C516" s="46" t="s">
        <v>2005</v>
      </c>
      <c r="D516" s="77" t="s">
        <v>2008</v>
      </c>
      <c r="E516" s="78"/>
      <c r="F516" s="77" t="s">
        <v>27</v>
      </c>
      <c r="G516" s="77" t="s">
        <v>28</v>
      </c>
      <c r="H516" s="77" t="s">
        <v>45</v>
      </c>
      <c r="I516" s="94" t="s">
        <v>222</v>
      </c>
      <c r="J516" s="77" t="s">
        <v>2027</v>
      </c>
      <c r="K516" s="77" t="s">
        <v>2009</v>
      </c>
      <c r="L516" s="77" t="s">
        <v>2011</v>
      </c>
      <c r="M516" s="77" t="s">
        <v>2013</v>
      </c>
      <c r="N516" s="77">
        <v>1</v>
      </c>
      <c r="O516" s="77">
        <v>10</v>
      </c>
      <c r="P516" s="93"/>
      <c r="Q516" s="93">
        <v>44651</v>
      </c>
      <c r="R516" s="77"/>
      <c r="S516" s="77" t="s">
        <v>227</v>
      </c>
      <c r="T516" s="77"/>
      <c r="U516" s="77"/>
      <c r="V516" s="77"/>
      <c r="W516" s="77"/>
      <c r="X516" s="77"/>
      <c r="Y516" s="77" t="s">
        <v>2087</v>
      </c>
      <c r="Z516" s="77">
        <v>1</v>
      </c>
      <c r="AA516" s="93">
        <v>44524</v>
      </c>
      <c r="AB516" s="273">
        <f t="shared" si="17"/>
        <v>1</v>
      </c>
      <c r="AC516" s="51">
        <f t="shared" si="16"/>
        <v>10</v>
      </c>
      <c r="AD516" s="95"/>
    </row>
    <row r="517" spans="1:32" s="96" customFormat="1" ht="71.25" customHeight="1" x14ac:dyDescent="0.25">
      <c r="A517" s="43">
        <v>517</v>
      </c>
      <c r="B517" s="46" t="s">
        <v>1947</v>
      </c>
      <c r="C517" s="46" t="s">
        <v>2005</v>
      </c>
      <c r="D517" s="77" t="s">
        <v>2008</v>
      </c>
      <c r="E517" s="78"/>
      <c r="F517" s="77" t="s">
        <v>27</v>
      </c>
      <c r="G517" s="77" t="s">
        <v>28</v>
      </c>
      <c r="H517" s="77" t="s">
        <v>29</v>
      </c>
      <c r="I517" s="94" t="s">
        <v>222</v>
      </c>
      <c r="J517" s="77" t="s">
        <v>2027</v>
      </c>
      <c r="K517" s="77" t="s">
        <v>2009</v>
      </c>
      <c r="L517" s="77" t="s">
        <v>2012</v>
      </c>
      <c r="M517" s="77" t="s">
        <v>2014</v>
      </c>
      <c r="N517" s="77">
        <v>1</v>
      </c>
      <c r="O517" s="77">
        <v>10</v>
      </c>
      <c r="P517" s="93"/>
      <c r="Q517" s="93">
        <v>44651</v>
      </c>
      <c r="R517" s="77"/>
      <c r="S517" s="77" t="s">
        <v>227</v>
      </c>
      <c r="T517" s="77"/>
      <c r="U517" s="77"/>
      <c r="V517" s="77"/>
      <c r="W517" s="77"/>
      <c r="X517" s="77"/>
      <c r="Y517" s="77" t="s">
        <v>2088</v>
      </c>
      <c r="Z517" s="77">
        <v>1</v>
      </c>
      <c r="AA517" s="93">
        <v>44523</v>
      </c>
      <c r="AB517" s="273">
        <f t="shared" si="17"/>
        <v>1</v>
      </c>
      <c r="AC517" s="51">
        <f t="shared" si="16"/>
        <v>10</v>
      </c>
      <c r="AD517" s="95"/>
    </row>
    <row r="518" spans="1:32" s="96" customFormat="1" ht="71.25" customHeight="1" x14ac:dyDescent="0.25">
      <c r="A518" s="43">
        <v>518</v>
      </c>
      <c r="B518" s="46" t="s">
        <v>1947</v>
      </c>
      <c r="C518" s="46" t="s">
        <v>2005</v>
      </c>
      <c r="D518" s="77" t="s">
        <v>2015</v>
      </c>
      <c r="E518" s="78"/>
      <c r="F518" s="77" t="s">
        <v>27</v>
      </c>
      <c r="G518" s="77" t="s">
        <v>28</v>
      </c>
      <c r="H518" s="77" t="s">
        <v>29</v>
      </c>
      <c r="I518" s="94" t="s">
        <v>107</v>
      </c>
      <c r="J518" s="77" t="s">
        <v>2027</v>
      </c>
      <c r="K518" s="77" t="s">
        <v>2019</v>
      </c>
      <c r="L518" s="77" t="s">
        <v>2017</v>
      </c>
      <c r="M518" s="77" t="s">
        <v>2021</v>
      </c>
      <c r="N518" s="77">
        <v>1</v>
      </c>
      <c r="O518" s="77">
        <v>15</v>
      </c>
      <c r="P518" s="93"/>
      <c r="Q518" s="93">
        <v>44651</v>
      </c>
      <c r="R518" s="77"/>
      <c r="S518" s="77" t="s">
        <v>227</v>
      </c>
      <c r="T518" s="77"/>
      <c r="U518" s="77"/>
      <c r="V518" s="77"/>
      <c r="W518" s="77"/>
      <c r="X518" s="77"/>
      <c r="Y518" s="77" t="s">
        <v>2089</v>
      </c>
      <c r="Z518" s="77">
        <v>1</v>
      </c>
      <c r="AA518" s="93">
        <v>44621</v>
      </c>
      <c r="AB518" s="273">
        <f t="shared" si="17"/>
        <v>1</v>
      </c>
      <c r="AC518" s="51">
        <f t="shared" si="16"/>
        <v>15</v>
      </c>
      <c r="AD518" s="95"/>
    </row>
    <row r="519" spans="1:32" s="96" customFormat="1" ht="71.25" customHeight="1" x14ac:dyDescent="0.25">
      <c r="A519" s="43">
        <v>518</v>
      </c>
      <c r="B519" s="46" t="s">
        <v>1947</v>
      </c>
      <c r="C519" s="46" t="s">
        <v>2005</v>
      </c>
      <c r="D519" s="77" t="s">
        <v>2015</v>
      </c>
      <c r="E519" s="78"/>
      <c r="F519" s="77" t="s">
        <v>27</v>
      </c>
      <c r="G519" s="77" t="s">
        <v>28</v>
      </c>
      <c r="H519" s="77" t="s">
        <v>29</v>
      </c>
      <c r="I519" s="94" t="s">
        <v>107</v>
      </c>
      <c r="J519" s="77" t="s">
        <v>2027</v>
      </c>
      <c r="K519" s="77" t="s">
        <v>2019</v>
      </c>
      <c r="L519" s="77" t="s">
        <v>2018</v>
      </c>
      <c r="M519" s="77" t="s">
        <v>2020</v>
      </c>
      <c r="N519" s="77">
        <v>1</v>
      </c>
      <c r="O519" s="77">
        <v>15</v>
      </c>
      <c r="P519" s="93"/>
      <c r="Q519" s="93">
        <v>44651</v>
      </c>
      <c r="R519" s="77"/>
      <c r="S519" s="77" t="s">
        <v>227</v>
      </c>
      <c r="T519" s="77"/>
      <c r="U519" s="77"/>
      <c r="V519" s="77"/>
      <c r="W519" s="77"/>
      <c r="X519" s="77"/>
      <c r="Y519" s="77" t="s">
        <v>2090</v>
      </c>
      <c r="Z519" s="77">
        <v>1</v>
      </c>
      <c r="AA519" s="93">
        <v>44621</v>
      </c>
      <c r="AB519" s="273">
        <f t="shared" si="17"/>
        <v>1</v>
      </c>
      <c r="AC519" s="51">
        <f t="shared" si="16"/>
        <v>15</v>
      </c>
      <c r="AD519" s="95"/>
    </row>
    <row r="520" spans="1:32" s="96" customFormat="1" ht="71.25" customHeight="1" x14ac:dyDescent="0.25">
      <c r="A520" s="115" t="s">
        <v>2006</v>
      </c>
      <c r="B520" s="46" t="s">
        <v>1947</v>
      </c>
      <c r="C520" s="46" t="s">
        <v>2005</v>
      </c>
      <c r="D520" s="77" t="s">
        <v>2015</v>
      </c>
      <c r="E520" s="78"/>
      <c r="F520" s="77" t="s">
        <v>98</v>
      </c>
      <c r="G520" s="77" t="s">
        <v>28</v>
      </c>
      <c r="H520" s="77" t="s">
        <v>29</v>
      </c>
      <c r="I520" s="94" t="s">
        <v>107</v>
      </c>
      <c r="J520" s="77" t="s">
        <v>245</v>
      </c>
      <c r="K520" s="77" t="s">
        <v>2019</v>
      </c>
      <c r="L520" s="77" t="s">
        <v>2022</v>
      </c>
      <c r="M520" s="77" t="s">
        <v>2023</v>
      </c>
      <c r="N520" s="77">
        <v>1</v>
      </c>
      <c r="O520" s="77">
        <v>15</v>
      </c>
      <c r="P520" s="93"/>
      <c r="Q520" s="93">
        <v>44545</v>
      </c>
      <c r="R520" s="77"/>
      <c r="S520" s="112" t="s">
        <v>2085</v>
      </c>
      <c r="T520" s="77"/>
      <c r="U520" s="77"/>
      <c r="V520" s="77"/>
      <c r="W520" s="77"/>
      <c r="X520" s="77"/>
      <c r="Y520" s="77" t="s">
        <v>2028</v>
      </c>
      <c r="Z520" s="77">
        <v>1</v>
      </c>
      <c r="AA520" s="93">
        <v>44544</v>
      </c>
      <c r="AB520" s="273">
        <f t="shared" si="17"/>
        <v>1</v>
      </c>
      <c r="AC520" s="51">
        <f t="shared" si="16"/>
        <v>15</v>
      </c>
      <c r="AD520" s="113" t="s">
        <v>2086</v>
      </c>
      <c r="AE520" s="114"/>
    </row>
    <row r="521" spans="1:32" s="96" customFormat="1" ht="89.25" customHeight="1" x14ac:dyDescent="0.25">
      <c r="A521" s="116">
        <v>519</v>
      </c>
      <c r="B521" s="46" t="s">
        <v>1947</v>
      </c>
      <c r="C521" s="46" t="s">
        <v>2005</v>
      </c>
      <c r="D521" s="117" t="s">
        <v>2016</v>
      </c>
      <c r="E521" s="118"/>
      <c r="F521" s="117" t="s">
        <v>27</v>
      </c>
      <c r="G521" s="117" t="s">
        <v>28</v>
      </c>
      <c r="H521" s="117" t="s">
        <v>45</v>
      </c>
      <c r="I521" s="119" t="s">
        <v>222</v>
      </c>
      <c r="J521" s="117" t="s">
        <v>2027</v>
      </c>
      <c r="K521" s="117" t="s">
        <v>2024</v>
      </c>
      <c r="L521" s="117" t="s">
        <v>2025</v>
      </c>
      <c r="M521" s="117" t="s">
        <v>2026</v>
      </c>
      <c r="N521" s="117">
        <v>1</v>
      </c>
      <c r="O521" s="117">
        <v>15</v>
      </c>
      <c r="P521" s="120"/>
      <c r="Q521" s="120">
        <v>44651</v>
      </c>
      <c r="R521" s="117"/>
      <c r="S521" s="117" t="s">
        <v>227</v>
      </c>
      <c r="T521" s="77"/>
      <c r="U521" s="77"/>
      <c r="V521" s="77"/>
      <c r="W521" s="77"/>
      <c r="X521" s="77"/>
      <c r="Y521" s="117" t="s">
        <v>2091</v>
      </c>
      <c r="Z521" s="117">
        <v>1</v>
      </c>
      <c r="AA521" s="120">
        <v>44498</v>
      </c>
      <c r="AB521" s="273">
        <f t="shared" si="17"/>
        <v>1</v>
      </c>
      <c r="AC521" s="51">
        <f t="shared" si="16"/>
        <v>15</v>
      </c>
      <c r="AD521" s="121"/>
    </row>
    <row r="522" spans="1:32" s="96" customFormat="1" ht="89.25" customHeight="1" x14ac:dyDescent="0.25">
      <c r="A522" s="116">
        <v>524</v>
      </c>
      <c r="B522" s="46" t="s">
        <v>1947</v>
      </c>
      <c r="C522" s="46" t="s">
        <v>2189</v>
      </c>
      <c r="D522" s="117" t="s">
        <v>2190</v>
      </c>
      <c r="E522" s="120">
        <v>44686</v>
      </c>
      <c r="F522" s="117" t="s">
        <v>27</v>
      </c>
      <c r="G522" s="117" t="s">
        <v>28</v>
      </c>
      <c r="H522" s="117" t="s">
        <v>1810</v>
      </c>
      <c r="I522" s="119" t="s">
        <v>81</v>
      </c>
      <c r="J522" s="117" t="s">
        <v>1883</v>
      </c>
      <c r="K522" s="117" t="s">
        <v>2191</v>
      </c>
      <c r="L522" s="117" t="s">
        <v>2391</v>
      </c>
      <c r="M522" s="117" t="s">
        <v>2192</v>
      </c>
      <c r="N522" s="117">
        <v>1</v>
      </c>
      <c r="O522" s="117">
        <v>10</v>
      </c>
      <c r="P522" s="120">
        <v>44679</v>
      </c>
      <c r="Q522" s="120">
        <v>44910</v>
      </c>
      <c r="R522" s="117"/>
      <c r="S522" s="117" t="s">
        <v>2246</v>
      </c>
      <c r="T522" s="77"/>
      <c r="U522" s="77"/>
      <c r="V522" s="77"/>
      <c r="W522" s="77"/>
      <c r="X522" s="77"/>
      <c r="Y522" s="117" t="s">
        <v>2390</v>
      </c>
      <c r="Z522" s="117">
        <v>1</v>
      </c>
      <c r="AA522" s="120">
        <v>44890</v>
      </c>
      <c r="AB522" s="273">
        <f t="shared" si="17"/>
        <v>1</v>
      </c>
      <c r="AC522" s="51">
        <f t="shared" si="16"/>
        <v>10</v>
      </c>
      <c r="AD522" s="121"/>
    </row>
    <row r="523" spans="1:32" s="96" customFormat="1" ht="89.25" customHeight="1" x14ac:dyDescent="0.25">
      <c r="A523" s="116">
        <v>525</v>
      </c>
      <c r="B523" s="46" t="s">
        <v>1947</v>
      </c>
      <c r="C523" s="46" t="s">
        <v>2189</v>
      </c>
      <c r="D523" s="117" t="s">
        <v>2193</v>
      </c>
      <c r="E523" s="120">
        <v>44686</v>
      </c>
      <c r="F523" s="117" t="s">
        <v>27</v>
      </c>
      <c r="G523" s="117" t="s">
        <v>28</v>
      </c>
      <c r="H523" s="117" t="s">
        <v>1810</v>
      </c>
      <c r="I523" s="119" t="s">
        <v>81</v>
      </c>
      <c r="J523" s="117" t="s">
        <v>1883</v>
      </c>
      <c r="K523" s="117" t="s">
        <v>2194</v>
      </c>
      <c r="L523" s="117" t="s">
        <v>2664</v>
      </c>
      <c r="M523" s="117" t="s">
        <v>281</v>
      </c>
      <c r="N523" s="117">
        <v>1</v>
      </c>
      <c r="O523" s="117">
        <v>10</v>
      </c>
      <c r="P523" s="120">
        <v>44679</v>
      </c>
      <c r="Q523" s="120">
        <v>45199</v>
      </c>
      <c r="R523" s="117"/>
      <c r="S523" s="117" t="s">
        <v>2246</v>
      </c>
      <c r="T523" s="77"/>
      <c r="U523" s="77"/>
      <c r="V523" s="77"/>
      <c r="W523" s="77"/>
      <c r="X523" s="77"/>
      <c r="Y523" s="117" t="s">
        <v>2665</v>
      </c>
      <c r="Z523" s="117">
        <v>1</v>
      </c>
      <c r="AA523" s="120">
        <v>45187</v>
      </c>
      <c r="AB523" s="273">
        <f t="shared" si="17"/>
        <v>1</v>
      </c>
      <c r="AC523" s="51">
        <f t="shared" si="16"/>
        <v>10</v>
      </c>
      <c r="AD523" s="121"/>
      <c r="AF523" s="96" t="s">
        <v>2493</v>
      </c>
    </row>
    <row r="524" spans="1:32" s="96" customFormat="1" ht="89.25" customHeight="1" x14ac:dyDescent="0.25">
      <c r="A524" s="116">
        <v>664</v>
      </c>
      <c r="B524" s="46" t="s">
        <v>1947</v>
      </c>
      <c r="C524" s="46" t="s">
        <v>2189</v>
      </c>
      <c r="D524" s="117" t="s">
        <v>2195</v>
      </c>
      <c r="E524" s="120">
        <v>44686</v>
      </c>
      <c r="F524" s="117" t="s">
        <v>27</v>
      </c>
      <c r="G524" s="117" t="s">
        <v>28</v>
      </c>
      <c r="H524" s="117" t="s">
        <v>1810</v>
      </c>
      <c r="I524" s="119" t="s">
        <v>81</v>
      </c>
      <c r="J524" s="117" t="s">
        <v>1883</v>
      </c>
      <c r="K524" s="117" t="s">
        <v>2196</v>
      </c>
      <c r="L524" s="67" t="s">
        <v>2197</v>
      </c>
      <c r="M524" s="228" t="s">
        <v>2199</v>
      </c>
      <c r="N524" s="117">
        <v>1</v>
      </c>
      <c r="O524" s="117">
        <v>10</v>
      </c>
      <c r="P524" s="120">
        <v>44679</v>
      </c>
      <c r="Q524" s="120">
        <v>45199</v>
      </c>
      <c r="R524" s="117"/>
      <c r="S524" s="117" t="s">
        <v>2246</v>
      </c>
      <c r="T524" s="77"/>
      <c r="U524" s="77"/>
      <c r="V524" s="77"/>
      <c r="W524" s="77"/>
      <c r="X524" s="77"/>
      <c r="Y524" s="117" t="s">
        <v>2666</v>
      </c>
      <c r="Z524" s="117">
        <v>1</v>
      </c>
      <c r="AA524" s="120">
        <v>45187</v>
      </c>
      <c r="AB524" s="273">
        <f t="shared" si="17"/>
        <v>1</v>
      </c>
      <c r="AC524" s="51">
        <f t="shared" si="16"/>
        <v>10</v>
      </c>
      <c r="AD524" s="121"/>
    </row>
    <row r="525" spans="1:32" s="96" customFormat="1" ht="147" customHeight="1" x14ac:dyDescent="0.25">
      <c r="A525" s="116">
        <v>526</v>
      </c>
      <c r="B525" s="46" t="s">
        <v>1947</v>
      </c>
      <c r="C525" s="46" t="s">
        <v>2189</v>
      </c>
      <c r="D525" s="117" t="s">
        <v>2195</v>
      </c>
      <c r="E525" s="120">
        <v>44686</v>
      </c>
      <c r="F525" s="117" t="s">
        <v>27</v>
      </c>
      <c r="G525" s="117" t="s">
        <v>28</v>
      </c>
      <c r="H525" s="117" t="s">
        <v>1810</v>
      </c>
      <c r="I525" s="119" t="s">
        <v>81</v>
      </c>
      <c r="J525" s="117" t="s">
        <v>1883</v>
      </c>
      <c r="K525" s="117" t="s">
        <v>2196</v>
      </c>
      <c r="L525" s="51" t="s">
        <v>2198</v>
      </c>
      <c r="M525" s="229" t="s">
        <v>2200</v>
      </c>
      <c r="N525" s="117">
        <v>3</v>
      </c>
      <c r="O525" s="117">
        <v>10</v>
      </c>
      <c r="P525" s="120">
        <v>44679</v>
      </c>
      <c r="Q525" s="75">
        <v>44788</v>
      </c>
      <c r="R525" s="117"/>
      <c r="S525" s="117" t="s">
        <v>1883</v>
      </c>
      <c r="T525" s="77"/>
      <c r="U525" s="77"/>
      <c r="V525" s="77"/>
      <c r="W525" s="77"/>
      <c r="X525" s="77"/>
      <c r="Y525" s="117" t="s">
        <v>2247</v>
      </c>
      <c r="Z525" s="117">
        <v>3</v>
      </c>
      <c r="AA525" s="120">
        <v>44699</v>
      </c>
      <c r="AB525" s="273">
        <f t="shared" si="17"/>
        <v>1</v>
      </c>
      <c r="AC525" s="51">
        <f t="shared" si="16"/>
        <v>10</v>
      </c>
      <c r="AD525" s="121"/>
    </row>
    <row r="526" spans="1:32" s="96" customFormat="1" ht="89.25" customHeight="1" x14ac:dyDescent="0.25">
      <c r="A526" s="116">
        <v>665</v>
      </c>
      <c r="B526" s="46" t="s">
        <v>1947</v>
      </c>
      <c r="C526" s="46" t="s">
        <v>2189</v>
      </c>
      <c r="D526" s="117" t="s">
        <v>2201</v>
      </c>
      <c r="E526" s="120">
        <v>44686</v>
      </c>
      <c r="F526" s="117" t="s">
        <v>27</v>
      </c>
      <c r="G526" s="117" t="s">
        <v>28</v>
      </c>
      <c r="H526" s="117" t="s">
        <v>1810</v>
      </c>
      <c r="I526" s="119" t="s">
        <v>81</v>
      </c>
      <c r="J526" s="117" t="s">
        <v>1883</v>
      </c>
      <c r="K526" s="117" t="s">
        <v>2204</v>
      </c>
      <c r="L526" s="230" t="s">
        <v>2202</v>
      </c>
      <c r="M526" s="231" t="s">
        <v>2205</v>
      </c>
      <c r="N526" s="117">
        <v>1</v>
      </c>
      <c r="O526" s="117">
        <v>10</v>
      </c>
      <c r="P526" s="120">
        <v>44679</v>
      </c>
      <c r="Q526" s="120">
        <v>45199</v>
      </c>
      <c r="R526" s="117"/>
      <c r="S526" s="117" t="s">
        <v>2246</v>
      </c>
      <c r="T526" s="77"/>
      <c r="U526" s="77"/>
      <c r="V526" s="77"/>
      <c r="W526" s="77"/>
      <c r="X526" s="77"/>
      <c r="Y526" s="117" t="s">
        <v>2666</v>
      </c>
      <c r="Z526" s="117">
        <v>1</v>
      </c>
      <c r="AA526" s="120">
        <v>45187</v>
      </c>
      <c r="AB526" s="273">
        <f t="shared" si="17"/>
        <v>1</v>
      </c>
      <c r="AC526" s="51">
        <f t="shared" si="16"/>
        <v>10</v>
      </c>
      <c r="AD526" s="121"/>
    </row>
    <row r="527" spans="1:32" s="96" customFormat="1" ht="89.25" customHeight="1" x14ac:dyDescent="0.25">
      <c r="A527" s="116">
        <v>527</v>
      </c>
      <c r="B527" s="46" t="s">
        <v>1947</v>
      </c>
      <c r="C527" s="46" t="s">
        <v>2189</v>
      </c>
      <c r="D527" s="117" t="s">
        <v>2201</v>
      </c>
      <c r="E527" s="120">
        <v>44686</v>
      </c>
      <c r="F527" s="117" t="s">
        <v>27</v>
      </c>
      <c r="G527" s="117" t="s">
        <v>28</v>
      </c>
      <c r="H527" s="117" t="s">
        <v>1810</v>
      </c>
      <c r="I527" s="119" t="s">
        <v>81</v>
      </c>
      <c r="J527" s="117" t="s">
        <v>1883</v>
      </c>
      <c r="K527" s="117" t="s">
        <v>2204</v>
      </c>
      <c r="L527" s="222" t="s">
        <v>2203</v>
      </c>
      <c r="M527" s="229" t="s">
        <v>2206</v>
      </c>
      <c r="N527" s="117">
        <v>2</v>
      </c>
      <c r="O527" s="117">
        <v>10</v>
      </c>
      <c r="P527" s="120">
        <v>44679</v>
      </c>
      <c r="Q527" s="75">
        <v>44788</v>
      </c>
      <c r="R527" s="117"/>
      <c r="S527" s="117" t="s">
        <v>1883</v>
      </c>
      <c r="T527" s="77"/>
      <c r="U527" s="77"/>
      <c r="V527" s="77"/>
      <c r="W527" s="77"/>
      <c r="X527" s="77"/>
      <c r="Y527" s="117" t="s">
        <v>2247</v>
      </c>
      <c r="Z527" s="117">
        <v>2</v>
      </c>
      <c r="AA527" s="120">
        <v>44699</v>
      </c>
      <c r="AB527" s="273">
        <f t="shared" si="17"/>
        <v>1</v>
      </c>
      <c r="AC527" s="51">
        <f t="shared" si="16"/>
        <v>10</v>
      </c>
      <c r="AD527" s="121"/>
    </row>
    <row r="528" spans="1:32" s="96" customFormat="1" ht="89.25" customHeight="1" x14ac:dyDescent="0.25">
      <c r="A528" s="116">
        <v>666</v>
      </c>
      <c r="B528" s="46" t="s">
        <v>1947</v>
      </c>
      <c r="C528" s="46" t="s">
        <v>2189</v>
      </c>
      <c r="D528" s="117" t="s">
        <v>2207</v>
      </c>
      <c r="E528" s="120">
        <v>44686</v>
      </c>
      <c r="F528" s="117" t="s">
        <v>27</v>
      </c>
      <c r="G528" s="117" t="s">
        <v>28</v>
      </c>
      <c r="H528" s="117" t="s">
        <v>1810</v>
      </c>
      <c r="I528" s="119" t="s">
        <v>81</v>
      </c>
      <c r="J528" s="117" t="s">
        <v>1883</v>
      </c>
      <c r="K528" s="117" t="s">
        <v>2210</v>
      </c>
      <c r="L528" s="222" t="s">
        <v>2208</v>
      </c>
      <c r="M528" s="222" t="s">
        <v>2211</v>
      </c>
      <c r="N528" s="117">
        <v>1</v>
      </c>
      <c r="O528" s="117">
        <v>10</v>
      </c>
      <c r="P528" s="120">
        <v>44679</v>
      </c>
      <c r="Q528" s="120">
        <v>45199</v>
      </c>
      <c r="R528" s="117"/>
      <c r="S528" s="117" t="s">
        <v>2246</v>
      </c>
      <c r="T528" s="77"/>
      <c r="U528" s="77"/>
      <c r="V528" s="77"/>
      <c r="W528" s="77"/>
      <c r="X528" s="77"/>
      <c r="Y528" s="117" t="s">
        <v>2666</v>
      </c>
      <c r="Z528" s="117">
        <v>1</v>
      </c>
      <c r="AA528" s="120">
        <v>45187</v>
      </c>
      <c r="AB528" s="273">
        <f t="shared" si="17"/>
        <v>1</v>
      </c>
      <c r="AC528" s="51">
        <f t="shared" si="16"/>
        <v>10</v>
      </c>
      <c r="AD528" s="121"/>
    </row>
    <row r="529" spans="1:33" s="96" customFormat="1" ht="89.25" customHeight="1" x14ac:dyDescent="0.25">
      <c r="A529" s="116">
        <v>528</v>
      </c>
      <c r="B529" s="46" t="s">
        <v>1947</v>
      </c>
      <c r="C529" s="46" t="s">
        <v>2189</v>
      </c>
      <c r="D529" s="117" t="s">
        <v>2207</v>
      </c>
      <c r="E529" s="120">
        <v>44686</v>
      </c>
      <c r="F529" s="117" t="s">
        <v>27</v>
      </c>
      <c r="G529" s="117" t="s">
        <v>28</v>
      </c>
      <c r="H529" s="117" t="s">
        <v>1810</v>
      </c>
      <c r="I529" s="119" t="s">
        <v>81</v>
      </c>
      <c r="J529" s="117" t="s">
        <v>1883</v>
      </c>
      <c r="K529" s="117" t="s">
        <v>2210</v>
      </c>
      <c r="L529" s="222" t="s">
        <v>2209</v>
      </c>
      <c r="M529" s="222" t="s">
        <v>2212</v>
      </c>
      <c r="N529" s="117">
        <v>2</v>
      </c>
      <c r="O529" s="117">
        <v>10</v>
      </c>
      <c r="P529" s="120">
        <v>44679</v>
      </c>
      <c r="Q529" s="75">
        <v>44788</v>
      </c>
      <c r="R529" s="117"/>
      <c r="S529" s="117" t="s">
        <v>1883</v>
      </c>
      <c r="T529" s="117"/>
      <c r="U529" s="117"/>
      <c r="V529" s="117"/>
      <c r="W529" s="117"/>
      <c r="X529" s="117"/>
      <c r="Y529" s="117" t="s">
        <v>2247</v>
      </c>
      <c r="Z529" s="117">
        <v>2</v>
      </c>
      <c r="AA529" s="120">
        <v>44699</v>
      </c>
      <c r="AB529" s="273">
        <f t="shared" si="17"/>
        <v>1</v>
      </c>
      <c r="AC529" s="51">
        <f t="shared" si="16"/>
        <v>10</v>
      </c>
      <c r="AD529" s="121"/>
    </row>
    <row r="530" spans="1:33" s="96" customFormat="1" ht="89.25" customHeight="1" x14ac:dyDescent="0.25">
      <c r="A530" s="116">
        <v>667</v>
      </c>
      <c r="B530" s="46" t="s">
        <v>1947</v>
      </c>
      <c r="C530" s="46" t="s">
        <v>2189</v>
      </c>
      <c r="D530" s="95" t="s">
        <v>2213</v>
      </c>
      <c r="E530" s="122">
        <v>44686</v>
      </c>
      <c r="F530" s="95" t="s">
        <v>27</v>
      </c>
      <c r="G530" s="95" t="s">
        <v>28</v>
      </c>
      <c r="H530" s="95" t="s">
        <v>1810</v>
      </c>
      <c r="I530" s="123" t="s">
        <v>81</v>
      </c>
      <c r="J530" s="95" t="s">
        <v>1883</v>
      </c>
      <c r="K530" s="95" t="s">
        <v>2214</v>
      </c>
      <c r="L530" s="95" t="s">
        <v>2215</v>
      </c>
      <c r="M530" s="95" t="s">
        <v>2216</v>
      </c>
      <c r="N530" s="95">
        <v>1</v>
      </c>
      <c r="O530" s="95">
        <v>20</v>
      </c>
      <c r="P530" s="122">
        <v>44679</v>
      </c>
      <c r="Q530" s="120">
        <v>45199</v>
      </c>
      <c r="R530" s="95"/>
      <c r="S530" s="117" t="s">
        <v>2246</v>
      </c>
      <c r="T530" s="95"/>
      <c r="U530" s="95"/>
      <c r="V530" s="95"/>
      <c r="W530" s="95"/>
      <c r="X530" s="95"/>
      <c r="Y530" s="95" t="s">
        <v>2666</v>
      </c>
      <c r="Z530" s="95">
        <v>1</v>
      </c>
      <c r="AA530" s="122">
        <v>45187</v>
      </c>
      <c r="AB530" s="273">
        <f t="shared" si="17"/>
        <v>1</v>
      </c>
      <c r="AC530" s="51">
        <f t="shared" si="16"/>
        <v>20</v>
      </c>
      <c r="AD530" s="95"/>
    </row>
    <row r="531" spans="1:33" s="96" customFormat="1" ht="147" customHeight="1" x14ac:dyDescent="0.25">
      <c r="A531" s="97">
        <v>522</v>
      </c>
      <c r="B531" s="46" t="s">
        <v>24</v>
      </c>
      <c r="C531" s="46" t="s">
        <v>2126</v>
      </c>
      <c r="D531" s="124" t="s">
        <v>2127</v>
      </c>
      <c r="E531" s="125">
        <v>44686.717361111114</v>
      </c>
      <c r="F531" s="124" t="s">
        <v>27</v>
      </c>
      <c r="G531" s="124" t="s">
        <v>28</v>
      </c>
      <c r="H531" s="124" t="s">
        <v>45</v>
      </c>
      <c r="I531" s="126" t="s">
        <v>391</v>
      </c>
      <c r="J531" s="124" t="s">
        <v>139</v>
      </c>
      <c r="K531" s="124" t="s">
        <v>2128</v>
      </c>
      <c r="L531" s="124" t="s">
        <v>2129</v>
      </c>
      <c r="M531" s="124" t="s">
        <v>2130</v>
      </c>
      <c r="N531" s="124">
        <v>4</v>
      </c>
      <c r="O531" s="124">
        <v>8</v>
      </c>
      <c r="P531" s="127">
        <v>44681</v>
      </c>
      <c r="Q531" s="128">
        <v>45046</v>
      </c>
      <c r="R531" s="124">
        <v>52</v>
      </c>
      <c r="S531" s="124" t="s">
        <v>139</v>
      </c>
      <c r="T531" s="124" t="s">
        <v>36</v>
      </c>
      <c r="U531" s="124"/>
      <c r="V531" s="124"/>
      <c r="W531" s="124"/>
      <c r="X531" s="124"/>
      <c r="Y531" s="124" t="s">
        <v>2590</v>
      </c>
      <c r="Z531" s="124">
        <v>4</v>
      </c>
      <c r="AA531" s="129">
        <v>45069.409722222219</v>
      </c>
      <c r="AB531" s="273">
        <f t="shared" si="17"/>
        <v>1</v>
      </c>
      <c r="AC531" s="51">
        <f t="shared" si="16"/>
        <v>8</v>
      </c>
      <c r="AD531" s="130" t="s">
        <v>2592</v>
      </c>
      <c r="AG531" s="96" t="s">
        <v>2494</v>
      </c>
    </row>
    <row r="532" spans="1:33" s="96" customFormat="1" ht="165" x14ac:dyDescent="0.25">
      <c r="A532" s="97">
        <v>522</v>
      </c>
      <c r="B532" s="46" t="s">
        <v>24</v>
      </c>
      <c r="C532" s="46" t="s">
        <v>2126</v>
      </c>
      <c r="D532" s="124" t="s">
        <v>2127</v>
      </c>
      <c r="E532" s="125">
        <v>44686.717361111114</v>
      </c>
      <c r="F532" s="124" t="s">
        <v>27</v>
      </c>
      <c r="G532" s="124" t="s">
        <v>28</v>
      </c>
      <c r="H532" s="124" t="s">
        <v>45</v>
      </c>
      <c r="I532" s="126" t="s">
        <v>391</v>
      </c>
      <c r="J532" s="124" t="s">
        <v>139</v>
      </c>
      <c r="K532" s="124" t="s">
        <v>2131</v>
      </c>
      <c r="L532" s="124" t="s">
        <v>2132</v>
      </c>
      <c r="M532" s="124" t="s">
        <v>2133</v>
      </c>
      <c r="N532" s="124">
        <v>1</v>
      </c>
      <c r="O532" s="124">
        <v>8</v>
      </c>
      <c r="P532" s="127">
        <v>44658</v>
      </c>
      <c r="Q532" s="128">
        <v>44742</v>
      </c>
      <c r="R532" s="124">
        <v>12</v>
      </c>
      <c r="S532" s="124" t="s">
        <v>934</v>
      </c>
      <c r="T532" s="124" t="s">
        <v>36</v>
      </c>
      <c r="U532" s="124"/>
      <c r="V532" s="124"/>
      <c r="W532" s="124"/>
      <c r="X532" s="124"/>
      <c r="Y532" s="124" t="s">
        <v>2134</v>
      </c>
      <c r="Z532" s="124">
        <v>1</v>
      </c>
      <c r="AA532" s="129">
        <v>44741.616666666669</v>
      </c>
      <c r="AB532" s="273">
        <f t="shared" si="17"/>
        <v>1</v>
      </c>
      <c r="AC532" s="51">
        <f t="shared" si="16"/>
        <v>8</v>
      </c>
      <c r="AD532" s="130"/>
    </row>
    <row r="533" spans="1:33" s="96" customFormat="1" ht="189" customHeight="1" x14ac:dyDescent="0.25">
      <c r="A533" s="97">
        <v>523</v>
      </c>
      <c r="B533" s="46" t="s">
        <v>24</v>
      </c>
      <c r="C533" s="46" t="s">
        <v>2126</v>
      </c>
      <c r="D533" s="124" t="s">
        <v>2135</v>
      </c>
      <c r="E533" s="125">
        <v>44686.718055555553</v>
      </c>
      <c r="F533" s="124" t="s">
        <v>27</v>
      </c>
      <c r="G533" s="124" t="s">
        <v>28</v>
      </c>
      <c r="H533" s="124" t="s">
        <v>45</v>
      </c>
      <c r="I533" s="126" t="s">
        <v>391</v>
      </c>
      <c r="J533" s="124" t="s">
        <v>227</v>
      </c>
      <c r="K533" s="124" t="s">
        <v>2136</v>
      </c>
      <c r="L533" s="124" t="s">
        <v>2137</v>
      </c>
      <c r="M533" s="124" t="s">
        <v>2138</v>
      </c>
      <c r="N533" s="124">
        <v>1</v>
      </c>
      <c r="O533" s="124">
        <v>8</v>
      </c>
      <c r="P533" s="127">
        <v>44895</v>
      </c>
      <c r="Q533" s="128">
        <v>45260</v>
      </c>
      <c r="R533" s="124">
        <v>52</v>
      </c>
      <c r="S533" s="124" t="s">
        <v>2246</v>
      </c>
      <c r="T533" s="124" t="s">
        <v>36</v>
      </c>
      <c r="U533" s="124"/>
      <c r="V533" s="124"/>
      <c r="W533" s="124"/>
      <c r="X533" s="124"/>
      <c r="Y533" s="124" t="s">
        <v>2801</v>
      </c>
      <c r="Z533" s="124">
        <v>1</v>
      </c>
      <c r="AA533" s="129">
        <v>45253.407638888886</v>
      </c>
      <c r="AB533" s="273">
        <f t="shared" si="17"/>
        <v>1</v>
      </c>
      <c r="AC533" s="51">
        <f t="shared" si="16"/>
        <v>8</v>
      </c>
      <c r="AD533" s="130" t="s">
        <v>2802</v>
      </c>
    </row>
    <row r="534" spans="1:33" s="96" customFormat="1" ht="124.5" customHeight="1" x14ac:dyDescent="0.25">
      <c r="A534" s="97">
        <v>523</v>
      </c>
      <c r="B534" s="46" t="s">
        <v>24</v>
      </c>
      <c r="C534" s="46" t="s">
        <v>2126</v>
      </c>
      <c r="D534" s="124" t="s">
        <v>2135</v>
      </c>
      <c r="E534" s="125">
        <v>44686.718055555553</v>
      </c>
      <c r="F534" s="124" t="s">
        <v>27</v>
      </c>
      <c r="G534" s="124" t="s">
        <v>28</v>
      </c>
      <c r="H534" s="124" t="s">
        <v>45</v>
      </c>
      <c r="I534" s="126" t="s">
        <v>391</v>
      </c>
      <c r="J534" s="124" t="s">
        <v>227</v>
      </c>
      <c r="K534" s="124" t="s">
        <v>2136</v>
      </c>
      <c r="L534" s="124" t="s">
        <v>2139</v>
      </c>
      <c r="M534" s="124" t="s">
        <v>2140</v>
      </c>
      <c r="N534" s="124">
        <v>1</v>
      </c>
      <c r="O534" s="124">
        <v>8</v>
      </c>
      <c r="P534" s="127">
        <v>44658</v>
      </c>
      <c r="Q534" s="128">
        <v>44712</v>
      </c>
      <c r="R534" s="124">
        <v>7</v>
      </c>
      <c r="S534" s="124" t="s">
        <v>227</v>
      </c>
      <c r="T534" s="124" t="s">
        <v>36</v>
      </c>
      <c r="U534" s="124"/>
      <c r="V534" s="124"/>
      <c r="W534" s="124"/>
      <c r="X534" s="124"/>
      <c r="Y534" s="124" t="s">
        <v>2141</v>
      </c>
      <c r="Z534" s="124">
        <v>1</v>
      </c>
      <c r="AA534" s="129">
        <v>44733.787499999999</v>
      </c>
      <c r="AB534" s="273">
        <f t="shared" si="17"/>
        <v>1</v>
      </c>
      <c r="AC534" s="51">
        <f t="shared" si="16"/>
        <v>8</v>
      </c>
      <c r="AD534" s="130"/>
    </row>
    <row r="535" spans="1:33" s="96" customFormat="1" ht="120.75" customHeight="1" x14ac:dyDescent="0.25">
      <c r="A535" s="97">
        <v>523</v>
      </c>
      <c r="B535" s="46" t="s">
        <v>24</v>
      </c>
      <c r="C535" s="46" t="s">
        <v>2126</v>
      </c>
      <c r="D535" s="124" t="s">
        <v>2135</v>
      </c>
      <c r="E535" s="125">
        <v>44686.718055555553</v>
      </c>
      <c r="F535" s="124" t="s">
        <v>27</v>
      </c>
      <c r="G535" s="124" t="s">
        <v>28</v>
      </c>
      <c r="H535" s="124" t="s">
        <v>45</v>
      </c>
      <c r="I535" s="126" t="s">
        <v>391</v>
      </c>
      <c r="J535" s="124" t="s">
        <v>227</v>
      </c>
      <c r="K535" s="124" t="s">
        <v>2136</v>
      </c>
      <c r="L535" s="124" t="s">
        <v>2142</v>
      </c>
      <c r="M535" s="124" t="s">
        <v>2143</v>
      </c>
      <c r="N535" s="124">
        <v>1</v>
      </c>
      <c r="O535" s="124">
        <v>8</v>
      </c>
      <c r="P535" s="127">
        <v>44712</v>
      </c>
      <c r="Q535" s="128">
        <v>44895</v>
      </c>
      <c r="R535" s="124">
        <v>26</v>
      </c>
      <c r="S535" s="124" t="s">
        <v>934</v>
      </c>
      <c r="T535" s="124" t="s">
        <v>36</v>
      </c>
      <c r="U535" s="124"/>
      <c r="V535" s="124"/>
      <c r="W535" s="124"/>
      <c r="X535" s="124"/>
      <c r="Y535" s="124" t="s">
        <v>2392</v>
      </c>
      <c r="Z535" s="124">
        <v>1</v>
      </c>
      <c r="AA535" s="129">
        <v>44847.631249999999</v>
      </c>
      <c r="AB535" s="273">
        <f t="shared" si="17"/>
        <v>1</v>
      </c>
      <c r="AC535" s="51">
        <f t="shared" si="16"/>
        <v>8</v>
      </c>
      <c r="AD535" s="130"/>
    </row>
    <row r="536" spans="1:33" s="96" customFormat="1" ht="120.75" customHeight="1" x14ac:dyDescent="0.25">
      <c r="A536" s="97">
        <v>529</v>
      </c>
      <c r="B536" s="46" t="s">
        <v>1947</v>
      </c>
      <c r="C536" s="46" t="s">
        <v>2126</v>
      </c>
      <c r="D536" s="124" t="s">
        <v>2144</v>
      </c>
      <c r="E536" s="125">
        <v>44686.777777777781</v>
      </c>
      <c r="F536" s="124" t="s">
        <v>27</v>
      </c>
      <c r="G536" s="124"/>
      <c r="H536" s="124" t="s">
        <v>1810</v>
      </c>
      <c r="I536" s="126" t="s">
        <v>1514</v>
      </c>
      <c r="J536" s="124" t="s">
        <v>1016</v>
      </c>
      <c r="K536" s="124" t="s">
        <v>2145</v>
      </c>
      <c r="L536" s="124" t="s">
        <v>2146</v>
      </c>
      <c r="M536" s="124" t="s">
        <v>2147</v>
      </c>
      <c r="N536" s="124">
        <v>2</v>
      </c>
      <c r="O536" s="124">
        <v>8</v>
      </c>
      <c r="P536" s="127">
        <v>44676</v>
      </c>
      <c r="Q536" s="128">
        <v>44920</v>
      </c>
      <c r="R536" s="124">
        <v>34</v>
      </c>
      <c r="S536" s="124" t="s">
        <v>2148</v>
      </c>
      <c r="T536" s="124" t="s">
        <v>36</v>
      </c>
      <c r="U536" s="124"/>
      <c r="V536" s="124"/>
      <c r="W536" s="124"/>
      <c r="X536" s="124"/>
      <c r="Y536" s="77" t="s">
        <v>2393</v>
      </c>
      <c r="Z536" s="131">
        <v>2</v>
      </c>
      <c r="AA536" s="129">
        <v>44893.46597222222</v>
      </c>
      <c r="AB536" s="273">
        <f t="shared" si="17"/>
        <v>1</v>
      </c>
      <c r="AC536" s="51">
        <f t="shared" si="16"/>
        <v>8</v>
      </c>
      <c r="AD536" s="130" t="s">
        <v>2397</v>
      </c>
    </row>
    <row r="537" spans="1:33" s="96" customFormat="1" ht="122.25" customHeight="1" x14ac:dyDescent="0.25">
      <c r="A537" s="97">
        <v>529</v>
      </c>
      <c r="B537" s="46" t="s">
        <v>1947</v>
      </c>
      <c r="C537" s="46" t="s">
        <v>2126</v>
      </c>
      <c r="D537" s="124" t="s">
        <v>2144</v>
      </c>
      <c r="E537" s="125">
        <v>44686.777777777781</v>
      </c>
      <c r="F537" s="124" t="s">
        <v>27</v>
      </c>
      <c r="G537" s="124"/>
      <c r="H537" s="124" t="s">
        <v>1810</v>
      </c>
      <c r="I537" s="126" t="s">
        <v>1514</v>
      </c>
      <c r="J537" s="124" t="s">
        <v>1016</v>
      </c>
      <c r="K537" s="124" t="s">
        <v>2145</v>
      </c>
      <c r="L537" s="124" t="s">
        <v>2149</v>
      </c>
      <c r="M537" s="124" t="s">
        <v>2150</v>
      </c>
      <c r="N537" s="124">
        <v>2</v>
      </c>
      <c r="O537" s="124">
        <v>8</v>
      </c>
      <c r="P537" s="127">
        <v>44676</v>
      </c>
      <c r="Q537" s="128">
        <v>44859</v>
      </c>
      <c r="R537" s="124">
        <v>26</v>
      </c>
      <c r="S537" s="124" t="s">
        <v>2148</v>
      </c>
      <c r="T537" s="124" t="s">
        <v>36</v>
      </c>
      <c r="U537" s="124"/>
      <c r="V537" s="124"/>
      <c r="W537" s="124"/>
      <c r="X537" s="124"/>
      <c r="Y537" s="124" t="s">
        <v>2151</v>
      </c>
      <c r="Z537" s="124">
        <v>2</v>
      </c>
      <c r="AA537" s="129">
        <v>44714.463888888888</v>
      </c>
      <c r="AB537" s="273">
        <f t="shared" si="17"/>
        <v>1</v>
      </c>
      <c r="AC537" s="51">
        <f t="shared" si="16"/>
        <v>8</v>
      </c>
      <c r="AD537" s="130" t="s">
        <v>2394</v>
      </c>
    </row>
    <row r="538" spans="1:33" s="96" customFormat="1" ht="114.75" customHeight="1" x14ac:dyDescent="0.25">
      <c r="A538" s="97">
        <v>529</v>
      </c>
      <c r="B538" s="46" t="s">
        <v>1947</v>
      </c>
      <c r="C538" s="46" t="s">
        <v>2126</v>
      </c>
      <c r="D538" s="124" t="s">
        <v>2144</v>
      </c>
      <c r="E538" s="125">
        <v>44686.777777777781</v>
      </c>
      <c r="F538" s="124" t="s">
        <v>27</v>
      </c>
      <c r="G538" s="124"/>
      <c r="H538" s="124" t="s">
        <v>1810</v>
      </c>
      <c r="I538" s="126" t="s">
        <v>1514</v>
      </c>
      <c r="J538" s="124" t="s">
        <v>1016</v>
      </c>
      <c r="K538" s="124" t="s">
        <v>2145</v>
      </c>
      <c r="L538" s="124" t="s">
        <v>2152</v>
      </c>
      <c r="M538" s="124" t="s">
        <v>2153</v>
      </c>
      <c r="N538" s="124">
        <v>2</v>
      </c>
      <c r="O538" s="124">
        <v>8</v>
      </c>
      <c r="P538" s="127">
        <v>44676</v>
      </c>
      <c r="Q538" s="128">
        <v>44798</v>
      </c>
      <c r="R538" s="124">
        <v>17</v>
      </c>
      <c r="S538" s="124" t="s">
        <v>2148</v>
      </c>
      <c r="T538" s="124" t="s">
        <v>36</v>
      </c>
      <c r="U538" s="132"/>
      <c r="V538" s="124"/>
      <c r="W538" s="124"/>
      <c r="X538" s="124"/>
      <c r="Y538" s="124" t="s">
        <v>2154</v>
      </c>
      <c r="Z538" s="124">
        <v>2</v>
      </c>
      <c r="AA538" s="129">
        <v>44714.460416666669</v>
      </c>
      <c r="AB538" s="273">
        <f t="shared" si="17"/>
        <v>1</v>
      </c>
      <c r="AC538" s="51">
        <f t="shared" si="16"/>
        <v>8</v>
      </c>
      <c r="AD538" s="130" t="s">
        <v>2395</v>
      </c>
    </row>
    <row r="539" spans="1:33" s="96" customFormat="1" ht="225.75" customHeight="1" x14ac:dyDescent="0.25">
      <c r="A539" s="97">
        <v>529</v>
      </c>
      <c r="B539" s="46" t="s">
        <v>1947</v>
      </c>
      <c r="C539" s="46" t="s">
        <v>2126</v>
      </c>
      <c r="D539" s="124" t="s">
        <v>2144</v>
      </c>
      <c r="E539" s="125">
        <v>44686.777777777781</v>
      </c>
      <c r="F539" s="124" t="s">
        <v>27</v>
      </c>
      <c r="G539" s="124"/>
      <c r="H539" s="124" t="s">
        <v>1810</v>
      </c>
      <c r="I539" s="126" t="s">
        <v>1514</v>
      </c>
      <c r="J539" s="124" t="s">
        <v>1016</v>
      </c>
      <c r="K539" s="124" t="s">
        <v>2145</v>
      </c>
      <c r="L539" s="124" t="s">
        <v>2155</v>
      </c>
      <c r="M539" s="124" t="s">
        <v>2156</v>
      </c>
      <c r="N539" s="124">
        <v>3</v>
      </c>
      <c r="O539" s="124">
        <v>8</v>
      </c>
      <c r="P539" s="127">
        <v>44737</v>
      </c>
      <c r="Q539" s="128">
        <v>45102</v>
      </c>
      <c r="R539" s="124">
        <v>52</v>
      </c>
      <c r="S539" s="124" t="s">
        <v>2148</v>
      </c>
      <c r="T539" s="124" t="s">
        <v>36</v>
      </c>
      <c r="U539" s="132"/>
      <c r="V539" s="124"/>
      <c r="W539" s="124"/>
      <c r="X539" s="124"/>
      <c r="Y539" s="124" t="s">
        <v>2591</v>
      </c>
      <c r="Z539" s="124">
        <v>3</v>
      </c>
      <c r="AA539" s="129">
        <v>45099.636111111111</v>
      </c>
      <c r="AB539" s="273">
        <f t="shared" si="17"/>
        <v>1</v>
      </c>
      <c r="AC539" s="51">
        <f t="shared" si="16"/>
        <v>8</v>
      </c>
      <c r="AD539" s="130"/>
      <c r="AG539" s="96" t="s">
        <v>2494</v>
      </c>
    </row>
    <row r="540" spans="1:33" s="96" customFormat="1" ht="156.75" customHeight="1" x14ac:dyDescent="0.25">
      <c r="A540" s="97">
        <v>550</v>
      </c>
      <c r="B540" s="46" t="s">
        <v>24</v>
      </c>
      <c r="C540" s="46" t="s">
        <v>2126</v>
      </c>
      <c r="D540" s="124" t="s">
        <v>2157</v>
      </c>
      <c r="E540" s="125">
        <v>44742.87777777778</v>
      </c>
      <c r="F540" s="124" t="s">
        <v>165</v>
      </c>
      <c r="G540" s="124" t="s">
        <v>28</v>
      </c>
      <c r="H540" s="124" t="s">
        <v>1810</v>
      </c>
      <c r="I540" s="126" t="s">
        <v>30</v>
      </c>
      <c r="J540" s="124" t="s">
        <v>2158</v>
      </c>
      <c r="K540" s="124" t="s">
        <v>2159</v>
      </c>
      <c r="L540" s="124" t="s">
        <v>2160</v>
      </c>
      <c r="M540" s="163" t="s">
        <v>2161</v>
      </c>
      <c r="N540" s="163">
        <v>1</v>
      </c>
      <c r="O540" s="124">
        <v>8</v>
      </c>
      <c r="P540" s="127">
        <v>44676</v>
      </c>
      <c r="Q540" s="128">
        <v>44687</v>
      </c>
      <c r="R540" s="124">
        <v>2</v>
      </c>
      <c r="S540" s="124" t="s">
        <v>2162</v>
      </c>
      <c r="T540" s="124" t="s">
        <v>36</v>
      </c>
      <c r="U540" s="132"/>
      <c r="V540" s="124"/>
      <c r="W540" s="124"/>
      <c r="X540" s="124"/>
      <c r="Y540" s="124" t="s">
        <v>2163</v>
      </c>
      <c r="Z540" s="124">
        <v>1</v>
      </c>
      <c r="AA540" s="133">
        <v>44676</v>
      </c>
      <c r="AB540" s="273">
        <f t="shared" si="17"/>
        <v>1</v>
      </c>
      <c r="AC540" s="51">
        <f t="shared" si="16"/>
        <v>8</v>
      </c>
      <c r="AD540" s="130"/>
    </row>
    <row r="541" spans="1:33" s="96" customFormat="1" ht="205.5" customHeight="1" x14ac:dyDescent="0.25">
      <c r="A541" s="97">
        <v>550</v>
      </c>
      <c r="B541" s="46" t="s">
        <v>24</v>
      </c>
      <c r="C541" s="46" t="s">
        <v>2126</v>
      </c>
      <c r="D541" s="124" t="s">
        <v>2157</v>
      </c>
      <c r="E541" s="125">
        <v>44742.911805555559</v>
      </c>
      <c r="F541" s="124" t="s">
        <v>165</v>
      </c>
      <c r="G541" s="124" t="s">
        <v>28</v>
      </c>
      <c r="H541" s="124" t="s">
        <v>1810</v>
      </c>
      <c r="I541" s="126" t="s">
        <v>30</v>
      </c>
      <c r="J541" s="124" t="s">
        <v>2158</v>
      </c>
      <c r="K541" s="124" t="s">
        <v>2159</v>
      </c>
      <c r="L541" s="124" t="s">
        <v>2164</v>
      </c>
      <c r="M541" s="163" t="s">
        <v>2165</v>
      </c>
      <c r="N541" s="163">
        <v>7</v>
      </c>
      <c r="O541" s="124">
        <v>8</v>
      </c>
      <c r="P541" s="128">
        <v>44687</v>
      </c>
      <c r="Q541" s="128">
        <v>44742</v>
      </c>
      <c r="R541" s="124">
        <v>8</v>
      </c>
      <c r="S541" s="124" t="s">
        <v>2162</v>
      </c>
      <c r="T541" s="124" t="s">
        <v>36</v>
      </c>
      <c r="U541" s="132"/>
      <c r="V541" s="124"/>
      <c r="W541" s="124"/>
      <c r="X541" s="124"/>
      <c r="Y541" s="124" t="s">
        <v>3135</v>
      </c>
      <c r="Z541" s="124">
        <v>7</v>
      </c>
      <c r="AA541" s="133">
        <v>44742</v>
      </c>
      <c r="AB541" s="273">
        <f t="shared" si="17"/>
        <v>1</v>
      </c>
      <c r="AC541" s="51">
        <f t="shared" si="16"/>
        <v>8</v>
      </c>
      <c r="AD541" s="130"/>
    </row>
    <row r="542" spans="1:33" s="96" customFormat="1" ht="102.75" customHeight="1" x14ac:dyDescent="0.25">
      <c r="A542" s="97">
        <v>550</v>
      </c>
      <c r="B542" s="46" t="s">
        <v>24</v>
      </c>
      <c r="C542" s="46" t="s">
        <v>2126</v>
      </c>
      <c r="D542" s="124" t="s">
        <v>2157</v>
      </c>
      <c r="E542" s="125">
        <v>44742.914583333331</v>
      </c>
      <c r="F542" s="46" t="s">
        <v>933</v>
      </c>
      <c r="G542" s="124" t="s">
        <v>28</v>
      </c>
      <c r="H542" s="124" t="s">
        <v>1810</v>
      </c>
      <c r="I542" s="126" t="s">
        <v>30</v>
      </c>
      <c r="J542" s="124" t="s">
        <v>2158</v>
      </c>
      <c r="K542" s="124" t="s">
        <v>2159</v>
      </c>
      <c r="L542" s="124" t="s">
        <v>2166</v>
      </c>
      <c r="M542" s="163" t="s">
        <v>2133</v>
      </c>
      <c r="N542" s="163">
        <v>7</v>
      </c>
      <c r="O542" s="124">
        <v>6</v>
      </c>
      <c r="P542" s="128">
        <v>44743</v>
      </c>
      <c r="Q542" s="128">
        <v>44804</v>
      </c>
      <c r="R542" s="124">
        <v>9</v>
      </c>
      <c r="S542" s="124" t="s">
        <v>934</v>
      </c>
      <c r="T542" s="124" t="s">
        <v>36</v>
      </c>
      <c r="U542" s="132"/>
      <c r="V542" s="124"/>
      <c r="W542" s="124"/>
      <c r="X542" s="124"/>
      <c r="Y542" s="124" t="s">
        <v>2220</v>
      </c>
      <c r="Z542" s="124">
        <v>7</v>
      </c>
      <c r="AA542" s="129">
        <v>44824.405555555553</v>
      </c>
      <c r="AB542" s="273">
        <f t="shared" si="17"/>
        <v>1</v>
      </c>
      <c r="AC542" s="51">
        <f t="shared" si="16"/>
        <v>6</v>
      </c>
      <c r="AD542" s="130"/>
    </row>
    <row r="543" spans="1:33" s="96" customFormat="1" ht="125.25" customHeight="1" x14ac:dyDescent="0.25">
      <c r="A543" s="97">
        <v>550</v>
      </c>
      <c r="B543" s="46" t="s">
        <v>24</v>
      </c>
      <c r="C543" s="46" t="s">
        <v>2126</v>
      </c>
      <c r="D543" s="124" t="s">
        <v>2157</v>
      </c>
      <c r="E543" s="125">
        <v>44742.916666666664</v>
      </c>
      <c r="F543" s="124" t="s">
        <v>165</v>
      </c>
      <c r="G543" s="124" t="s">
        <v>28</v>
      </c>
      <c r="H543" s="124" t="s">
        <v>1810</v>
      </c>
      <c r="I543" s="126" t="s">
        <v>30</v>
      </c>
      <c r="J543" s="124" t="s">
        <v>2158</v>
      </c>
      <c r="K543" s="124" t="s">
        <v>2159</v>
      </c>
      <c r="L543" s="124" t="s">
        <v>2167</v>
      </c>
      <c r="M543" s="163" t="s">
        <v>2168</v>
      </c>
      <c r="N543" s="163">
        <v>2</v>
      </c>
      <c r="O543" s="124">
        <v>6</v>
      </c>
      <c r="P543" s="128">
        <v>44805</v>
      </c>
      <c r="Q543" s="128">
        <v>44865</v>
      </c>
      <c r="R543" s="124">
        <v>9</v>
      </c>
      <c r="S543" s="124" t="s">
        <v>2162</v>
      </c>
      <c r="T543" s="124" t="s">
        <v>36</v>
      </c>
      <c r="U543" s="132"/>
      <c r="V543" s="124"/>
      <c r="W543" s="124"/>
      <c r="X543" s="124"/>
      <c r="Y543" s="134" t="s">
        <v>2414</v>
      </c>
      <c r="Z543" s="124">
        <v>2</v>
      </c>
      <c r="AA543" s="129">
        <v>44855.652777777781</v>
      </c>
      <c r="AB543" s="273">
        <f t="shared" si="17"/>
        <v>1</v>
      </c>
      <c r="AC543" s="51">
        <f t="shared" si="16"/>
        <v>6</v>
      </c>
      <c r="AD543" s="130"/>
    </row>
    <row r="544" spans="1:33" s="96" customFormat="1" ht="120" x14ac:dyDescent="0.25">
      <c r="A544" s="116">
        <v>537</v>
      </c>
      <c r="B544" s="46" t="s">
        <v>1947</v>
      </c>
      <c r="C544" s="46" t="s">
        <v>2111</v>
      </c>
      <c r="D544" s="102" t="s">
        <v>2117</v>
      </c>
      <c r="E544" s="78">
        <v>44708.582638888889</v>
      </c>
      <c r="F544" s="95" t="s">
        <v>2112</v>
      </c>
      <c r="G544" s="95" t="s">
        <v>28</v>
      </c>
      <c r="H544" s="95" t="s">
        <v>45</v>
      </c>
      <c r="I544" s="123" t="s">
        <v>236</v>
      </c>
      <c r="J544" s="95" t="s">
        <v>353</v>
      </c>
      <c r="K544" s="77" t="s">
        <v>2118</v>
      </c>
      <c r="L544" s="77" t="s">
        <v>2119</v>
      </c>
      <c r="M544" s="77" t="s">
        <v>2120</v>
      </c>
      <c r="N544" s="95">
        <v>1</v>
      </c>
      <c r="O544" s="135">
        <f>100/3</f>
        <v>33.333333333333336</v>
      </c>
      <c r="P544" s="136">
        <v>44638</v>
      </c>
      <c r="Q544" s="136">
        <v>44713</v>
      </c>
      <c r="R544" s="95">
        <v>10</v>
      </c>
      <c r="S544" s="95" t="s">
        <v>353</v>
      </c>
      <c r="Y544" s="67" t="s">
        <v>2396</v>
      </c>
      <c r="Z544" s="95">
        <v>1</v>
      </c>
      <c r="AA544" s="75">
        <v>44650</v>
      </c>
      <c r="AB544" s="273">
        <f t="shared" si="17"/>
        <v>1</v>
      </c>
      <c r="AC544" s="51">
        <f t="shared" si="16"/>
        <v>33.333333333333336</v>
      </c>
      <c r="AD544" s="95"/>
    </row>
    <row r="545" spans="1:31" s="96" customFormat="1" ht="195" x14ac:dyDescent="0.25">
      <c r="A545" s="116">
        <v>537</v>
      </c>
      <c r="B545" s="46" t="s">
        <v>1947</v>
      </c>
      <c r="C545" s="46" t="s">
        <v>2111</v>
      </c>
      <c r="D545" s="102" t="s">
        <v>2117</v>
      </c>
      <c r="E545" s="78">
        <v>44708.582638888889</v>
      </c>
      <c r="F545" s="95" t="s">
        <v>2112</v>
      </c>
      <c r="G545" s="95" t="s">
        <v>28</v>
      </c>
      <c r="H545" s="95" t="s">
        <v>45</v>
      </c>
      <c r="I545" s="123" t="s">
        <v>236</v>
      </c>
      <c r="J545" s="95" t="s">
        <v>353</v>
      </c>
      <c r="K545" s="95" t="s">
        <v>2113</v>
      </c>
      <c r="L545" s="95" t="s">
        <v>2114</v>
      </c>
      <c r="M545" s="95" t="s">
        <v>2115</v>
      </c>
      <c r="N545" s="95">
        <v>14</v>
      </c>
      <c r="O545" s="135">
        <f t="shared" ref="O545:O546" si="18">100/3</f>
        <v>33.333333333333336</v>
      </c>
      <c r="P545" s="137">
        <v>44638</v>
      </c>
      <c r="Q545" s="137">
        <v>44742</v>
      </c>
      <c r="R545" s="95">
        <v>12</v>
      </c>
      <c r="S545" s="95" t="s">
        <v>353</v>
      </c>
      <c r="Y545" s="67" t="s">
        <v>2116</v>
      </c>
      <c r="Z545" s="95">
        <v>14</v>
      </c>
      <c r="AA545" s="75">
        <v>44684</v>
      </c>
      <c r="AB545" s="273">
        <f t="shared" si="17"/>
        <v>1</v>
      </c>
      <c r="AC545" s="51">
        <f t="shared" si="16"/>
        <v>33.333333333333336</v>
      </c>
      <c r="AD545" s="95"/>
    </row>
    <row r="546" spans="1:31" s="96" customFormat="1" ht="180" x14ac:dyDescent="0.25">
      <c r="A546" s="116">
        <v>538</v>
      </c>
      <c r="B546" s="46" t="s">
        <v>1947</v>
      </c>
      <c r="C546" s="46" t="s">
        <v>2111</v>
      </c>
      <c r="D546" s="102" t="s">
        <v>2121</v>
      </c>
      <c r="E546" s="138">
        <v>44708.584027777775</v>
      </c>
      <c r="F546" s="95" t="s">
        <v>2112</v>
      </c>
      <c r="G546" s="95" t="s">
        <v>28</v>
      </c>
      <c r="H546" s="95" t="s">
        <v>45</v>
      </c>
      <c r="I546" s="123" t="s">
        <v>236</v>
      </c>
      <c r="J546" s="95" t="s">
        <v>353</v>
      </c>
      <c r="K546" s="95" t="s">
        <v>2122</v>
      </c>
      <c r="L546" s="102" t="s">
        <v>2123</v>
      </c>
      <c r="M546" s="95" t="s">
        <v>2124</v>
      </c>
      <c r="N546" s="95">
        <v>1</v>
      </c>
      <c r="O546" s="135">
        <f t="shared" si="18"/>
        <v>33.333333333333336</v>
      </c>
      <c r="P546" s="136">
        <v>44713</v>
      </c>
      <c r="Q546" s="136">
        <v>44925</v>
      </c>
      <c r="R546" s="95">
        <v>24</v>
      </c>
      <c r="S546" s="95" t="s">
        <v>353</v>
      </c>
      <c r="Y546" s="67" t="s">
        <v>2248</v>
      </c>
      <c r="Z546" s="95">
        <v>1</v>
      </c>
      <c r="AA546" s="75">
        <v>44736</v>
      </c>
      <c r="AB546" s="273">
        <f t="shared" si="17"/>
        <v>1</v>
      </c>
      <c r="AC546" s="51">
        <f t="shared" si="16"/>
        <v>33.333333333333336</v>
      </c>
      <c r="AD546" s="95"/>
    </row>
    <row r="547" spans="1:31" s="216" customFormat="1" ht="99.75" customHeight="1" x14ac:dyDescent="0.25">
      <c r="A547" s="97">
        <v>557</v>
      </c>
      <c r="B547" s="46" t="s">
        <v>1947</v>
      </c>
      <c r="C547" s="46" t="s">
        <v>2245</v>
      </c>
      <c r="D547" s="134" t="s">
        <v>2249</v>
      </c>
      <c r="E547" s="139">
        <v>44760.59652777778</v>
      </c>
      <c r="F547" s="46" t="s">
        <v>933</v>
      </c>
      <c r="G547" s="131"/>
      <c r="H547" s="131" t="s">
        <v>1810</v>
      </c>
      <c r="I547" s="140" t="s">
        <v>81</v>
      </c>
      <c r="J547" s="131" t="s">
        <v>937</v>
      </c>
      <c r="K547" s="131" t="s">
        <v>2250</v>
      </c>
      <c r="L547" s="131" t="s">
        <v>2251</v>
      </c>
      <c r="M547" s="131" t="s">
        <v>2252</v>
      </c>
      <c r="N547" s="131">
        <v>1</v>
      </c>
      <c r="O547" s="131">
        <v>10</v>
      </c>
      <c r="P547" s="128">
        <v>44756</v>
      </c>
      <c r="Q547" s="128">
        <v>44841</v>
      </c>
      <c r="R547" s="131">
        <v>12</v>
      </c>
      <c r="S547" s="131" t="s">
        <v>1016</v>
      </c>
      <c r="T547" s="124"/>
      <c r="U547" s="124"/>
      <c r="V547" s="124"/>
      <c r="W547" s="124"/>
      <c r="X547" s="124"/>
      <c r="Y547" s="141" t="s">
        <v>2273</v>
      </c>
      <c r="Z547" s="131">
        <v>1</v>
      </c>
      <c r="AA547" s="128">
        <v>44841</v>
      </c>
      <c r="AB547" s="273">
        <f t="shared" si="17"/>
        <v>1</v>
      </c>
      <c r="AC547" s="51">
        <f t="shared" si="16"/>
        <v>10</v>
      </c>
      <c r="AD547" s="96"/>
      <c r="AE547" s="96"/>
    </row>
    <row r="548" spans="1:31" s="96" customFormat="1" ht="105" x14ac:dyDescent="0.25">
      <c r="A548" s="97">
        <v>562</v>
      </c>
      <c r="B548" s="46" t="s">
        <v>1947</v>
      </c>
      <c r="C548" s="46" t="s">
        <v>2245</v>
      </c>
      <c r="D548" s="141" t="s">
        <v>2253</v>
      </c>
      <c r="E548" s="125">
        <v>44782.867361111108</v>
      </c>
      <c r="F548" s="124" t="s">
        <v>27</v>
      </c>
      <c r="G548" s="124"/>
      <c r="H548" s="124" t="s">
        <v>1810</v>
      </c>
      <c r="I548" s="126" t="s">
        <v>81</v>
      </c>
      <c r="J548" s="124" t="s">
        <v>1016</v>
      </c>
      <c r="K548" s="124" t="s">
        <v>2228</v>
      </c>
      <c r="L548" s="124" t="s">
        <v>2229</v>
      </c>
      <c r="M548" s="124" t="s">
        <v>2230</v>
      </c>
      <c r="N548" s="124">
        <v>1</v>
      </c>
      <c r="O548" s="124">
        <v>10</v>
      </c>
      <c r="P548" s="127">
        <v>44743</v>
      </c>
      <c r="Q548" s="127">
        <v>44834</v>
      </c>
      <c r="R548" s="124">
        <v>13</v>
      </c>
      <c r="S548" s="124" t="s">
        <v>1016</v>
      </c>
      <c r="T548" s="124"/>
      <c r="U548" s="124"/>
      <c r="V548" s="124"/>
      <c r="W548" s="124"/>
      <c r="X548" s="124"/>
      <c r="Y548" s="77" t="s">
        <v>2254</v>
      </c>
      <c r="Z548" s="77">
        <v>1</v>
      </c>
      <c r="AA548" s="78">
        <v>44819.831944444442</v>
      </c>
      <c r="AB548" s="273">
        <f t="shared" si="17"/>
        <v>1</v>
      </c>
      <c r="AC548" s="51">
        <f t="shared" si="16"/>
        <v>10</v>
      </c>
    </row>
    <row r="549" spans="1:31" s="216" customFormat="1" ht="107.25" customHeight="1" x14ac:dyDescent="0.25">
      <c r="A549" s="97">
        <v>563</v>
      </c>
      <c r="B549" s="46" t="s">
        <v>1947</v>
      </c>
      <c r="C549" s="46" t="s">
        <v>2245</v>
      </c>
      <c r="D549" s="131" t="s">
        <v>2255</v>
      </c>
      <c r="E549" s="139">
        <v>44782.869444444441</v>
      </c>
      <c r="F549" s="131" t="s">
        <v>27</v>
      </c>
      <c r="G549" s="131"/>
      <c r="H549" s="131" t="s">
        <v>1810</v>
      </c>
      <c r="I549" s="140" t="s">
        <v>81</v>
      </c>
      <c r="J549" s="131" t="s">
        <v>1016</v>
      </c>
      <c r="K549" s="131" t="s">
        <v>2231</v>
      </c>
      <c r="L549" s="131" t="s">
        <v>2232</v>
      </c>
      <c r="M549" s="131" t="s">
        <v>2233</v>
      </c>
      <c r="N549" s="131">
        <v>4</v>
      </c>
      <c r="O549" s="131">
        <v>8</v>
      </c>
      <c r="P549" s="128">
        <v>44743</v>
      </c>
      <c r="Q549" s="128">
        <v>44834</v>
      </c>
      <c r="R549" s="131">
        <v>13</v>
      </c>
      <c r="S549" s="131" t="s">
        <v>1016</v>
      </c>
      <c r="T549" s="124"/>
      <c r="U549" s="124"/>
      <c r="V549" s="124"/>
      <c r="W549" s="124"/>
      <c r="X549" s="124"/>
      <c r="Y549" s="41" t="s">
        <v>2256</v>
      </c>
      <c r="Z549" s="43">
        <v>4</v>
      </c>
      <c r="AA549" s="138">
        <v>44840.780555555553</v>
      </c>
      <c r="AB549" s="273">
        <f t="shared" si="17"/>
        <v>1</v>
      </c>
      <c r="AC549" s="51">
        <f t="shared" si="16"/>
        <v>8</v>
      </c>
      <c r="AD549" s="96"/>
      <c r="AE549" s="96"/>
    </row>
    <row r="550" spans="1:31" s="96" customFormat="1" ht="180" x14ac:dyDescent="0.25">
      <c r="A550" s="97">
        <v>563</v>
      </c>
      <c r="B550" s="46" t="s">
        <v>1947</v>
      </c>
      <c r="C550" s="46" t="s">
        <v>2245</v>
      </c>
      <c r="D550" s="124" t="s">
        <v>2255</v>
      </c>
      <c r="E550" s="125">
        <v>44782.869444444441</v>
      </c>
      <c r="F550" s="124" t="s">
        <v>27</v>
      </c>
      <c r="G550" s="124"/>
      <c r="H550" s="124" t="s">
        <v>1810</v>
      </c>
      <c r="I550" s="126" t="s">
        <v>81</v>
      </c>
      <c r="J550" s="124" t="s">
        <v>1016</v>
      </c>
      <c r="K550" s="141" t="s">
        <v>2231</v>
      </c>
      <c r="L550" s="141" t="s">
        <v>2234</v>
      </c>
      <c r="M550" s="141" t="s">
        <v>2235</v>
      </c>
      <c r="N550" s="124">
        <v>1</v>
      </c>
      <c r="O550" s="124">
        <v>7</v>
      </c>
      <c r="P550" s="127">
        <v>44743</v>
      </c>
      <c r="Q550" s="127">
        <v>44834</v>
      </c>
      <c r="R550" s="124">
        <v>13</v>
      </c>
      <c r="S550" s="124" t="s">
        <v>1016</v>
      </c>
      <c r="T550" s="124"/>
      <c r="U550" s="124"/>
      <c r="V550" s="124"/>
      <c r="W550" s="124"/>
      <c r="X550" s="124"/>
      <c r="Y550" s="41" t="s">
        <v>2274</v>
      </c>
      <c r="Z550" s="77">
        <v>1</v>
      </c>
      <c r="AA550" s="78">
        <v>44840.786111111112</v>
      </c>
      <c r="AB550" s="273">
        <f t="shared" si="17"/>
        <v>1</v>
      </c>
      <c r="AC550" s="51">
        <f t="shared" si="16"/>
        <v>7</v>
      </c>
    </row>
    <row r="551" spans="1:31" s="96" customFormat="1" ht="135" x14ac:dyDescent="0.25">
      <c r="A551" s="97">
        <v>564</v>
      </c>
      <c r="B551" s="46" t="s">
        <v>1947</v>
      </c>
      <c r="C551" s="46" t="s">
        <v>2245</v>
      </c>
      <c r="D551" s="124" t="s">
        <v>2257</v>
      </c>
      <c r="E551" s="125">
        <v>44782.869444444441</v>
      </c>
      <c r="F551" s="124" t="s">
        <v>27</v>
      </c>
      <c r="G551" s="124"/>
      <c r="H551" s="124" t="s">
        <v>1810</v>
      </c>
      <c r="I551" s="126" t="s">
        <v>81</v>
      </c>
      <c r="J551" s="124" t="s">
        <v>1016</v>
      </c>
      <c r="K551" s="141" t="s">
        <v>2236</v>
      </c>
      <c r="L551" s="141" t="s">
        <v>2237</v>
      </c>
      <c r="M551" s="124" t="s">
        <v>2238</v>
      </c>
      <c r="N551" s="124">
        <v>10</v>
      </c>
      <c r="O551" s="124">
        <v>7</v>
      </c>
      <c r="P551" s="127">
        <v>44743</v>
      </c>
      <c r="Q551" s="127">
        <v>44834</v>
      </c>
      <c r="R551" s="124">
        <v>13</v>
      </c>
      <c r="S551" s="124" t="s">
        <v>1016</v>
      </c>
      <c r="T551" s="124"/>
      <c r="U551" s="124"/>
      <c r="V551" s="124"/>
      <c r="W551" s="124"/>
      <c r="X551" s="124"/>
      <c r="Y551" s="41" t="s">
        <v>2275</v>
      </c>
      <c r="Z551" s="77">
        <v>10</v>
      </c>
      <c r="AA551" s="78">
        <v>44819.84375</v>
      </c>
      <c r="AB551" s="273">
        <f t="shared" si="17"/>
        <v>1</v>
      </c>
      <c r="AC551" s="51">
        <f t="shared" si="16"/>
        <v>7</v>
      </c>
    </row>
    <row r="552" spans="1:31" s="96" customFormat="1" ht="135" x14ac:dyDescent="0.25">
      <c r="A552" s="97">
        <v>564</v>
      </c>
      <c r="B552" s="46" t="s">
        <v>1947</v>
      </c>
      <c r="C552" s="46" t="s">
        <v>2245</v>
      </c>
      <c r="D552" s="124" t="s">
        <v>2257</v>
      </c>
      <c r="E552" s="125">
        <v>44782.869444444441</v>
      </c>
      <c r="F552" s="124" t="s">
        <v>27</v>
      </c>
      <c r="G552" s="124"/>
      <c r="H552" s="124" t="s">
        <v>1810</v>
      </c>
      <c r="I552" s="126" t="s">
        <v>81</v>
      </c>
      <c r="J552" s="124" t="s">
        <v>1016</v>
      </c>
      <c r="K552" s="141" t="s">
        <v>2236</v>
      </c>
      <c r="L552" s="141" t="s">
        <v>2239</v>
      </c>
      <c r="M552" s="141" t="s">
        <v>2235</v>
      </c>
      <c r="N552" s="124">
        <v>1</v>
      </c>
      <c r="O552" s="124">
        <v>7</v>
      </c>
      <c r="P552" s="127">
        <v>44743</v>
      </c>
      <c r="Q552" s="127">
        <v>44834</v>
      </c>
      <c r="R552" s="124">
        <v>13</v>
      </c>
      <c r="S552" s="124" t="s">
        <v>1016</v>
      </c>
      <c r="T552" s="124"/>
      <c r="U552" s="124"/>
      <c r="V552" s="124"/>
      <c r="W552" s="124"/>
      <c r="X552" s="124"/>
      <c r="Y552" s="41" t="s">
        <v>2258</v>
      </c>
      <c r="Z552" s="77">
        <v>1</v>
      </c>
      <c r="AA552" s="78">
        <v>44840.785416666666</v>
      </c>
      <c r="AB552" s="273">
        <f t="shared" si="17"/>
        <v>1</v>
      </c>
      <c r="AC552" s="51">
        <f t="shared" si="16"/>
        <v>7</v>
      </c>
    </row>
    <row r="553" spans="1:31" s="96" customFormat="1" ht="180" x14ac:dyDescent="0.25">
      <c r="A553" s="97">
        <v>565</v>
      </c>
      <c r="B553" s="46" t="s">
        <v>1947</v>
      </c>
      <c r="C553" s="46" t="s">
        <v>2245</v>
      </c>
      <c r="D553" s="124" t="s">
        <v>2259</v>
      </c>
      <c r="E553" s="125">
        <v>44782.869444444441</v>
      </c>
      <c r="F553" s="124" t="s">
        <v>27</v>
      </c>
      <c r="G553" s="124"/>
      <c r="H553" s="124" t="s">
        <v>1810</v>
      </c>
      <c r="I553" s="126" t="s">
        <v>81</v>
      </c>
      <c r="J553" s="124" t="s">
        <v>1016</v>
      </c>
      <c r="K553" s="141" t="s">
        <v>2240</v>
      </c>
      <c r="L553" s="5" t="s">
        <v>2241</v>
      </c>
      <c r="M553" s="141" t="s">
        <v>2242</v>
      </c>
      <c r="N553" s="142">
        <v>1</v>
      </c>
      <c r="O553" s="124">
        <v>10</v>
      </c>
      <c r="P553" s="127">
        <v>44743</v>
      </c>
      <c r="Q553" s="127">
        <v>44834</v>
      </c>
      <c r="R553" s="124">
        <v>13</v>
      </c>
      <c r="S553" s="124" t="s">
        <v>1016</v>
      </c>
      <c r="T553" s="142"/>
      <c r="U553" s="142"/>
      <c r="V553" s="142"/>
      <c r="W553" s="142"/>
      <c r="X553" s="142"/>
      <c r="Y553" s="41" t="s">
        <v>2276</v>
      </c>
      <c r="Z553" s="77">
        <v>1</v>
      </c>
      <c r="AA553" s="78">
        <v>44840.771527777775</v>
      </c>
      <c r="AB553" s="273">
        <f t="shared" si="17"/>
        <v>1</v>
      </c>
      <c r="AC553" s="51">
        <f t="shared" si="16"/>
        <v>10</v>
      </c>
    </row>
    <row r="554" spans="1:31" s="96" customFormat="1" ht="180" x14ac:dyDescent="0.25">
      <c r="A554" s="97">
        <v>566</v>
      </c>
      <c r="B554" s="46" t="s">
        <v>1947</v>
      </c>
      <c r="C554" s="46" t="s">
        <v>2245</v>
      </c>
      <c r="D554" s="124" t="s">
        <v>2260</v>
      </c>
      <c r="E554" s="125">
        <v>44782.870138888888</v>
      </c>
      <c r="F554" s="124" t="s">
        <v>27</v>
      </c>
      <c r="G554" s="124"/>
      <c r="H554" s="124" t="s">
        <v>1810</v>
      </c>
      <c r="I554" s="126" t="s">
        <v>81</v>
      </c>
      <c r="J554" s="124" t="s">
        <v>1016</v>
      </c>
      <c r="K554" s="124" t="s">
        <v>2243</v>
      </c>
      <c r="L554" s="13" t="s">
        <v>2244</v>
      </c>
      <c r="M554" s="143" t="s">
        <v>2242</v>
      </c>
      <c r="N554" s="95">
        <v>1</v>
      </c>
      <c r="O554" s="124">
        <v>10</v>
      </c>
      <c r="P554" s="127">
        <v>44743</v>
      </c>
      <c r="Q554" s="127">
        <v>44834</v>
      </c>
      <c r="R554" s="124">
        <v>13</v>
      </c>
      <c r="S554" s="143" t="s">
        <v>1016</v>
      </c>
      <c r="T554" s="95"/>
      <c r="U554" s="144"/>
      <c r="V554" s="144"/>
      <c r="W554" s="144"/>
      <c r="X554" s="144"/>
      <c r="Y554" s="145" t="s">
        <v>2276</v>
      </c>
      <c r="Z554" s="77">
        <v>1</v>
      </c>
      <c r="AA554" s="78">
        <v>44840.771527777775</v>
      </c>
      <c r="AB554" s="273">
        <f t="shared" si="17"/>
        <v>1</v>
      </c>
      <c r="AC554" s="51">
        <f t="shared" si="16"/>
        <v>10</v>
      </c>
    </row>
    <row r="555" spans="1:31" s="96" customFormat="1" ht="135" x14ac:dyDescent="0.25">
      <c r="A555" s="284">
        <v>588</v>
      </c>
      <c r="B555" s="46" t="s">
        <v>1947</v>
      </c>
      <c r="C555" s="46" t="s">
        <v>2245</v>
      </c>
      <c r="D555" s="96" t="s">
        <v>2261</v>
      </c>
      <c r="E555" s="146">
        <v>44782.870138888888</v>
      </c>
      <c r="F555" s="124" t="s">
        <v>27</v>
      </c>
      <c r="G555" s="142"/>
      <c r="H555" s="142" t="s">
        <v>45</v>
      </c>
      <c r="I555" s="147" t="s">
        <v>81</v>
      </c>
      <c r="J555" s="96" t="s">
        <v>1016</v>
      </c>
      <c r="K555" s="95" t="s">
        <v>2262</v>
      </c>
      <c r="L555" s="142" t="s">
        <v>2263</v>
      </c>
      <c r="M555" s="124" t="s">
        <v>2264</v>
      </c>
      <c r="N555" s="143">
        <v>1</v>
      </c>
      <c r="O555" s="95">
        <v>7</v>
      </c>
      <c r="P555" s="127">
        <v>44743</v>
      </c>
      <c r="Q555" s="127">
        <v>44834</v>
      </c>
      <c r="R555" s="124">
        <v>13</v>
      </c>
      <c r="S555" s="143" t="s">
        <v>1016</v>
      </c>
      <c r="T555" s="95"/>
      <c r="U555" s="144"/>
      <c r="V555" s="144"/>
      <c r="W555" s="144"/>
      <c r="X555" s="144"/>
      <c r="Y555" s="102" t="s">
        <v>2277</v>
      </c>
      <c r="Z555" s="144">
        <v>1</v>
      </c>
      <c r="AA555" s="78">
        <v>44841.439583333333</v>
      </c>
      <c r="AB555" s="273">
        <f t="shared" si="17"/>
        <v>1</v>
      </c>
      <c r="AC555" s="51">
        <f t="shared" si="16"/>
        <v>7</v>
      </c>
    </row>
    <row r="556" spans="1:31" s="96" customFormat="1" ht="90" x14ac:dyDescent="0.25">
      <c r="A556" s="284">
        <v>588</v>
      </c>
      <c r="B556" s="46" t="s">
        <v>1947</v>
      </c>
      <c r="C556" s="46" t="s">
        <v>2245</v>
      </c>
      <c r="D556" s="95" t="s">
        <v>2261</v>
      </c>
      <c r="E556" s="125">
        <v>44782.870138888888</v>
      </c>
      <c r="F556" s="143" t="s">
        <v>27</v>
      </c>
      <c r="G556" s="95"/>
      <c r="H556" s="144" t="s">
        <v>45</v>
      </c>
      <c r="I556" s="148" t="s">
        <v>81</v>
      </c>
      <c r="J556" s="149" t="s">
        <v>1016</v>
      </c>
      <c r="K556" s="95" t="s">
        <v>2262</v>
      </c>
      <c r="L556" s="144" t="s">
        <v>2265</v>
      </c>
      <c r="M556" s="124" t="s">
        <v>2266</v>
      </c>
      <c r="N556" s="143">
        <v>16</v>
      </c>
      <c r="O556" s="95">
        <v>7</v>
      </c>
      <c r="P556" s="127">
        <v>44743</v>
      </c>
      <c r="Q556" s="127">
        <v>44834</v>
      </c>
      <c r="R556" s="124">
        <v>13</v>
      </c>
      <c r="S556" s="96" t="s">
        <v>1016</v>
      </c>
      <c r="T556" s="150"/>
      <c r="U556" s="130"/>
      <c r="V556" s="130"/>
      <c r="W556" s="130"/>
      <c r="X556" s="130"/>
      <c r="Y556" s="102" t="s">
        <v>2277</v>
      </c>
      <c r="Z556" s="130">
        <v>16</v>
      </c>
      <c r="AA556" s="78">
        <v>44841.439583333333</v>
      </c>
      <c r="AB556" s="273">
        <f t="shared" si="17"/>
        <v>1</v>
      </c>
      <c r="AC556" s="51">
        <f t="shared" si="16"/>
        <v>7</v>
      </c>
    </row>
    <row r="557" spans="1:31" s="96" customFormat="1" ht="90" x14ac:dyDescent="0.25">
      <c r="A557" s="284">
        <v>588</v>
      </c>
      <c r="B557" s="46" t="s">
        <v>1947</v>
      </c>
      <c r="C557" s="46" t="s">
        <v>2245</v>
      </c>
      <c r="D557" s="150" t="s">
        <v>2261</v>
      </c>
      <c r="E557" s="125">
        <v>44782.870138888888</v>
      </c>
      <c r="F557" s="143" t="s">
        <v>27</v>
      </c>
      <c r="G557" s="150"/>
      <c r="H557" s="130" t="s">
        <v>45</v>
      </c>
      <c r="I557" s="151" t="s">
        <v>81</v>
      </c>
      <c r="J557" s="130" t="s">
        <v>1016</v>
      </c>
      <c r="K557" s="130" t="s">
        <v>2262</v>
      </c>
      <c r="L557" s="142" t="s">
        <v>2267</v>
      </c>
      <c r="M557" s="142" t="s">
        <v>2268</v>
      </c>
      <c r="N557" s="96">
        <v>2</v>
      </c>
      <c r="O557" s="95">
        <v>7</v>
      </c>
      <c r="P557" s="127">
        <v>44743</v>
      </c>
      <c r="Q557" s="127">
        <v>44834</v>
      </c>
      <c r="R557" s="143">
        <v>13</v>
      </c>
      <c r="S557" s="95" t="s">
        <v>1016</v>
      </c>
      <c r="T557" s="150"/>
      <c r="U557" s="130"/>
      <c r="V557" s="130"/>
      <c r="W557" s="130"/>
      <c r="X557" s="285"/>
      <c r="Y557" s="102" t="s">
        <v>2278</v>
      </c>
      <c r="Z557" s="130">
        <v>2</v>
      </c>
      <c r="AA557" s="78">
        <v>44841.422222222223</v>
      </c>
      <c r="AB557" s="273">
        <f t="shared" si="17"/>
        <v>1</v>
      </c>
      <c r="AC557" s="51">
        <f t="shared" si="16"/>
        <v>7</v>
      </c>
    </row>
    <row r="558" spans="1:31" s="96" customFormat="1" ht="120" x14ac:dyDescent="0.25">
      <c r="A558" s="286">
        <v>589</v>
      </c>
      <c r="B558" s="46" t="s">
        <v>1947</v>
      </c>
      <c r="C558" s="46" t="s">
        <v>2245</v>
      </c>
      <c r="D558" s="150" t="s">
        <v>2269</v>
      </c>
      <c r="E558" s="125">
        <v>44782.870138888888</v>
      </c>
      <c r="F558" s="143" t="s">
        <v>27</v>
      </c>
      <c r="G558" s="150"/>
      <c r="H558" s="130" t="s">
        <v>45</v>
      </c>
      <c r="I558" s="151" t="s">
        <v>81</v>
      </c>
      <c r="J558" s="130" t="s">
        <v>1016</v>
      </c>
      <c r="K558" s="130" t="s">
        <v>2270</v>
      </c>
      <c r="L558" s="144" t="s">
        <v>2271</v>
      </c>
      <c r="M558" s="144" t="s">
        <v>2272</v>
      </c>
      <c r="N558" s="149">
        <v>5</v>
      </c>
      <c r="O558" s="95">
        <v>10</v>
      </c>
      <c r="P558" s="127">
        <v>44743</v>
      </c>
      <c r="Q558" s="127">
        <v>44834</v>
      </c>
      <c r="R558" s="143">
        <v>13</v>
      </c>
      <c r="S558" s="95" t="s">
        <v>1016</v>
      </c>
      <c r="T558" s="150"/>
      <c r="U558" s="130"/>
      <c r="V558" s="130"/>
      <c r="W558" s="130"/>
      <c r="X558" s="285"/>
      <c r="Y558" s="102" t="s">
        <v>2279</v>
      </c>
      <c r="Z558" s="130">
        <v>5</v>
      </c>
      <c r="AA558" s="78">
        <v>44841.436111111114</v>
      </c>
      <c r="AB558" s="273">
        <f t="shared" si="17"/>
        <v>1</v>
      </c>
      <c r="AC558" s="51">
        <f t="shared" si="16"/>
        <v>10</v>
      </c>
    </row>
    <row r="559" spans="1:31" s="96" customFormat="1" ht="409.5" x14ac:dyDescent="0.25">
      <c r="A559" s="287">
        <v>573</v>
      </c>
      <c r="B559" s="46" t="s">
        <v>1947</v>
      </c>
      <c r="C559" s="46" t="s">
        <v>2333</v>
      </c>
      <c r="D559" s="150" t="s">
        <v>2334</v>
      </c>
      <c r="E559" s="125">
        <v>44826</v>
      </c>
      <c r="F559" s="143" t="s">
        <v>27</v>
      </c>
      <c r="G559" s="95" t="s">
        <v>28</v>
      </c>
      <c r="H559" s="130" t="s">
        <v>1834</v>
      </c>
      <c r="I559" s="151" t="s">
        <v>222</v>
      </c>
      <c r="J559" s="130" t="s">
        <v>2246</v>
      </c>
      <c r="K559" s="130" t="s">
        <v>2337</v>
      </c>
      <c r="L559" s="222" t="s">
        <v>2335</v>
      </c>
      <c r="M559" s="7" t="s">
        <v>2338</v>
      </c>
      <c r="N559" s="149">
        <v>1</v>
      </c>
      <c r="O559" s="95">
        <v>10</v>
      </c>
      <c r="P559" s="127">
        <v>44826</v>
      </c>
      <c r="Q559" s="127">
        <v>45260</v>
      </c>
      <c r="R559" s="143">
        <v>27</v>
      </c>
      <c r="S559" s="95" t="s">
        <v>2246</v>
      </c>
      <c r="T559" s="150"/>
      <c r="U559" s="130"/>
      <c r="V559" s="130"/>
      <c r="W559" s="130"/>
      <c r="X559" s="285"/>
      <c r="Y559" s="102" t="s">
        <v>2805</v>
      </c>
      <c r="Z559" s="130">
        <v>1</v>
      </c>
      <c r="AA559" s="78">
        <v>45198</v>
      </c>
      <c r="AB559" s="273">
        <f t="shared" si="17"/>
        <v>1</v>
      </c>
      <c r="AC559" s="51">
        <f t="shared" si="16"/>
        <v>10</v>
      </c>
    </row>
    <row r="560" spans="1:31" s="96" customFormat="1" ht="409.5" x14ac:dyDescent="0.25">
      <c r="A560" s="287">
        <v>573</v>
      </c>
      <c r="B560" s="46" t="s">
        <v>1947</v>
      </c>
      <c r="C560" s="46" t="s">
        <v>2333</v>
      </c>
      <c r="D560" s="150" t="s">
        <v>2334</v>
      </c>
      <c r="E560" s="125">
        <v>44826</v>
      </c>
      <c r="F560" s="143" t="s">
        <v>27</v>
      </c>
      <c r="G560" s="95" t="s">
        <v>28</v>
      </c>
      <c r="H560" s="130" t="s">
        <v>1834</v>
      </c>
      <c r="I560" s="151" t="s">
        <v>222</v>
      </c>
      <c r="J560" s="130" t="s">
        <v>2246</v>
      </c>
      <c r="K560" s="130" t="s">
        <v>2337</v>
      </c>
      <c r="L560" s="222" t="s">
        <v>2336</v>
      </c>
      <c r="M560" s="222" t="s">
        <v>2339</v>
      </c>
      <c r="N560" s="149">
        <v>1</v>
      </c>
      <c r="O560" s="95">
        <v>10</v>
      </c>
      <c r="P560" s="127">
        <v>44826</v>
      </c>
      <c r="Q560" s="127">
        <v>45290</v>
      </c>
      <c r="R560" s="143">
        <v>31</v>
      </c>
      <c r="S560" s="95" t="s">
        <v>2246</v>
      </c>
      <c r="T560" s="150"/>
      <c r="U560" s="130"/>
      <c r="V560" s="130"/>
      <c r="W560" s="130"/>
      <c r="X560" s="285"/>
      <c r="Y560" s="102" t="s">
        <v>2806</v>
      </c>
      <c r="Z560" s="130">
        <v>1</v>
      </c>
      <c r="AA560" s="78">
        <v>45198</v>
      </c>
      <c r="AB560" s="273">
        <f t="shared" si="17"/>
        <v>1</v>
      </c>
      <c r="AC560" s="51">
        <f t="shared" si="16"/>
        <v>10</v>
      </c>
    </row>
    <row r="561" spans="1:30" s="96" customFormat="1" ht="345" x14ac:dyDescent="0.25">
      <c r="A561" s="287">
        <v>574</v>
      </c>
      <c r="B561" s="46" t="s">
        <v>1947</v>
      </c>
      <c r="C561" s="46" t="s">
        <v>2333</v>
      </c>
      <c r="D561" s="150" t="s">
        <v>2341</v>
      </c>
      <c r="E561" s="125">
        <v>44826</v>
      </c>
      <c r="F561" s="143" t="s">
        <v>27</v>
      </c>
      <c r="G561" s="95" t="s">
        <v>28</v>
      </c>
      <c r="H561" s="130" t="s">
        <v>1834</v>
      </c>
      <c r="I561" s="151" t="s">
        <v>222</v>
      </c>
      <c r="J561" s="130" t="s">
        <v>2246</v>
      </c>
      <c r="K561" s="130" t="s">
        <v>2342</v>
      </c>
      <c r="L561" s="51" t="s">
        <v>2340</v>
      </c>
      <c r="M561" s="164" t="s">
        <v>2343</v>
      </c>
      <c r="N561" s="149">
        <v>1</v>
      </c>
      <c r="O561" s="95">
        <v>10</v>
      </c>
      <c r="P561" s="127">
        <v>44826</v>
      </c>
      <c r="Q561" s="127">
        <v>45201</v>
      </c>
      <c r="R561" s="143">
        <v>27</v>
      </c>
      <c r="S561" s="95" t="s">
        <v>2246</v>
      </c>
      <c r="T561" s="150"/>
      <c r="U561" s="130"/>
      <c r="V561" s="130"/>
      <c r="W561" s="130"/>
      <c r="X561" s="285"/>
      <c r="Y561" s="102" t="s">
        <v>2793</v>
      </c>
      <c r="Z561" s="130">
        <v>1</v>
      </c>
      <c r="AA561" s="78">
        <v>45103</v>
      </c>
      <c r="AB561" s="273">
        <f t="shared" si="17"/>
        <v>1</v>
      </c>
      <c r="AC561" s="51">
        <f t="shared" si="16"/>
        <v>10</v>
      </c>
    </row>
    <row r="562" spans="1:30" s="96" customFormat="1" ht="345" x14ac:dyDescent="0.25">
      <c r="A562" s="287">
        <v>574</v>
      </c>
      <c r="B562" s="46" t="s">
        <v>1947</v>
      </c>
      <c r="C562" s="46" t="s">
        <v>2333</v>
      </c>
      <c r="D562" s="150" t="s">
        <v>2341</v>
      </c>
      <c r="E562" s="125">
        <v>44826</v>
      </c>
      <c r="F562" s="143" t="s">
        <v>27</v>
      </c>
      <c r="G562" s="95" t="s">
        <v>28</v>
      </c>
      <c r="H562" s="130" t="s">
        <v>1834</v>
      </c>
      <c r="I562" s="151" t="s">
        <v>222</v>
      </c>
      <c r="J562" s="130" t="s">
        <v>2246</v>
      </c>
      <c r="K562" s="130" t="s">
        <v>2342</v>
      </c>
      <c r="L562" s="222" t="s">
        <v>2336</v>
      </c>
      <c r="M562" s="222" t="s">
        <v>2339</v>
      </c>
      <c r="N562" s="149">
        <v>1</v>
      </c>
      <c r="O562" s="95">
        <v>10</v>
      </c>
      <c r="P562" s="127">
        <v>44826</v>
      </c>
      <c r="Q562" s="127">
        <v>45201</v>
      </c>
      <c r="R562" s="143">
        <v>31</v>
      </c>
      <c r="S562" s="95" t="s">
        <v>2246</v>
      </c>
      <c r="T562" s="150"/>
      <c r="U562" s="130"/>
      <c r="V562" s="130"/>
      <c r="W562" s="130"/>
      <c r="X562" s="285"/>
      <c r="Y562" s="102" t="s">
        <v>2793</v>
      </c>
      <c r="Z562" s="130">
        <v>1</v>
      </c>
      <c r="AA562" s="78">
        <v>45103</v>
      </c>
      <c r="AB562" s="273">
        <f t="shared" si="17"/>
        <v>1</v>
      </c>
      <c r="AC562" s="51">
        <f t="shared" si="16"/>
        <v>10</v>
      </c>
    </row>
    <row r="563" spans="1:30" s="96" customFormat="1" ht="409.5" x14ac:dyDescent="0.25">
      <c r="A563" s="287">
        <v>571</v>
      </c>
      <c r="B563" s="46" t="s">
        <v>1947</v>
      </c>
      <c r="C563" s="46" t="s">
        <v>2333</v>
      </c>
      <c r="D563" s="150" t="s">
        <v>2344</v>
      </c>
      <c r="E563" s="125">
        <v>44826</v>
      </c>
      <c r="F563" s="143" t="s">
        <v>27</v>
      </c>
      <c r="G563" s="95" t="s">
        <v>28</v>
      </c>
      <c r="H563" s="130" t="s">
        <v>1834</v>
      </c>
      <c r="I563" s="151" t="s">
        <v>107</v>
      </c>
      <c r="J563" s="130" t="s">
        <v>2246</v>
      </c>
      <c r="K563" s="130" t="s">
        <v>2345</v>
      </c>
      <c r="L563" s="51" t="s">
        <v>2346</v>
      </c>
      <c r="M563" s="251" t="s">
        <v>2349</v>
      </c>
      <c r="N563" s="149">
        <v>1</v>
      </c>
      <c r="O563" s="95">
        <v>8</v>
      </c>
      <c r="P563" s="127">
        <v>44826</v>
      </c>
      <c r="Q563" s="127">
        <v>45229</v>
      </c>
      <c r="R563" s="143">
        <v>40</v>
      </c>
      <c r="S563" s="95" t="s">
        <v>2246</v>
      </c>
      <c r="T563" s="150"/>
      <c r="U563" s="130"/>
      <c r="V563" s="130"/>
      <c r="W563" s="130"/>
      <c r="X563" s="285"/>
      <c r="Y563" s="102" t="s">
        <v>2791</v>
      </c>
      <c r="Z563" s="130">
        <v>1</v>
      </c>
      <c r="AA563" s="78">
        <v>45223</v>
      </c>
      <c r="AB563" s="273">
        <f t="shared" si="17"/>
        <v>1</v>
      </c>
      <c r="AC563" s="51">
        <f t="shared" si="16"/>
        <v>8</v>
      </c>
    </row>
    <row r="564" spans="1:30" s="96" customFormat="1" ht="409.5" x14ac:dyDescent="0.25">
      <c r="A564" s="287">
        <v>571</v>
      </c>
      <c r="B564" s="46" t="s">
        <v>1947</v>
      </c>
      <c r="C564" s="46" t="s">
        <v>2333</v>
      </c>
      <c r="D564" s="150" t="s">
        <v>2344</v>
      </c>
      <c r="E564" s="125">
        <v>44826</v>
      </c>
      <c r="F564" s="143" t="s">
        <v>27</v>
      </c>
      <c r="G564" s="95" t="s">
        <v>28</v>
      </c>
      <c r="H564" s="130" t="s">
        <v>1834</v>
      </c>
      <c r="I564" s="151" t="s">
        <v>107</v>
      </c>
      <c r="J564" s="130" t="s">
        <v>2246</v>
      </c>
      <c r="K564" s="130" t="s">
        <v>2345</v>
      </c>
      <c r="L564" s="51" t="s">
        <v>2347</v>
      </c>
      <c r="M564" s="164" t="s">
        <v>2350</v>
      </c>
      <c r="N564" s="149">
        <v>1</v>
      </c>
      <c r="O564" s="95">
        <v>8</v>
      </c>
      <c r="P564" s="127">
        <v>44826</v>
      </c>
      <c r="Q564" s="127">
        <v>45229</v>
      </c>
      <c r="R564" s="143">
        <v>40</v>
      </c>
      <c r="S564" s="95" t="s">
        <v>2246</v>
      </c>
      <c r="T564" s="150"/>
      <c r="U564" s="130"/>
      <c r="V564" s="130"/>
      <c r="W564" s="130"/>
      <c r="X564" s="285"/>
      <c r="Y564" s="102" t="s">
        <v>2895</v>
      </c>
      <c r="Z564" s="130">
        <v>1</v>
      </c>
      <c r="AA564" s="78">
        <v>45272</v>
      </c>
      <c r="AB564" s="273">
        <f t="shared" si="17"/>
        <v>1</v>
      </c>
      <c r="AC564" s="51">
        <f t="shared" si="16"/>
        <v>8</v>
      </c>
    </row>
    <row r="565" spans="1:30" s="96" customFormat="1" ht="409.5" x14ac:dyDescent="0.25">
      <c r="A565" s="287">
        <v>571</v>
      </c>
      <c r="B565" s="46" t="s">
        <v>1947</v>
      </c>
      <c r="C565" s="46" t="s">
        <v>2333</v>
      </c>
      <c r="D565" s="150" t="s">
        <v>2344</v>
      </c>
      <c r="E565" s="125">
        <v>44826</v>
      </c>
      <c r="F565" s="143" t="s">
        <v>27</v>
      </c>
      <c r="G565" s="95" t="s">
        <v>28</v>
      </c>
      <c r="H565" s="130" t="s">
        <v>1834</v>
      </c>
      <c r="I565" s="151" t="s">
        <v>107</v>
      </c>
      <c r="J565" s="130" t="s">
        <v>2246</v>
      </c>
      <c r="K565" s="130" t="s">
        <v>2345</v>
      </c>
      <c r="L565" s="51" t="s">
        <v>2348</v>
      </c>
      <c r="M565" s="51" t="s">
        <v>2351</v>
      </c>
      <c r="N565" s="149">
        <v>1</v>
      </c>
      <c r="O565" s="95">
        <v>8</v>
      </c>
      <c r="P565" s="127">
        <v>44826</v>
      </c>
      <c r="Q565" s="127">
        <v>45229</v>
      </c>
      <c r="R565" s="143">
        <v>40</v>
      </c>
      <c r="S565" s="95" t="s">
        <v>2246</v>
      </c>
      <c r="T565" s="150"/>
      <c r="U565" s="130"/>
      <c r="V565" s="130"/>
      <c r="W565" s="130"/>
      <c r="X565" s="285"/>
      <c r="Y565" s="102" t="s">
        <v>2792</v>
      </c>
      <c r="Z565" s="130">
        <v>1</v>
      </c>
      <c r="AA565" s="78">
        <v>45223</v>
      </c>
      <c r="AB565" s="273">
        <f t="shared" si="17"/>
        <v>1</v>
      </c>
      <c r="AC565" s="51">
        <f t="shared" si="16"/>
        <v>8</v>
      </c>
    </row>
    <row r="566" spans="1:30" s="96" customFormat="1" ht="300" x14ac:dyDescent="0.25">
      <c r="A566" s="287">
        <v>572</v>
      </c>
      <c r="B566" s="46" t="s">
        <v>1947</v>
      </c>
      <c r="C566" s="46" t="s">
        <v>2333</v>
      </c>
      <c r="D566" s="150" t="s">
        <v>2352</v>
      </c>
      <c r="E566" s="125">
        <v>44826</v>
      </c>
      <c r="F566" s="143" t="s">
        <v>27</v>
      </c>
      <c r="G566" s="95" t="s">
        <v>28</v>
      </c>
      <c r="H566" s="130" t="s">
        <v>1834</v>
      </c>
      <c r="I566" s="151" t="s">
        <v>222</v>
      </c>
      <c r="J566" s="130" t="s">
        <v>2246</v>
      </c>
      <c r="K566" s="130" t="s">
        <v>2355</v>
      </c>
      <c r="L566" s="51" t="s">
        <v>2353</v>
      </c>
      <c r="M566" s="7" t="s">
        <v>1854</v>
      </c>
      <c r="N566" s="149">
        <v>1</v>
      </c>
      <c r="O566" s="95">
        <v>9</v>
      </c>
      <c r="P566" s="127">
        <v>44826</v>
      </c>
      <c r="Q566" s="127">
        <v>45230</v>
      </c>
      <c r="R566" s="143">
        <v>27</v>
      </c>
      <c r="S566" s="95" t="s">
        <v>2246</v>
      </c>
      <c r="T566" s="150"/>
      <c r="U566" s="130"/>
      <c r="V566" s="130"/>
      <c r="W566" s="130"/>
      <c r="X566" s="285"/>
      <c r="Y566" s="102" t="s">
        <v>2896</v>
      </c>
      <c r="Z566" s="130">
        <v>1</v>
      </c>
      <c r="AA566" s="78">
        <v>45272</v>
      </c>
      <c r="AB566" s="273">
        <f t="shared" si="17"/>
        <v>1</v>
      </c>
      <c r="AC566" s="51">
        <f t="shared" si="16"/>
        <v>9</v>
      </c>
    </row>
    <row r="567" spans="1:30" s="96" customFormat="1" ht="300" x14ac:dyDescent="0.25">
      <c r="A567" s="287">
        <v>572</v>
      </c>
      <c r="B567" s="46" t="s">
        <v>1947</v>
      </c>
      <c r="C567" s="46" t="s">
        <v>2333</v>
      </c>
      <c r="D567" s="150" t="s">
        <v>2352</v>
      </c>
      <c r="E567" s="125">
        <v>44826</v>
      </c>
      <c r="F567" s="143" t="s">
        <v>27</v>
      </c>
      <c r="G567" s="95" t="s">
        <v>28</v>
      </c>
      <c r="H567" s="130" t="s">
        <v>1834</v>
      </c>
      <c r="I567" s="151" t="s">
        <v>107</v>
      </c>
      <c r="J567" s="130" t="s">
        <v>2246</v>
      </c>
      <c r="K567" s="130" t="s">
        <v>2355</v>
      </c>
      <c r="L567" s="222" t="s">
        <v>2336</v>
      </c>
      <c r="M567" s="222" t="s">
        <v>2339</v>
      </c>
      <c r="N567" s="149">
        <v>1</v>
      </c>
      <c r="O567" s="95">
        <v>9</v>
      </c>
      <c r="P567" s="127">
        <v>44826</v>
      </c>
      <c r="Q567" s="127">
        <v>45201</v>
      </c>
      <c r="R567" s="143">
        <v>31</v>
      </c>
      <c r="S567" s="95" t="s">
        <v>2246</v>
      </c>
      <c r="T567" s="150"/>
      <c r="U567" s="130"/>
      <c r="V567" s="130"/>
      <c r="W567" s="130"/>
      <c r="X567" s="285"/>
      <c r="Y567" s="102" t="s">
        <v>2897</v>
      </c>
      <c r="Z567" s="130">
        <v>1</v>
      </c>
      <c r="AA567" s="78">
        <v>45272</v>
      </c>
      <c r="AB567" s="273">
        <f t="shared" si="17"/>
        <v>1</v>
      </c>
      <c r="AC567" s="51">
        <f t="shared" si="16"/>
        <v>9</v>
      </c>
    </row>
    <row r="568" spans="1:30" s="96" customFormat="1" ht="300" x14ac:dyDescent="0.25">
      <c r="A568" s="287">
        <v>572</v>
      </c>
      <c r="B568" s="46" t="s">
        <v>1947</v>
      </c>
      <c r="C568" s="46" t="s">
        <v>2333</v>
      </c>
      <c r="D568" s="150" t="s">
        <v>2352</v>
      </c>
      <c r="E568" s="125">
        <v>44826</v>
      </c>
      <c r="F568" s="143" t="s">
        <v>27</v>
      </c>
      <c r="G568" s="95" t="s">
        <v>28</v>
      </c>
      <c r="H568" s="130" t="s">
        <v>1834</v>
      </c>
      <c r="I568" s="151" t="s">
        <v>107</v>
      </c>
      <c r="J568" s="130" t="s">
        <v>2246</v>
      </c>
      <c r="K568" s="130" t="s">
        <v>2355</v>
      </c>
      <c r="L568" s="222" t="s">
        <v>2354</v>
      </c>
      <c r="M568" s="222" t="s">
        <v>2356</v>
      </c>
      <c r="N568" s="149">
        <v>2</v>
      </c>
      <c r="O568" s="95">
        <v>9</v>
      </c>
      <c r="P568" s="127">
        <v>44826</v>
      </c>
      <c r="Q568" s="127">
        <v>44865</v>
      </c>
      <c r="R568" s="143">
        <v>5</v>
      </c>
      <c r="S568" s="95" t="s">
        <v>2246</v>
      </c>
      <c r="T568" s="150"/>
      <c r="U568" s="130"/>
      <c r="V568" s="130"/>
      <c r="W568" s="130"/>
      <c r="X568" s="285"/>
      <c r="Y568" s="222" t="s">
        <v>2389</v>
      </c>
      <c r="Z568" s="130">
        <v>2</v>
      </c>
      <c r="AA568" s="127">
        <v>44825</v>
      </c>
      <c r="AB568" s="273">
        <f t="shared" si="17"/>
        <v>1</v>
      </c>
      <c r="AC568" s="51">
        <f t="shared" si="16"/>
        <v>9</v>
      </c>
    </row>
    <row r="569" spans="1:30" s="96" customFormat="1" ht="300" x14ac:dyDescent="0.25">
      <c r="A569" s="287">
        <v>586</v>
      </c>
      <c r="B569" s="46" t="s">
        <v>1947</v>
      </c>
      <c r="C569" s="46" t="s">
        <v>2333</v>
      </c>
      <c r="D569" s="150" t="s">
        <v>2352</v>
      </c>
      <c r="E569" s="125">
        <v>44832</v>
      </c>
      <c r="F569" s="46" t="s">
        <v>933</v>
      </c>
      <c r="G569" s="95" t="s">
        <v>28</v>
      </c>
      <c r="H569" s="130" t="s">
        <v>1845</v>
      </c>
      <c r="I569" s="151" t="s">
        <v>107</v>
      </c>
      <c r="J569" s="130" t="s">
        <v>2499</v>
      </c>
      <c r="K569" s="130" t="s">
        <v>2355</v>
      </c>
      <c r="L569" s="144" t="s">
        <v>2357</v>
      </c>
      <c r="M569" s="144" t="s">
        <v>2358</v>
      </c>
      <c r="N569" s="149">
        <v>1</v>
      </c>
      <c r="O569" s="95">
        <v>9</v>
      </c>
      <c r="P569" s="127">
        <v>44832</v>
      </c>
      <c r="Q569" s="127">
        <v>45138</v>
      </c>
      <c r="R569" s="143">
        <v>9</v>
      </c>
      <c r="S569" s="95" t="s">
        <v>2499</v>
      </c>
      <c r="T569" s="150"/>
      <c r="U569" s="130"/>
      <c r="V569" s="130"/>
      <c r="W569" s="130"/>
      <c r="X569" s="285"/>
      <c r="Y569" s="102" t="s">
        <v>2498</v>
      </c>
      <c r="Z569" s="130">
        <v>1</v>
      </c>
      <c r="AA569" s="78">
        <v>45016</v>
      </c>
      <c r="AB569" s="273">
        <f t="shared" ref="AB569" si="19">Z569/N569</f>
        <v>1</v>
      </c>
      <c r="AC569" s="51">
        <f t="shared" si="16"/>
        <v>9</v>
      </c>
    </row>
    <row r="570" spans="1:30" s="96" customFormat="1" ht="150" x14ac:dyDescent="0.25">
      <c r="A570" s="43">
        <v>585</v>
      </c>
      <c r="B570" s="46" t="s">
        <v>1947</v>
      </c>
      <c r="C570" s="46" t="s">
        <v>2221</v>
      </c>
      <c r="D570" s="77" t="s">
        <v>2222</v>
      </c>
      <c r="E570" s="78">
        <v>44830.424305555556</v>
      </c>
      <c r="F570" s="77" t="s">
        <v>1871</v>
      </c>
      <c r="G570" s="77"/>
      <c r="H570" s="77" t="s">
        <v>1810</v>
      </c>
      <c r="I570" s="94" t="s">
        <v>1514</v>
      </c>
      <c r="J570" s="77" t="s">
        <v>1872</v>
      </c>
      <c r="K570" s="77" t="s">
        <v>2223</v>
      </c>
      <c r="L570" s="77" t="s">
        <v>2224</v>
      </c>
      <c r="M570" s="77" t="s">
        <v>2225</v>
      </c>
      <c r="N570" s="77">
        <v>1</v>
      </c>
      <c r="O570" s="152">
        <v>50</v>
      </c>
      <c r="P570" s="93">
        <v>44805</v>
      </c>
      <c r="Q570" s="93">
        <v>44910</v>
      </c>
      <c r="R570" s="77">
        <v>15</v>
      </c>
      <c r="S570" s="152" t="s">
        <v>1872</v>
      </c>
      <c r="T570" s="77"/>
      <c r="U570" s="77"/>
      <c r="V570" s="77"/>
      <c r="W570" s="77"/>
      <c r="X570" s="77"/>
      <c r="Y570" s="41" t="s">
        <v>2411</v>
      </c>
      <c r="Z570" s="107">
        <v>1</v>
      </c>
      <c r="AA570" s="109">
        <v>44908.667361111111</v>
      </c>
      <c r="AB570" s="273">
        <f t="shared" si="17"/>
        <v>1</v>
      </c>
      <c r="AC570" s="51">
        <f t="shared" si="16"/>
        <v>50</v>
      </c>
    </row>
    <row r="571" spans="1:30" s="96" customFormat="1" ht="269.10000000000002" customHeight="1" x14ac:dyDescent="0.25">
      <c r="A571" s="153">
        <v>585</v>
      </c>
      <c r="B571" s="46" t="s">
        <v>1947</v>
      </c>
      <c r="C571" s="46" t="s">
        <v>2221</v>
      </c>
      <c r="D571" s="41" t="s">
        <v>2222</v>
      </c>
      <c r="E571" s="78">
        <v>44830.424305555556</v>
      </c>
      <c r="F571" s="77" t="s">
        <v>1871</v>
      </c>
      <c r="G571" s="77" t="s">
        <v>28</v>
      </c>
      <c r="H571" s="77" t="s">
        <v>1810</v>
      </c>
      <c r="I571" s="94" t="s">
        <v>1514</v>
      </c>
      <c r="J571" s="77" t="s">
        <v>1872</v>
      </c>
      <c r="K571" s="77" t="s">
        <v>2223</v>
      </c>
      <c r="L571" s="77" t="s">
        <v>2226</v>
      </c>
      <c r="M571" s="77" t="s">
        <v>2227</v>
      </c>
      <c r="N571" s="77">
        <v>1</v>
      </c>
      <c r="O571" s="77">
        <v>50</v>
      </c>
      <c r="P571" s="93">
        <v>44805</v>
      </c>
      <c r="Q571" s="93">
        <v>45138</v>
      </c>
      <c r="R571" s="77">
        <v>25</v>
      </c>
      <c r="S571" s="77" t="s">
        <v>1872</v>
      </c>
      <c r="T571" s="77"/>
      <c r="U571" s="77"/>
      <c r="V571" s="77"/>
      <c r="W571" s="77"/>
      <c r="X571" s="77"/>
      <c r="Y571" s="65" t="s">
        <v>2749</v>
      </c>
      <c r="Z571" s="107">
        <v>1</v>
      </c>
      <c r="AA571" s="109">
        <v>45126.29583333333</v>
      </c>
      <c r="AB571" s="273">
        <f t="shared" si="17"/>
        <v>1</v>
      </c>
      <c r="AC571" s="51">
        <f t="shared" si="16"/>
        <v>50</v>
      </c>
    </row>
    <row r="572" spans="1:30" s="96" customFormat="1" ht="60" x14ac:dyDescent="0.25">
      <c r="A572" s="43">
        <v>575</v>
      </c>
      <c r="B572" s="46" t="s">
        <v>24</v>
      </c>
      <c r="C572" s="46" t="s">
        <v>2280</v>
      </c>
      <c r="D572" s="77" t="s">
        <v>2281</v>
      </c>
      <c r="E572" s="78">
        <v>44826.432638888888</v>
      </c>
      <c r="F572" s="77" t="s">
        <v>27</v>
      </c>
      <c r="G572" s="77"/>
      <c r="H572" s="77" t="s">
        <v>1810</v>
      </c>
      <c r="I572" s="94" t="s">
        <v>30</v>
      </c>
      <c r="J572" s="77" t="s">
        <v>1683</v>
      </c>
      <c r="K572" s="77" t="s">
        <v>2282</v>
      </c>
      <c r="L572" s="77" t="s">
        <v>2283</v>
      </c>
      <c r="M572" s="77" t="s">
        <v>2284</v>
      </c>
      <c r="N572" s="77">
        <v>1</v>
      </c>
      <c r="O572" s="77">
        <v>5</v>
      </c>
      <c r="P572" s="93">
        <v>44820</v>
      </c>
      <c r="Q572" s="93">
        <v>44895</v>
      </c>
      <c r="R572" s="77">
        <v>10</v>
      </c>
      <c r="S572" s="77" t="s">
        <v>2162</v>
      </c>
      <c r="T572" s="77"/>
      <c r="U572" s="77"/>
      <c r="V572" s="77"/>
      <c r="W572" s="77"/>
      <c r="X572" s="77"/>
      <c r="Y572" s="154" t="s">
        <v>2456</v>
      </c>
      <c r="Z572" s="155">
        <v>1</v>
      </c>
      <c r="AA572" s="156">
        <v>44902</v>
      </c>
      <c r="AB572" s="288">
        <f>Z572/N572</f>
        <v>1</v>
      </c>
      <c r="AC572" s="289">
        <f t="shared" si="16"/>
        <v>5</v>
      </c>
    </row>
    <row r="573" spans="1:30" s="96" customFormat="1" ht="90" x14ac:dyDescent="0.25">
      <c r="A573" s="43">
        <v>575</v>
      </c>
      <c r="B573" s="46" t="s">
        <v>24</v>
      </c>
      <c r="C573" s="46" t="s">
        <v>2280</v>
      </c>
      <c r="D573" s="77" t="s">
        <v>2281</v>
      </c>
      <c r="E573" s="78">
        <v>44826.432638888888</v>
      </c>
      <c r="F573" s="77" t="s">
        <v>27</v>
      </c>
      <c r="G573" s="77"/>
      <c r="H573" s="77" t="s">
        <v>1810</v>
      </c>
      <c r="I573" s="94" t="s">
        <v>30</v>
      </c>
      <c r="J573" s="77" t="s">
        <v>1683</v>
      </c>
      <c r="K573" s="77" t="s">
        <v>2282</v>
      </c>
      <c r="L573" s="77" t="s">
        <v>2285</v>
      </c>
      <c r="M573" s="77" t="s">
        <v>2286</v>
      </c>
      <c r="N573" s="77">
        <v>1</v>
      </c>
      <c r="O573" s="77">
        <v>5</v>
      </c>
      <c r="P573" s="93">
        <v>44820</v>
      </c>
      <c r="Q573" s="93">
        <v>44865</v>
      </c>
      <c r="R573" s="77">
        <v>6</v>
      </c>
      <c r="S573" s="77" t="s">
        <v>1974</v>
      </c>
      <c r="T573" s="77"/>
      <c r="U573" s="77"/>
      <c r="V573" s="77"/>
      <c r="W573" s="77"/>
      <c r="X573" s="77"/>
      <c r="Y573" s="154" t="s">
        <v>2457</v>
      </c>
      <c r="Z573" s="155">
        <v>1</v>
      </c>
      <c r="AA573" s="156">
        <v>44867</v>
      </c>
      <c r="AB573" s="288">
        <f t="shared" ref="AB573:AB576" si="20">Z573/N573</f>
        <v>1</v>
      </c>
      <c r="AC573" s="289">
        <f t="shared" si="16"/>
        <v>5</v>
      </c>
      <c r="AD573" s="96" t="s">
        <v>2458</v>
      </c>
    </row>
    <row r="574" spans="1:30" s="96" customFormat="1" ht="60" x14ac:dyDescent="0.25">
      <c r="A574" s="43">
        <v>575</v>
      </c>
      <c r="B574" s="46" t="s">
        <v>24</v>
      </c>
      <c r="C574" s="46" t="s">
        <v>2280</v>
      </c>
      <c r="D574" s="77" t="s">
        <v>2281</v>
      </c>
      <c r="E574" s="78">
        <v>44826.432638888888</v>
      </c>
      <c r="F574" s="77" t="s">
        <v>27</v>
      </c>
      <c r="G574" s="77"/>
      <c r="H574" s="77" t="s">
        <v>1810</v>
      </c>
      <c r="I574" s="94" t="s">
        <v>30</v>
      </c>
      <c r="J574" s="77" t="s">
        <v>1683</v>
      </c>
      <c r="K574" s="77" t="s">
        <v>2282</v>
      </c>
      <c r="L574" s="77" t="s">
        <v>2287</v>
      </c>
      <c r="M574" s="77" t="s">
        <v>2288</v>
      </c>
      <c r="N574" s="77">
        <v>1</v>
      </c>
      <c r="O574" s="77">
        <v>5</v>
      </c>
      <c r="P574" s="93">
        <v>44820</v>
      </c>
      <c r="Q574" s="93">
        <v>44926</v>
      </c>
      <c r="R574" s="77">
        <v>15</v>
      </c>
      <c r="S574" s="77" t="s">
        <v>2162</v>
      </c>
      <c r="T574" s="77"/>
      <c r="U574" s="77"/>
      <c r="V574" s="77"/>
      <c r="W574" s="77"/>
      <c r="X574" s="77"/>
      <c r="Y574" s="154" t="s">
        <v>2459</v>
      </c>
      <c r="Z574" s="155">
        <v>1</v>
      </c>
      <c r="AA574" s="156">
        <v>44841</v>
      </c>
      <c r="AB574" s="288">
        <f t="shared" si="20"/>
        <v>1</v>
      </c>
      <c r="AC574" s="289">
        <f t="shared" si="16"/>
        <v>5</v>
      </c>
    </row>
    <row r="575" spans="1:30" s="96" customFormat="1" ht="105" x14ac:dyDescent="0.25">
      <c r="A575" s="43">
        <v>576</v>
      </c>
      <c r="B575" s="46" t="s">
        <v>24</v>
      </c>
      <c r="C575" s="46" t="s">
        <v>2280</v>
      </c>
      <c r="D575" s="77" t="s">
        <v>2289</v>
      </c>
      <c r="E575" s="78">
        <v>44826.443749999999</v>
      </c>
      <c r="F575" s="77" t="s">
        <v>27</v>
      </c>
      <c r="G575" s="77"/>
      <c r="H575" s="77" t="s">
        <v>1810</v>
      </c>
      <c r="I575" s="94" t="s">
        <v>30</v>
      </c>
      <c r="J575" s="77" t="s">
        <v>2290</v>
      </c>
      <c r="K575" s="77" t="s">
        <v>2291</v>
      </c>
      <c r="L575" s="77" t="s">
        <v>2328</v>
      </c>
      <c r="M575" s="77" t="s">
        <v>1854</v>
      </c>
      <c r="N575" s="77">
        <v>1</v>
      </c>
      <c r="O575" s="77">
        <v>5</v>
      </c>
      <c r="P575" s="93">
        <v>44820</v>
      </c>
      <c r="Q575" s="93">
        <v>44880</v>
      </c>
      <c r="R575" s="77">
        <v>4</v>
      </c>
      <c r="S575" s="77" t="s">
        <v>2290</v>
      </c>
      <c r="T575" s="77"/>
      <c r="U575" s="77"/>
      <c r="V575" s="77"/>
      <c r="W575" s="77"/>
      <c r="X575" s="77"/>
      <c r="Y575" s="157" t="s">
        <v>2460</v>
      </c>
      <c r="Z575" s="155">
        <v>1</v>
      </c>
      <c r="AA575" s="156">
        <v>44865</v>
      </c>
      <c r="AB575" s="288">
        <f t="shared" si="20"/>
        <v>1</v>
      </c>
      <c r="AC575" s="289">
        <f t="shared" si="16"/>
        <v>5</v>
      </c>
      <c r="AD575" s="96" t="s">
        <v>2458</v>
      </c>
    </row>
    <row r="576" spans="1:30" s="96" customFormat="1" ht="90" x14ac:dyDescent="0.25">
      <c r="A576" s="43">
        <v>577</v>
      </c>
      <c r="B576" s="46" t="s">
        <v>24</v>
      </c>
      <c r="C576" s="46" t="s">
        <v>2280</v>
      </c>
      <c r="D576" s="77" t="s">
        <v>2292</v>
      </c>
      <c r="E576" s="78">
        <v>44826.444444444445</v>
      </c>
      <c r="F576" s="77" t="s">
        <v>27</v>
      </c>
      <c r="G576" s="77"/>
      <c r="H576" s="77" t="s">
        <v>1810</v>
      </c>
      <c r="I576" s="94" t="s">
        <v>30</v>
      </c>
      <c r="J576" s="77" t="s">
        <v>139</v>
      </c>
      <c r="K576" s="77" t="s">
        <v>2293</v>
      </c>
      <c r="L576" s="77" t="s">
        <v>2294</v>
      </c>
      <c r="M576" s="77" t="s">
        <v>2295</v>
      </c>
      <c r="N576" s="77">
        <v>1</v>
      </c>
      <c r="O576" s="77">
        <v>5</v>
      </c>
      <c r="P576" s="93">
        <v>44832</v>
      </c>
      <c r="Q576" s="93">
        <v>44926</v>
      </c>
      <c r="R576" s="77">
        <v>13</v>
      </c>
      <c r="S576" s="77" t="s">
        <v>139</v>
      </c>
      <c r="T576" s="77"/>
      <c r="U576" s="77"/>
      <c r="V576" s="77"/>
      <c r="W576" s="77"/>
      <c r="X576" s="77"/>
      <c r="Y576" s="155" t="s">
        <v>2461</v>
      </c>
      <c r="Z576" s="155">
        <v>1</v>
      </c>
      <c r="AA576" s="156">
        <v>44848</v>
      </c>
      <c r="AB576" s="288">
        <f t="shared" si="20"/>
        <v>1</v>
      </c>
      <c r="AC576" s="289">
        <f t="shared" si="16"/>
        <v>5</v>
      </c>
    </row>
    <row r="577" spans="1:30" s="96" customFormat="1" ht="135" x14ac:dyDescent="0.25">
      <c r="A577" s="43">
        <v>578</v>
      </c>
      <c r="B577" s="46" t="s">
        <v>24</v>
      </c>
      <c r="C577" s="46" t="s">
        <v>2280</v>
      </c>
      <c r="D577" s="77" t="s">
        <v>2296</v>
      </c>
      <c r="E577" s="78">
        <v>44826.446527777778</v>
      </c>
      <c r="F577" s="77" t="s">
        <v>27</v>
      </c>
      <c r="G577" s="77"/>
      <c r="H577" s="77" t="s">
        <v>1810</v>
      </c>
      <c r="I577" s="94" t="s">
        <v>30</v>
      </c>
      <c r="J577" s="77" t="s">
        <v>139</v>
      </c>
      <c r="K577" s="77" t="s">
        <v>2297</v>
      </c>
      <c r="L577" s="77" t="s">
        <v>2298</v>
      </c>
      <c r="M577" s="77" t="s">
        <v>2299</v>
      </c>
      <c r="N577" s="77">
        <v>1</v>
      </c>
      <c r="O577" s="77">
        <v>10</v>
      </c>
      <c r="P577" s="93">
        <v>44832</v>
      </c>
      <c r="Q577" s="93">
        <v>44848</v>
      </c>
      <c r="R577" s="77">
        <v>2</v>
      </c>
      <c r="S577" s="77" t="s">
        <v>139</v>
      </c>
      <c r="T577" s="77"/>
      <c r="U577" s="77"/>
      <c r="V577" s="77"/>
      <c r="W577" s="77"/>
      <c r="X577" s="77"/>
      <c r="Y577" s="155" t="s">
        <v>3136</v>
      </c>
      <c r="Z577" s="155">
        <v>1</v>
      </c>
      <c r="AA577" s="156">
        <v>44849</v>
      </c>
      <c r="AB577" s="273">
        <f t="shared" ref="AB577:AB579" si="21">Z577/N577</f>
        <v>1</v>
      </c>
      <c r="AC577" s="51">
        <f t="shared" si="16"/>
        <v>10</v>
      </c>
    </row>
    <row r="578" spans="1:30" s="96" customFormat="1" ht="105" x14ac:dyDescent="0.25">
      <c r="A578" s="43">
        <v>578</v>
      </c>
      <c r="B578" s="46" t="s">
        <v>24</v>
      </c>
      <c r="C578" s="46" t="s">
        <v>2280</v>
      </c>
      <c r="D578" s="77" t="s">
        <v>2296</v>
      </c>
      <c r="E578" s="78">
        <v>44826.446527777778</v>
      </c>
      <c r="F578" s="77" t="s">
        <v>27</v>
      </c>
      <c r="G578" s="77"/>
      <c r="H578" s="77" t="s">
        <v>1810</v>
      </c>
      <c r="I578" s="94" t="s">
        <v>30</v>
      </c>
      <c r="J578" s="77" t="s">
        <v>139</v>
      </c>
      <c r="K578" s="77" t="s">
        <v>2297</v>
      </c>
      <c r="L578" s="77" t="s">
        <v>2300</v>
      </c>
      <c r="M578" s="77" t="s">
        <v>281</v>
      </c>
      <c r="N578" s="77">
        <v>1</v>
      </c>
      <c r="O578" s="77">
        <v>10</v>
      </c>
      <c r="P578" s="93">
        <v>44832</v>
      </c>
      <c r="Q578" s="93">
        <v>44834</v>
      </c>
      <c r="R578" s="77">
        <v>0</v>
      </c>
      <c r="S578" s="77" t="s">
        <v>139</v>
      </c>
      <c r="T578" s="77"/>
      <c r="U578" s="77"/>
      <c r="V578" s="77"/>
      <c r="W578" s="77"/>
      <c r="X578" s="77"/>
      <c r="Y578" s="155" t="s">
        <v>2301</v>
      </c>
      <c r="Z578" s="155">
        <v>1</v>
      </c>
      <c r="AA578" s="156">
        <v>44840</v>
      </c>
      <c r="AB578" s="273">
        <f t="shared" si="21"/>
        <v>1</v>
      </c>
      <c r="AC578" s="51">
        <f t="shared" ref="AC578:AC633" si="22">AB578*O578</f>
        <v>10</v>
      </c>
    </row>
    <row r="579" spans="1:30" s="96" customFormat="1" ht="126.75" customHeight="1" x14ac:dyDescent="0.25">
      <c r="A579" s="43">
        <v>579</v>
      </c>
      <c r="B579" s="46" t="s">
        <v>24</v>
      </c>
      <c r="C579" s="46" t="s">
        <v>2280</v>
      </c>
      <c r="D579" s="77" t="s">
        <v>2302</v>
      </c>
      <c r="E579" s="78">
        <v>44826.448611111111</v>
      </c>
      <c r="F579" s="77" t="s">
        <v>27</v>
      </c>
      <c r="G579" s="77"/>
      <c r="H579" s="77" t="s">
        <v>1810</v>
      </c>
      <c r="I579" s="94" t="s">
        <v>30</v>
      </c>
      <c r="J579" s="77" t="s">
        <v>139</v>
      </c>
      <c r="K579" s="77" t="s">
        <v>2303</v>
      </c>
      <c r="L579" s="77" t="s">
        <v>2304</v>
      </c>
      <c r="M579" s="77" t="s">
        <v>834</v>
      </c>
      <c r="N579" s="77">
        <v>1</v>
      </c>
      <c r="O579" s="77">
        <v>10</v>
      </c>
      <c r="P579" s="93">
        <v>44832</v>
      </c>
      <c r="Q579" s="93">
        <v>44880</v>
      </c>
      <c r="R579" s="77">
        <v>6</v>
      </c>
      <c r="S579" s="77" t="s">
        <v>139</v>
      </c>
      <c r="T579" s="77"/>
      <c r="U579" s="77"/>
      <c r="V579" s="77"/>
      <c r="W579" s="77"/>
      <c r="X579" s="77"/>
      <c r="Y579" s="155" t="s">
        <v>2462</v>
      </c>
      <c r="Z579" s="155">
        <v>1</v>
      </c>
      <c r="AA579" s="156">
        <v>44880</v>
      </c>
      <c r="AB579" s="273">
        <f t="shared" si="21"/>
        <v>1</v>
      </c>
      <c r="AC579" s="51">
        <f t="shared" si="22"/>
        <v>10</v>
      </c>
    </row>
    <row r="580" spans="1:30" s="96" customFormat="1" ht="75" x14ac:dyDescent="0.25">
      <c r="A580" s="43">
        <v>580</v>
      </c>
      <c r="B580" s="46" t="s">
        <v>24</v>
      </c>
      <c r="C580" s="46" t="s">
        <v>2280</v>
      </c>
      <c r="D580" s="77" t="s">
        <v>2305</v>
      </c>
      <c r="E580" s="78">
        <v>44826.449305555558</v>
      </c>
      <c r="F580" s="77" t="s">
        <v>27</v>
      </c>
      <c r="G580" s="77"/>
      <c r="H580" s="77" t="s">
        <v>1810</v>
      </c>
      <c r="I580" s="94" t="s">
        <v>30</v>
      </c>
      <c r="J580" s="77" t="s">
        <v>2290</v>
      </c>
      <c r="K580" s="77" t="s">
        <v>2306</v>
      </c>
      <c r="L580" s="77" t="s">
        <v>2329</v>
      </c>
      <c r="M580" s="77" t="s">
        <v>2331</v>
      </c>
      <c r="N580" s="77">
        <v>1</v>
      </c>
      <c r="O580" s="77">
        <v>5</v>
      </c>
      <c r="P580" s="93">
        <v>44832</v>
      </c>
      <c r="Q580" s="93">
        <v>44865</v>
      </c>
      <c r="R580" s="77">
        <v>4</v>
      </c>
      <c r="S580" s="77" t="s">
        <v>2290</v>
      </c>
      <c r="T580" s="77"/>
      <c r="U580" s="77"/>
      <c r="V580" s="77"/>
      <c r="W580" s="77"/>
      <c r="X580" s="77"/>
      <c r="Y580" s="158" t="s">
        <v>2463</v>
      </c>
      <c r="Z580" s="77">
        <v>1</v>
      </c>
      <c r="AA580" s="93">
        <v>44848</v>
      </c>
      <c r="AB580" s="273">
        <f>Z580/N580</f>
        <v>1</v>
      </c>
      <c r="AC580" s="51">
        <f t="shared" si="22"/>
        <v>5</v>
      </c>
      <c r="AD580" s="96" t="s">
        <v>2458</v>
      </c>
    </row>
    <row r="581" spans="1:30" s="96" customFormat="1" ht="105" x14ac:dyDescent="0.25">
      <c r="A581" s="43">
        <v>580</v>
      </c>
      <c r="B581" s="46" t="s">
        <v>24</v>
      </c>
      <c r="C581" s="46" t="s">
        <v>2280</v>
      </c>
      <c r="D581" s="77" t="s">
        <v>2305</v>
      </c>
      <c r="E581" s="78">
        <v>44826.449305555558</v>
      </c>
      <c r="F581" s="77" t="s">
        <v>27</v>
      </c>
      <c r="G581" s="77"/>
      <c r="H581" s="77" t="s">
        <v>1810</v>
      </c>
      <c r="I581" s="94" t="s">
        <v>30</v>
      </c>
      <c r="J581" s="77" t="s">
        <v>2290</v>
      </c>
      <c r="K581" s="77" t="s">
        <v>2306</v>
      </c>
      <c r="L581" s="77" t="s">
        <v>2330</v>
      </c>
      <c r="M581" s="77" t="s">
        <v>2332</v>
      </c>
      <c r="N581" s="77">
        <v>1</v>
      </c>
      <c r="O581" s="77">
        <v>5</v>
      </c>
      <c r="P581" s="93">
        <v>44832</v>
      </c>
      <c r="Q581" s="93">
        <v>44865</v>
      </c>
      <c r="R581" s="77">
        <v>4</v>
      </c>
      <c r="S581" s="77" t="s">
        <v>2290</v>
      </c>
      <c r="T581" s="77"/>
      <c r="U581" s="77"/>
      <c r="V581" s="77"/>
      <c r="W581" s="77"/>
      <c r="X581" s="77"/>
      <c r="Y581" s="158" t="s">
        <v>2464</v>
      </c>
      <c r="Z581" s="77">
        <v>1</v>
      </c>
      <c r="AA581" s="93">
        <v>44849</v>
      </c>
      <c r="AB581" s="273">
        <f t="shared" ref="AB581:AB619" si="23">Z581/N581</f>
        <v>1</v>
      </c>
      <c r="AC581" s="51">
        <f t="shared" si="22"/>
        <v>5</v>
      </c>
      <c r="AD581" s="96" t="s">
        <v>2458</v>
      </c>
    </row>
    <row r="582" spans="1:30" s="96" customFormat="1" ht="135" x14ac:dyDescent="0.25">
      <c r="A582" s="159">
        <v>681</v>
      </c>
      <c r="B582" s="46" t="s">
        <v>24</v>
      </c>
      <c r="C582" s="46" t="s">
        <v>2280</v>
      </c>
      <c r="D582" s="77" t="s">
        <v>2307</v>
      </c>
      <c r="E582" s="78">
        <v>44826.45</v>
      </c>
      <c r="F582" s="77" t="s">
        <v>27</v>
      </c>
      <c r="G582" s="77"/>
      <c r="H582" s="77" t="s">
        <v>1810</v>
      </c>
      <c r="I582" s="94" t="s">
        <v>30</v>
      </c>
      <c r="J582" s="77" t="s">
        <v>139</v>
      </c>
      <c r="K582" s="77" t="s">
        <v>2308</v>
      </c>
      <c r="L582" s="77" t="s">
        <v>2309</v>
      </c>
      <c r="M582" s="77" t="s">
        <v>2310</v>
      </c>
      <c r="N582" s="77">
        <v>1</v>
      </c>
      <c r="O582" s="77">
        <v>5</v>
      </c>
      <c r="P582" s="93">
        <v>44832</v>
      </c>
      <c r="Q582" s="160">
        <v>45412</v>
      </c>
      <c r="R582" s="77">
        <v>9</v>
      </c>
      <c r="S582" s="43" t="s">
        <v>139</v>
      </c>
      <c r="T582" s="77"/>
      <c r="U582" s="77"/>
      <c r="V582" s="77"/>
      <c r="W582" s="77"/>
      <c r="X582" s="77"/>
      <c r="Y582" s="161" t="s">
        <v>2985</v>
      </c>
      <c r="Z582" s="77">
        <v>1</v>
      </c>
      <c r="AA582" s="93">
        <v>45380</v>
      </c>
      <c r="AB582" s="273">
        <f t="shared" si="23"/>
        <v>1</v>
      </c>
      <c r="AC582" s="51">
        <f t="shared" si="22"/>
        <v>5</v>
      </c>
      <c r="AD582" s="96" t="s">
        <v>2986</v>
      </c>
    </row>
    <row r="583" spans="1:30" s="96" customFormat="1" ht="120" x14ac:dyDescent="0.25">
      <c r="A583" s="43">
        <v>581</v>
      </c>
      <c r="B583" s="46" t="s">
        <v>24</v>
      </c>
      <c r="C583" s="46" t="s">
        <v>2280</v>
      </c>
      <c r="D583" s="77" t="s">
        <v>2307</v>
      </c>
      <c r="E583" s="78">
        <v>44826.45</v>
      </c>
      <c r="F583" s="77" t="s">
        <v>27</v>
      </c>
      <c r="G583" s="77"/>
      <c r="H583" s="77" t="s">
        <v>1810</v>
      </c>
      <c r="I583" s="94" t="s">
        <v>30</v>
      </c>
      <c r="J583" s="77" t="s">
        <v>139</v>
      </c>
      <c r="K583" s="77" t="s">
        <v>2308</v>
      </c>
      <c r="L583" s="77" t="s">
        <v>2311</v>
      </c>
      <c r="M583" s="77" t="s">
        <v>2312</v>
      </c>
      <c r="N583" s="77">
        <v>1</v>
      </c>
      <c r="O583" s="77">
        <v>5</v>
      </c>
      <c r="P583" s="93">
        <v>44832</v>
      </c>
      <c r="Q583" s="93">
        <v>44880</v>
      </c>
      <c r="R583" s="77">
        <v>6</v>
      </c>
      <c r="S583" s="77" t="s">
        <v>139</v>
      </c>
      <c r="T583" s="77"/>
      <c r="U583" s="77"/>
      <c r="V583" s="77"/>
      <c r="W583" s="77"/>
      <c r="X583" s="77"/>
      <c r="Y583" s="154" t="s">
        <v>3137</v>
      </c>
      <c r="Z583" s="155">
        <v>1</v>
      </c>
      <c r="AA583" s="93">
        <v>44911</v>
      </c>
      <c r="AB583" s="273">
        <f t="shared" si="23"/>
        <v>1</v>
      </c>
      <c r="AC583" s="51">
        <f t="shared" si="22"/>
        <v>5</v>
      </c>
    </row>
    <row r="584" spans="1:30" s="96" customFormat="1" ht="120" x14ac:dyDescent="0.25">
      <c r="A584" s="43">
        <v>582</v>
      </c>
      <c r="B584" s="46" t="s">
        <v>24</v>
      </c>
      <c r="C584" s="46" t="s">
        <v>2280</v>
      </c>
      <c r="D584" s="77" t="s">
        <v>2313</v>
      </c>
      <c r="E584" s="78">
        <v>44826.450694444444</v>
      </c>
      <c r="F584" s="77" t="s">
        <v>27</v>
      </c>
      <c r="G584" s="77"/>
      <c r="H584" s="77" t="s">
        <v>1810</v>
      </c>
      <c r="I584" s="94" t="s">
        <v>30</v>
      </c>
      <c r="J584" s="77" t="s">
        <v>139</v>
      </c>
      <c r="K584" s="77" t="s">
        <v>2314</v>
      </c>
      <c r="L584" s="77" t="s">
        <v>2315</v>
      </c>
      <c r="M584" s="77" t="s">
        <v>2312</v>
      </c>
      <c r="N584" s="77">
        <v>1</v>
      </c>
      <c r="O584" s="77">
        <v>5</v>
      </c>
      <c r="P584" s="93">
        <v>44832</v>
      </c>
      <c r="Q584" s="93">
        <v>44880</v>
      </c>
      <c r="R584" s="77">
        <v>6</v>
      </c>
      <c r="S584" s="77" t="s">
        <v>139</v>
      </c>
      <c r="T584" s="77"/>
      <c r="U584" s="77"/>
      <c r="V584" s="77"/>
      <c r="W584" s="77"/>
      <c r="X584" s="77"/>
      <c r="Y584" s="154" t="s">
        <v>3138</v>
      </c>
      <c r="Z584" s="77">
        <v>1</v>
      </c>
      <c r="AA584" s="93">
        <v>44911</v>
      </c>
      <c r="AB584" s="273">
        <f t="shared" si="23"/>
        <v>1</v>
      </c>
      <c r="AC584" s="51">
        <f t="shared" si="22"/>
        <v>5</v>
      </c>
    </row>
    <row r="585" spans="1:30" s="96" customFormat="1" ht="156" customHeight="1" x14ac:dyDescent="0.25">
      <c r="A585" s="43">
        <v>583</v>
      </c>
      <c r="B585" s="46" t="s">
        <v>24</v>
      </c>
      <c r="C585" s="46" t="s">
        <v>2280</v>
      </c>
      <c r="D585" s="77" t="s">
        <v>2316</v>
      </c>
      <c r="E585" s="78">
        <v>44826.45208333333</v>
      </c>
      <c r="F585" s="77" t="s">
        <v>27</v>
      </c>
      <c r="G585" s="77"/>
      <c r="H585" s="77" t="s">
        <v>1810</v>
      </c>
      <c r="I585" s="94" t="s">
        <v>30</v>
      </c>
      <c r="J585" s="77" t="s">
        <v>139</v>
      </c>
      <c r="K585" s="77" t="s">
        <v>2317</v>
      </c>
      <c r="L585" s="77" t="s">
        <v>2318</v>
      </c>
      <c r="M585" s="77" t="s">
        <v>2319</v>
      </c>
      <c r="N585" s="77">
        <v>4</v>
      </c>
      <c r="O585" s="77">
        <v>5</v>
      </c>
      <c r="P585" s="93">
        <v>44832</v>
      </c>
      <c r="Q585" s="93">
        <v>44848</v>
      </c>
      <c r="R585" s="77">
        <v>2</v>
      </c>
      <c r="S585" s="77" t="s">
        <v>139</v>
      </c>
      <c r="T585" s="77"/>
      <c r="U585" s="77"/>
      <c r="V585" s="77"/>
      <c r="W585" s="77"/>
      <c r="X585" s="77"/>
      <c r="Y585" s="154" t="s">
        <v>2465</v>
      </c>
      <c r="Z585" s="162">
        <v>4</v>
      </c>
      <c r="AA585" s="136">
        <v>44848</v>
      </c>
      <c r="AB585" s="273">
        <f t="shared" si="23"/>
        <v>1</v>
      </c>
      <c r="AC585" s="51">
        <f t="shared" si="22"/>
        <v>5</v>
      </c>
    </row>
    <row r="586" spans="1:30" s="96" customFormat="1" ht="180" x14ac:dyDescent="0.25">
      <c r="A586" s="43">
        <v>583</v>
      </c>
      <c r="B586" s="46" t="s">
        <v>24</v>
      </c>
      <c r="C586" s="46" t="s">
        <v>2280</v>
      </c>
      <c r="D586" s="77" t="s">
        <v>2316</v>
      </c>
      <c r="E586" s="78">
        <v>44826.45208333333</v>
      </c>
      <c r="F586" s="77" t="s">
        <v>27</v>
      </c>
      <c r="G586" s="77"/>
      <c r="H586" s="77" t="s">
        <v>1810</v>
      </c>
      <c r="I586" s="94" t="s">
        <v>30</v>
      </c>
      <c r="J586" s="77" t="s">
        <v>139</v>
      </c>
      <c r="K586" s="77" t="s">
        <v>2317</v>
      </c>
      <c r="L586" s="77" t="s">
        <v>2320</v>
      </c>
      <c r="M586" s="77" t="s">
        <v>2321</v>
      </c>
      <c r="N586" s="77">
        <v>2</v>
      </c>
      <c r="O586" s="77">
        <v>5</v>
      </c>
      <c r="P586" s="93">
        <v>44820</v>
      </c>
      <c r="Q586" s="93">
        <v>44895</v>
      </c>
      <c r="R586" s="77">
        <v>10</v>
      </c>
      <c r="S586" s="77" t="s">
        <v>139</v>
      </c>
      <c r="T586" s="77"/>
      <c r="U586" s="77"/>
      <c r="V586" s="77"/>
      <c r="W586" s="77"/>
      <c r="X586" s="77"/>
      <c r="Y586" s="154" t="s">
        <v>2466</v>
      </c>
      <c r="Z586" s="162">
        <v>2</v>
      </c>
      <c r="AA586" s="93">
        <v>44895</v>
      </c>
      <c r="AB586" s="273">
        <f t="shared" si="23"/>
        <v>1</v>
      </c>
      <c r="AC586" s="51">
        <f t="shared" si="22"/>
        <v>5</v>
      </c>
    </row>
    <row r="587" spans="1:30" s="96" customFormat="1" ht="180" x14ac:dyDescent="0.25">
      <c r="A587" s="43">
        <v>583</v>
      </c>
      <c r="B587" s="46" t="s">
        <v>24</v>
      </c>
      <c r="C587" s="46" t="s">
        <v>2280</v>
      </c>
      <c r="D587" s="41" t="s">
        <v>2316</v>
      </c>
      <c r="E587" s="78">
        <v>44826.45208333333</v>
      </c>
      <c r="F587" s="77" t="s">
        <v>27</v>
      </c>
      <c r="G587" s="77"/>
      <c r="H587" s="77" t="s">
        <v>1810</v>
      </c>
      <c r="I587" s="94" t="s">
        <v>30</v>
      </c>
      <c r="J587" s="77" t="s">
        <v>139</v>
      </c>
      <c r="K587" s="77" t="s">
        <v>2317</v>
      </c>
      <c r="L587" s="77" t="s">
        <v>2322</v>
      </c>
      <c r="M587" s="77" t="s">
        <v>2323</v>
      </c>
      <c r="N587" s="77">
        <v>2</v>
      </c>
      <c r="O587" s="77">
        <v>5</v>
      </c>
      <c r="P587" s="93">
        <v>44820</v>
      </c>
      <c r="Q587" s="93">
        <v>44895</v>
      </c>
      <c r="R587" s="77">
        <v>10</v>
      </c>
      <c r="S587" s="77" t="s">
        <v>139</v>
      </c>
      <c r="T587" s="77"/>
      <c r="U587" s="77"/>
      <c r="V587" s="77"/>
      <c r="W587" s="77"/>
      <c r="X587" s="77"/>
      <c r="Y587" s="154" t="s">
        <v>2467</v>
      </c>
      <c r="Z587" s="162">
        <v>2</v>
      </c>
      <c r="AA587" s="93">
        <v>44895</v>
      </c>
      <c r="AB587" s="273">
        <f t="shared" si="23"/>
        <v>1</v>
      </c>
      <c r="AC587" s="51">
        <f t="shared" si="22"/>
        <v>5</v>
      </c>
    </row>
    <row r="588" spans="1:30" s="96" customFormat="1" ht="120" x14ac:dyDescent="0.25">
      <c r="A588" s="43">
        <v>584</v>
      </c>
      <c r="B588" s="46" t="s">
        <v>24</v>
      </c>
      <c r="C588" s="46" t="s">
        <v>2280</v>
      </c>
      <c r="D588" s="41" t="s">
        <v>2324</v>
      </c>
      <c r="E588" s="78">
        <v>44826.452777777777</v>
      </c>
      <c r="F588" s="77" t="s">
        <v>27</v>
      </c>
      <c r="G588" s="77"/>
      <c r="H588" s="77" t="s">
        <v>1810</v>
      </c>
      <c r="I588" s="94" t="s">
        <v>30</v>
      </c>
      <c r="J588" s="77" t="s">
        <v>139</v>
      </c>
      <c r="K588" s="77" t="s">
        <v>2325</v>
      </c>
      <c r="L588" s="77" t="s">
        <v>2326</v>
      </c>
      <c r="M588" s="77" t="s">
        <v>2327</v>
      </c>
      <c r="N588" s="77">
        <v>2</v>
      </c>
      <c r="O588" s="77">
        <v>5</v>
      </c>
      <c r="P588" s="93">
        <v>44820</v>
      </c>
      <c r="Q588" s="93">
        <v>44895</v>
      </c>
      <c r="R588" s="77">
        <v>10</v>
      </c>
      <c r="S588" s="77" t="s">
        <v>139</v>
      </c>
      <c r="T588" s="77"/>
      <c r="U588" s="77"/>
      <c r="V588" s="77"/>
      <c r="W588" s="77"/>
      <c r="X588" s="77"/>
      <c r="Y588" s="154" t="s">
        <v>2468</v>
      </c>
      <c r="Z588" s="77">
        <v>2</v>
      </c>
      <c r="AA588" s="93">
        <v>44895</v>
      </c>
      <c r="AB588" s="273">
        <f t="shared" si="23"/>
        <v>1</v>
      </c>
      <c r="AC588" s="51">
        <f t="shared" si="22"/>
        <v>5</v>
      </c>
    </row>
    <row r="589" spans="1:30" s="96" customFormat="1" ht="150" x14ac:dyDescent="0.25">
      <c r="A589" s="43">
        <v>615</v>
      </c>
      <c r="B589" s="46" t="s">
        <v>24</v>
      </c>
      <c r="C589" s="46" t="s">
        <v>2359</v>
      </c>
      <c r="D589" s="77" t="s">
        <v>2362</v>
      </c>
      <c r="E589" s="78">
        <v>44907</v>
      </c>
      <c r="F589" s="77" t="s">
        <v>27</v>
      </c>
      <c r="G589" s="77"/>
      <c r="H589" s="77" t="s">
        <v>1834</v>
      </c>
      <c r="I589" s="94" t="s">
        <v>107</v>
      </c>
      <c r="J589" s="77" t="s">
        <v>2246</v>
      </c>
      <c r="K589" s="77" t="s">
        <v>2360</v>
      </c>
      <c r="L589" s="77" t="s">
        <v>2667</v>
      </c>
      <c r="M589" s="77" t="s">
        <v>281</v>
      </c>
      <c r="N589" s="77">
        <v>1</v>
      </c>
      <c r="O589" s="77">
        <v>14</v>
      </c>
      <c r="P589" s="93">
        <v>44894</v>
      </c>
      <c r="Q589" s="93">
        <v>45199</v>
      </c>
      <c r="R589" s="77">
        <v>9</v>
      </c>
      <c r="S589" s="77" t="s">
        <v>2246</v>
      </c>
      <c r="T589" s="77"/>
      <c r="U589" s="77"/>
      <c r="V589" s="77"/>
      <c r="W589" s="77"/>
      <c r="X589" s="77"/>
      <c r="Y589" s="77" t="s">
        <v>2668</v>
      </c>
      <c r="Z589" s="77">
        <v>1</v>
      </c>
      <c r="AA589" s="93">
        <v>45188</v>
      </c>
      <c r="AB589" s="273">
        <f t="shared" si="23"/>
        <v>1</v>
      </c>
      <c r="AC589" s="51">
        <f t="shared" si="22"/>
        <v>14</v>
      </c>
    </row>
    <row r="590" spans="1:30" s="96" customFormat="1" ht="90" x14ac:dyDescent="0.25">
      <c r="A590" s="43">
        <v>621</v>
      </c>
      <c r="B590" s="46" t="s">
        <v>24</v>
      </c>
      <c r="C590" s="46" t="s">
        <v>2359</v>
      </c>
      <c r="D590" s="77" t="s">
        <v>2363</v>
      </c>
      <c r="E590" s="78">
        <v>44907</v>
      </c>
      <c r="F590" s="77" t="s">
        <v>27</v>
      </c>
      <c r="G590" s="77"/>
      <c r="H590" s="77" t="s">
        <v>1834</v>
      </c>
      <c r="I590" s="94" t="s">
        <v>107</v>
      </c>
      <c r="J590" s="77" t="s">
        <v>2246</v>
      </c>
      <c r="K590" s="77" t="s">
        <v>2361</v>
      </c>
      <c r="L590" s="77" t="s">
        <v>2667</v>
      </c>
      <c r="M590" s="77" t="s">
        <v>281</v>
      </c>
      <c r="N590" s="77">
        <v>1</v>
      </c>
      <c r="O590" s="77">
        <v>14</v>
      </c>
      <c r="P590" s="93">
        <v>44894</v>
      </c>
      <c r="Q590" s="93">
        <v>45199</v>
      </c>
      <c r="R590" s="77">
        <v>9</v>
      </c>
      <c r="S590" s="77" t="s">
        <v>2246</v>
      </c>
      <c r="T590" s="77"/>
      <c r="U590" s="77"/>
      <c r="V590" s="77"/>
      <c r="W590" s="77"/>
      <c r="X590" s="77"/>
      <c r="Y590" s="77" t="s">
        <v>2668</v>
      </c>
      <c r="Z590" s="77">
        <v>1</v>
      </c>
      <c r="AA590" s="93">
        <v>45188</v>
      </c>
      <c r="AB590" s="290">
        <f t="shared" si="23"/>
        <v>1</v>
      </c>
      <c r="AC590" s="261">
        <f t="shared" si="22"/>
        <v>14</v>
      </c>
    </row>
    <row r="591" spans="1:30" s="96" customFormat="1" ht="409.5" x14ac:dyDescent="0.25">
      <c r="A591" s="43">
        <v>617</v>
      </c>
      <c r="B591" s="46" t="s">
        <v>24</v>
      </c>
      <c r="C591" s="46" t="s">
        <v>2359</v>
      </c>
      <c r="D591" s="77" t="s">
        <v>2364</v>
      </c>
      <c r="E591" s="78">
        <v>44907</v>
      </c>
      <c r="F591" s="77" t="s">
        <v>27</v>
      </c>
      <c r="G591" s="77"/>
      <c r="H591" s="77" t="s">
        <v>1834</v>
      </c>
      <c r="I591" s="94" t="s">
        <v>107</v>
      </c>
      <c r="J591" s="77" t="s">
        <v>2246</v>
      </c>
      <c r="K591" s="77" t="s">
        <v>2365</v>
      </c>
      <c r="L591" s="77" t="s">
        <v>2366</v>
      </c>
      <c r="M591" s="77" t="s">
        <v>2367</v>
      </c>
      <c r="N591" s="77">
        <v>1</v>
      </c>
      <c r="O591" s="77">
        <v>7</v>
      </c>
      <c r="P591" s="93">
        <v>44894</v>
      </c>
      <c r="Q591" s="93">
        <v>45201</v>
      </c>
      <c r="R591" s="77">
        <v>9</v>
      </c>
      <c r="S591" s="77" t="s">
        <v>2246</v>
      </c>
      <c r="T591" s="77"/>
      <c r="U591" s="77"/>
      <c r="V591" s="77"/>
      <c r="W591" s="273"/>
      <c r="X591" s="51"/>
      <c r="Y591" s="95" t="s">
        <v>2662</v>
      </c>
      <c r="Z591" s="95">
        <v>1</v>
      </c>
      <c r="AA591" s="122">
        <v>45133</v>
      </c>
      <c r="AB591" s="291">
        <f t="shared" si="23"/>
        <v>1</v>
      </c>
      <c r="AC591" s="95">
        <f t="shared" si="22"/>
        <v>7</v>
      </c>
    </row>
    <row r="592" spans="1:30" s="96" customFormat="1" ht="409.5" x14ac:dyDescent="0.25">
      <c r="A592" s="43">
        <v>617</v>
      </c>
      <c r="B592" s="46" t="s">
        <v>24</v>
      </c>
      <c r="C592" s="46" t="s">
        <v>2359</v>
      </c>
      <c r="D592" s="77" t="s">
        <v>2364</v>
      </c>
      <c r="E592" s="78">
        <v>44907</v>
      </c>
      <c r="F592" s="77" t="s">
        <v>27</v>
      </c>
      <c r="G592" s="77"/>
      <c r="H592" s="77" t="s">
        <v>1834</v>
      </c>
      <c r="I592" s="94" t="s">
        <v>107</v>
      </c>
      <c r="J592" s="77" t="s">
        <v>2246</v>
      </c>
      <c r="K592" s="77" t="s">
        <v>2365</v>
      </c>
      <c r="L592" s="77" t="s">
        <v>2667</v>
      </c>
      <c r="M592" s="77" t="s">
        <v>281</v>
      </c>
      <c r="N592" s="77">
        <v>1</v>
      </c>
      <c r="O592" s="77">
        <v>7</v>
      </c>
      <c r="P592" s="93">
        <v>44894</v>
      </c>
      <c r="Q592" s="93">
        <v>45199</v>
      </c>
      <c r="R592" s="77">
        <v>9</v>
      </c>
      <c r="S592" s="77" t="s">
        <v>2246</v>
      </c>
      <c r="T592" s="77"/>
      <c r="U592" s="77"/>
      <c r="V592" s="77"/>
      <c r="W592" s="77"/>
      <c r="X592" s="77"/>
      <c r="Y592" s="77" t="s">
        <v>2668</v>
      </c>
      <c r="Z592" s="152">
        <v>1</v>
      </c>
      <c r="AA592" s="93">
        <v>45188</v>
      </c>
      <c r="AB592" s="292">
        <f t="shared" si="23"/>
        <v>1</v>
      </c>
      <c r="AC592" s="293">
        <f t="shared" si="22"/>
        <v>7</v>
      </c>
    </row>
    <row r="593" spans="1:33" s="96" customFormat="1" ht="255" x14ac:dyDescent="0.25">
      <c r="A593" s="43">
        <v>618</v>
      </c>
      <c r="B593" s="46" t="s">
        <v>24</v>
      </c>
      <c r="C593" s="46" t="s">
        <v>2359</v>
      </c>
      <c r="D593" s="77" t="s">
        <v>2368</v>
      </c>
      <c r="E593" s="78">
        <v>44907</v>
      </c>
      <c r="F593" s="77" t="s">
        <v>27</v>
      </c>
      <c r="G593" s="77"/>
      <c r="H593" s="77" t="s">
        <v>1834</v>
      </c>
      <c r="I593" s="94" t="s">
        <v>107</v>
      </c>
      <c r="J593" s="77" t="s">
        <v>2246</v>
      </c>
      <c r="K593" s="77" t="s">
        <v>2370</v>
      </c>
      <c r="L593" s="77" t="s">
        <v>2667</v>
      </c>
      <c r="M593" s="77" t="s">
        <v>281</v>
      </c>
      <c r="N593" s="77">
        <v>1</v>
      </c>
      <c r="O593" s="77">
        <v>14</v>
      </c>
      <c r="P593" s="93">
        <v>44894</v>
      </c>
      <c r="Q593" s="93">
        <v>45199</v>
      </c>
      <c r="R593" s="77">
        <v>9</v>
      </c>
      <c r="S593" s="77" t="s">
        <v>2246</v>
      </c>
      <c r="T593" s="77"/>
      <c r="U593" s="77"/>
      <c r="V593" s="77"/>
      <c r="W593" s="77"/>
      <c r="X593" s="77"/>
      <c r="Y593" s="77" t="s">
        <v>2668</v>
      </c>
      <c r="Z593" s="152">
        <v>1</v>
      </c>
      <c r="AA593" s="93">
        <v>45188</v>
      </c>
      <c r="AB593" s="273">
        <f t="shared" si="23"/>
        <v>1</v>
      </c>
      <c r="AC593" s="51">
        <f t="shared" si="22"/>
        <v>14</v>
      </c>
    </row>
    <row r="594" spans="1:33" s="96" customFormat="1" ht="409.5" x14ac:dyDescent="0.25">
      <c r="A594" s="43">
        <v>620</v>
      </c>
      <c r="B594" s="46" t="s">
        <v>24</v>
      </c>
      <c r="C594" s="46" t="s">
        <v>2359</v>
      </c>
      <c r="D594" s="77" t="s">
        <v>2372</v>
      </c>
      <c r="E594" s="78">
        <v>44907</v>
      </c>
      <c r="F594" s="77" t="s">
        <v>165</v>
      </c>
      <c r="G594" s="77"/>
      <c r="H594" s="77" t="s">
        <v>1834</v>
      </c>
      <c r="I594" s="94" t="s">
        <v>107</v>
      </c>
      <c r="J594" s="77" t="s">
        <v>2162</v>
      </c>
      <c r="K594" s="77" t="s">
        <v>2374</v>
      </c>
      <c r="L594" s="77" t="s">
        <v>2376</v>
      </c>
      <c r="M594" s="77" t="s">
        <v>2378</v>
      </c>
      <c r="N594" s="77">
        <v>1</v>
      </c>
      <c r="O594" s="77">
        <v>8</v>
      </c>
      <c r="P594" s="93">
        <v>44909</v>
      </c>
      <c r="Q594" s="93">
        <v>44910</v>
      </c>
      <c r="R594" s="77">
        <v>1</v>
      </c>
      <c r="S594" s="77" t="s">
        <v>2162</v>
      </c>
      <c r="T594" s="77"/>
      <c r="U594" s="77"/>
      <c r="V594" s="77"/>
      <c r="W594" s="77"/>
      <c r="X594" s="77"/>
      <c r="Y594" s="77" t="s">
        <v>2386</v>
      </c>
      <c r="Z594" s="77">
        <v>1</v>
      </c>
      <c r="AA594" s="93">
        <v>44910</v>
      </c>
      <c r="AB594" s="273">
        <f t="shared" si="23"/>
        <v>1</v>
      </c>
      <c r="AC594" s="51">
        <f t="shared" si="22"/>
        <v>8</v>
      </c>
    </row>
    <row r="595" spans="1:33" s="96" customFormat="1" ht="345" x14ac:dyDescent="0.25">
      <c r="A595" s="43">
        <v>620</v>
      </c>
      <c r="B595" s="46" t="s">
        <v>24</v>
      </c>
      <c r="C595" s="46" t="s">
        <v>2359</v>
      </c>
      <c r="D595" s="77" t="s">
        <v>2372</v>
      </c>
      <c r="E595" s="78">
        <v>44907</v>
      </c>
      <c r="F595" s="77" t="s">
        <v>165</v>
      </c>
      <c r="G595" s="77"/>
      <c r="H595" s="77" t="s">
        <v>1834</v>
      </c>
      <c r="I595" s="94" t="s">
        <v>107</v>
      </c>
      <c r="J595" s="77" t="s">
        <v>2162</v>
      </c>
      <c r="K595" s="77" t="s">
        <v>2374</v>
      </c>
      <c r="L595" s="77" t="s">
        <v>2377</v>
      </c>
      <c r="M595" s="77" t="s">
        <v>2388</v>
      </c>
      <c r="N595" s="77">
        <v>1</v>
      </c>
      <c r="O595" s="77">
        <v>7</v>
      </c>
      <c r="P595" s="93">
        <v>44909</v>
      </c>
      <c r="Q595" s="93">
        <v>44911</v>
      </c>
      <c r="R595" s="77">
        <v>1</v>
      </c>
      <c r="S595" s="77" t="s">
        <v>2162</v>
      </c>
      <c r="T595" s="77"/>
      <c r="U595" s="77"/>
      <c r="V595" s="77"/>
      <c r="W595" s="77"/>
      <c r="X595" s="77"/>
      <c r="Y595" s="77" t="s">
        <v>2387</v>
      </c>
      <c r="Z595" s="77">
        <v>1</v>
      </c>
      <c r="AA595" s="93">
        <v>44910</v>
      </c>
      <c r="AB595" s="273">
        <f t="shared" si="23"/>
        <v>1</v>
      </c>
      <c r="AC595" s="51">
        <f t="shared" si="22"/>
        <v>7</v>
      </c>
    </row>
    <row r="596" spans="1:33" s="96" customFormat="1" ht="120" x14ac:dyDescent="0.25">
      <c r="A596" s="43">
        <v>622</v>
      </c>
      <c r="B596" s="46" t="s">
        <v>24</v>
      </c>
      <c r="C596" s="46" t="s">
        <v>2359</v>
      </c>
      <c r="D596" s="77" t="s">
        <v>2373</v>
      </c>
      <c r="E596" s="78">
        <v>44907</v>
      </c>
      <c r="F596" s="77" t="s">
        <v>165</v>
      </c>
      <c r="G596" s="77"/>
      <c r="H596" s="77" t="s">
        <v>1845</v>
      </c>
      <c r="I596" s="94" t="s">
        <v>107</v>
      </c>
      <c r="J596" s="77" t="s">
        <v>2162</v>
      </c>
      <c r="K596" s="77" t="s">
        <v>2375</v>
      </c>
      <c r="L596" s="77" t="s">
        <v>2379</v>
      </c>
      <c r="M596" s="77" t="s">
        <v>2383</v>
      </c>
      <c r="N596" s="77">
        <v>1</v>
      </c>
      <c r="O596" s="77">
        <v>5</v>
      </c>
      <c r="P596" s="93">
        <v>44909</v>
      </c>
      <c r="Q596" s="93">
        <v>44910</v>
      </c>
      <c r="R596" s="77">
        <v>1</v>
      </c>
      <c r="S596" s="77" t="s">
        <v>2162</v>
      </c>
      <c r="T596" s="77"/>
      <c r="U596" s="77"/>
      <c r="V596" s="77"/>
      <c r="W596" s="77"/>
      <c r="X596" s="77"/>
      <c r="Y596" s="77" t="s">
        <v>2384</v>
      </c>
      <c r="Z596" s="77">
        <v>1</v>
      </c>
      <c r="AA596" s="93">
        <v>44910</v>
      </c>
      <c r="AB596" s="273">
        <f t="shared" si="23"/>
        <v>1</v>
      </c>
      <c r="AC596" s="51">
        <f t="shared" si="22"/>
        <v>5</v>
      </c>
    </row>
    <row r="597" spans="1:33" s="96" customFormat="1" ht="120" x14ac:dyDescent="0.25">
      <c r="A597" s="43">
        <v>622</v>
      </c>
      <c r="B597" s="46" t="s">
        <v>24</v>
      </c>
      <c r="C597" s="46" t="s">
        <v>2359</v>
      </c>
      <c r="D597" s="77" t="s">
        <v>2373</v>
      </c>
      <c r="E597" s="78">
        <v>44907</v>
      </c>
      <c r="F597" s="77" t="s">
        <v>165</v>
      </c>
      <c r="G597" s="77"/>
      <c r="H597" s="77" t="s">
        <v>1845</v>
      </c>
      <c r="I597" s="94" t="s">
        <v>107</v>
      </c>
      <c r="J597" s="77" t="s">
        <v>2162</v>
      </c>
      <c r="K597" s="77" t="s">
        <v>2375</v>
      </c>
      <c r="L597" s="77" t="s">
        <v>2381</v>
      </c>
      <c r="M597" s="77" t="s">
        <v>1081</v>
      </c>
      <c r="N597" s="77">
        <v>1</v>
      </c>
      <c r="O597" s="77">
        <v>5</v>
      </c>
      <c r="P597" s="93">
        <v>44909</v>
      </c>
      <c r="Q597" s="93">
        <v>44911</v>
      </c>
      <c r="R597" s="77">
        <v>1</v>
      </c>
      <c r="S597" s="77" t="s">
        <v>2162</v>
      </c>
      <c r="T597" s="77"/>
      <c r="U597" s="77"/>
      <c r="V597" s="77"/>
      <c r="W597" s="77"/>
      <c r="X597" s="77"/>
      <c r="Y597" s="77" t="s">
        <v>2385</v>
      </c>
      <c r="Z597" s="77">
        <v>1</v>
      </c>
      <c r="AA597" s="93">
        <v>44910</v>
      </c>
      <c r="AB597" s="273">
        <f>Z597/N597</f>
        <v>1</v>
      </c>
      <c r="AC597" s="51">
        <f t="shared" si="22"/>
        <v>5</v>
      </c>
    </row>
    <row r="598" spans="1:33" s="96" customFormat="1" ht="120" x14ac:dyDescent="0.25">
      <c r="A598" s="43">
        <v>622</v>
      </c>
      <c r="B598" s="46" t="s">
        <v>24</v>
      </c>
      <c r="C598" s="46" t="s">
        <v>2359</v>
      </c>
      <c r="D598" s="77" t="s">
        <v>2373</v>
      </c>
      <c r="E598" s="78">
        <v>44907</v>
      </c>
      <c r="F598" s="77" t="s">
        <v>165</v>
      </c>
      <c r="G598" s="77"/>
      <c r="H598" s="77" t="s">
        <v>1845</v>
      </c>
      <c r="I598" s="94" t="s">
        <v>107</v>
      </c>
      <c r="J598" s="77" t="s">
        <v>2162</v>
      </c>
      <c r="K598" s="77" t="s">
        <v>2375</v>
      </c>
      <c r="L598" s="77" t="s">
        <v>2380</v>
      </c>
      <c r="M598" s="77" t="s">
        <v>2382</v>
      </c>
      <c r="N598" s="77">
        <v>1</v>
      </c>
      <c r="O598" s="77">
        <v>5</v>
      </c>
      <c r="P598" s="93">
        <v>44909</v>
      </c>
      <c r="Q598" s="93">
        <v>44925</v>
      </c>
      <c r="R598" s="77">
        <v>2</v>
      </c>
      <c r="S598" s="77" t="s">
        <v>2162</v>
      </c>
      <c r="T598" s="77"/>
      <c r="U598" s="77"/>
      <c r="V598" s="77"/>
      <c r="W598" s="77"/>
      <c r="X598" s="77"/>
      <c r="Y598" s="77" t="s">
        <v>2491</v>
      </c>
      <c r="Z598" s="117">
        <v>1</v>
      </c>
      <c r="AA598" s="120">
        <v>44928</v>
      </c>
      <c r="AB598" s="290">
        <f t="shared" si="23"/>
        <v>1</v>
      </c>
      <c r="AC598" s="261">
        <f t="shared" si="22"/>
        <v>5</v>
      </c>
      <c r="AD598" s="96" t="s">
        <v>2492</v>
      </c>
    </row>
    <row r="599" spans="1:33" s="96" customFormat="1" ht="135" x14ac:dyDescent="0.25">
      <c r="A599" s="43">
        <v>619</v>
      </c>
      <c r="B599" s="46" t="s">
        <v>24</v>
      </c>
      <c r="C599" s="46" t="s">
        <v>2359</v>
      </c>
      <c r="D599" s="77" t="s">
        <v>2369</v>
      </c>
      <c r="E599" s="78">
        <v>44907</v>
      </c>
      <c r="F599" s="77" t="s">
        <v>27</v>
      </c>
      <c r="G599" s="77"/>
      <c r="H599" s="77" t="s">
        <v>1834</v>
      </c>
      <c r="I599" s="94" t="s">
        <v>107</v>
      </c>
      <c r="J599" s="77" t="s">
        <v>2246</v>
      </c>
      <c r="K599" s="77" t="s">
        <v>2371</v>
      </c>
      <c r="L599" s="77" t="s">
        <v>2667</v>
      </c>
      <c r="M599" s="77" t="s">
        <v>281</v>
      </c>
      <c r="N599" s="77">
        <v>1</v>
      </c>
      <c r="O599" s="77">
        <v>14</v>
      </c>
      <c r="P599" s="93">
        <v>44894</v>
      </c>
      <c r="Q599" s="93">
        <v>45230</v>
      </c>
      <c r="R599" s="77">
        <v>9</v>
      </c>
      <c r="S599" s="77" t="s">
        <v>2246</v>
      </c>
      <c r="T599" s="77"/>
      <c r="U599" s="77"/>
      <c r="V599" s="77"/>
      <c r="W599" s="77"/>
      <c r="X599" s="77"/>
      <c r="Y599" s="77" t="s">
        <v>2668</v>
      </c>
      <c r="Z599" s="152">
        <v>1</v>
      </c>
      <c r="AA599" s="93">
        <v>45188</v>
      </c>
      <c r="AB599" s="273">
        <f t="shared" si="23"/>
        <v>1</v>
      </c>
      <c r="AC599" s="51">
        <f t="shared" si="22"/>
        <v>14</v>
      </c>
    </row>
    <row r="600" spans="1:33" s="96" customFormat="1" ht="60.75" customHeight="1" x14ac:dyDescent="0.25">
      <c r="A600" s="43">
        <v>624</v>
      </c>
      <c r="B600" s="46" t="s">
        <v>1947</v>
      </c>
      <c r="C600" s="46" t="s">
        <v>2398</v>
      </c>
      <c r="D600" s="77" t="s">
        <v>2399</v>
      </c>
      <c r="E600" s="78">
        <v>44907.398611111108</v>
      </c>
      <c r="F600" s="77" t="s">
        <v>27</v>
      </c>
      <c r="G600" s="77"/>
      <c r="H600" s="77" t="s">
        <v>1810</v>
      </c>
      <c r="I600" s="94" t="s">
        <v>30</v>
      </c>
      <c r="J600" s="77" t="s">
        <v>2246</v>
      </c>
      <c r="K600" s="77" t="s">
        <v>2400</v>
      </c>
      <c r="L600" s="77" t="s">
        <v>2401</v>
      </c>
      <c r="M600" s="77" t="s">
        <v>2402</v>
      </c>
      <c r="N600" s="77">
        <v>2</v>
      </c>
      <c r="O600" s="77">
        <v>20</v>
      </c>
      <c r="P600" s="93">
        <v>44895</v>
      </c>
      <c r="Q600" s="93">
        <v>44972</v>
      </c>
      <c r="R600" s="77">
        <v>11</v>
      </c>
      <c r="S600" s="77" t="s">
        <v>2246</v>
      </c>
      <c r="T600" s="77"/>
      <c r="U600" s="77"/>
      <c r="V600" s="77"/>
      <c r="W600" s="77"/>
      <c r="X600" s="77"/>
      <c r="Y600" s="107" t="s">
        <v>2486</v>
      </c>
      <c r="Z600" s="95">
        <v>2</v>
      </c>
      <c r="AA600" s="109">
        <v>44917.410416666666</v>
      </c>
      <c r="AB600" s="290">
        <f t="shared" si="23"/>
        <v>1</v>
      </c>
      <c r="AC600" s="261">
        <f t="shared" si="22"/>
        <v>20</v>
      </c>
      <c r="AD600" s="95"/>
    </row>
    <row r="601" spans="1:33" s="96" customFormat="1" ht="157.5" customHeight="1" x14ac:dyDescent="0.25">
      <c r="A601" s="43">
        <v>624</v>
      </c>
      <c r="B601" s="46" t="s">
        <v>1947</v>
      </c>
      <c r="C601" s="46" t="s">
        <v>2398</v>
      </c>
      <c r="D601" s="77" t="s">
        <v>2399</v>
      </c>
      <c r="E601" s="78">
        <v>44907.398611111108</v>
      </c>
      <c r="F601" s="77" t="s">
        <v>27</v>
      </c>
      <c r="G601" s="77"/>
      <c r="H601" s="77" t="s">
        <v>1810</v>
      </c>
      <c r="I601" s="94" t="s">
        <v>30</v>
      </c>
      <c r="J601" s="77" t="s">
        <v>2246</v>
      </c>
      <c r="K601" s="77" t="s">
        <v>2400</v>
      </c>
      <c r="L601" s="77" t="s">
        <v>2403</v>
      </c>
      <c r="M601" s="77" t="s">
        <v>2404</v>
      </c>
      <c r="N601" s="77">
        <v>13</v>
      </c>
      <c r="O601" s="77">
        <v>20</v>
      </c>
      <c r="P601" s="93">
        <v>44895</v>
      </c>
      <c r="Q601" s="93">
        <v>44956</v>
      </c>
      <c r="R601" s="77">
        <v>8</v>
      </c>
      <c r="S601" s="77" t="s">
        <v>2246</v>
      </c>
      <c r="T601" s="77"/>
      <c r="U601" s="77"/>
      <c r="V601" s="77"/>
      <c r="W601" s="77"/>
      <c r="X601" s="77"/>
      <c r="Y601" s="107" t="s">
        <v>2497</v>
      </c>
      <c r="Z601" s="95">
        <v>13</v>
      </c>
      <c r="AA601" s="122">
        <v>44972</v>
      </c>
      <c r="AB601" s="290">
        <f t="shared" si="23"/>
        <v>1</v>
      </c>
      <c r="AC601" s="261">
        <f t="shared" si="22"/>
        <v>20</v>
      </c>
      <c r="AD601" s="95"/>
    </row>
    <row r="602" spans="1:33" s="96" customFormat="1" ht="139.5" customHeight="1" x14ac:dyDescent="0.25">
      <c r="A602" s="43">
        <v>625</v>
      </c>
      <c r="B602" s="46" t="s">
        <v>1947</v>
      </c>
      <c r="C602" s="46" t="s">
        <v>2398</v>
      </c>
      <c r="D602" s="77" t="s">
        <v>2405</v>
      </c>
      <c r="E602" s="78">
        <v>44907.399305555555</v>
      </c>
      <c r="F602" s="77" t="s">
        <v>2413</v>
      </c>
      <c r="G602" s="77"/>
      <c r="H602" s="77" t="s">
        <v>1810</v>
      </c>
      <c r="I602" s="94" t="s">
        <v>391</v>
      </c>
      <c r="J602" s="77" t="s">
        <v>2496</v>
      </c>
      <c r="K602" s="77" t="s">
        <v>2406</v>
      </c>
      <c r="L602" s="77" t="s">
        <v>2487</v>
      </c>
      <c r="M602" s="78" t="s">
        <v>2489</v>
      </c>
      <c r="N602" s="77">
        <v>2</v>
      </c>
      <c r="O602" s="77">
        <v>20</v>
      </c>
      <c r="P602" s="77"/>
      <c r="Q602" s="93">
        <v>45046</v>
      </c>
      <c r="R602" s="77"/>
      <c r="S602" s="77" t="s">
        <v>2496</v>
      </c>
      <c r="T602" s="77"/>
      <c r="U602" s="77"/>
      <c r="V602" s="77"/>
      <c r="W602" s="77"/>
      <c r="X602" s="77"/>
      <c r="Y602" s="77" t="s">
        <v>2617</v>
      </c>
      <c r="Z602" s="77">
        <v>2</v>
      </c>
      <c r="AA602" s="78">
        <v>45031.381249999999</v>
      </c>
      <c r="AB602" s="290">
        <f t="shared" si="23"/>
        <v>1</v>
      </c>
      <c r="AC602" s="261">
        <f t="shared" si="22"/>
        <v>20</v>
      </c>
      <c r="AD602" s="130" t="s">
        <v>2593</v>
      </c>
      <c r="AG602" s="96" t="s">
        <v>2494</v>
      </c>
    </row>
    <row r="603" spans="1:33" s="96" customFormat="1" ht="135.75" customHeight="1" x14ac:dyDescent="0.25">
      <c r="A603" s="43">
        <v>625</v>
      </c>
      <c r="B603" s="46" t="s">
        <v>1947</v>
      </c>
      <c r="C603" s="46" t="s">
        <v>2398</v>
      </c>
      <c r="D603" s="77" t="s">
        <v>2405</v>
      </c>
      <c r="E603" s="78">
        <v>44907.399305555555</v>
      </c>
      <c r="F603" s="77" t="s">
        <v>2413</v>
      </c>
      <c r="G603" s="77"/>
      <c r="H603" s="77" t="s">
        <v>1810</v>
      </c>
      <c r="I603" s="94" t="s">
        <v>391</v>
      </c>
      <c r="J603" s="77" t="s">
        <v>2496</v>
      </c>
      <c r="K603" s="77" t="s">
        <v>2406</v>
      </c>
      <c r="L603" s="77" t="s">
        <v>2488</v>
      </c>
      <c r="M603" s="78" t="s">
        <v>2490</v>
      </c>
      <c r="N603" s="77">
        <v>2</v>
      </c>
      <c r="O603" s="77">
        <v>20</v>
      </c>
      <c r="P603" s="77"/>
      <c r="Q603" s="93">
        <v>45000</v>
      </c>
      <c r="R603" s="77"/>
      <c r="S603" s="77" t="s">
        <v>2496</v>
      </c>
      <c r="T603" s="77"/>
      <c r="U603" s="77"/>
      <c r="V603" s="77"/>
      <c r="W603" s="77"/>
      <c r="X603" s="77"/>
      <c r="Y603" s="96" t="s">
        <v>2495</v>
      </c>
      <c r="Z603" s="95">
        <v>2</v>
      </c>
      <c r="AA603" s="109">
        <v>45009.378472222219</v>
      </c>
      <c r="AB603" s="290">
        <f t="shared" si="23"/>
        <v>1</v>
      </c>
      <c r="AC603" s="261">
        <f t="shared" si="22"/>
        <v>20</v>
      </c>
      <c r="AD603" s="95"/>
    </row>
    <row r="604" spans="1:33" s="96" customFormat="1" ht="73.5" customHeight="1" x14ac:dyDescent="0.25">
      <c r="A604" s="43">
        <v>626</v>
      </c>
      <c r="B604" s="46" t="s">
        <v>1947</v>
      </c>
      <c r="C604" s="46" t="s">
        <v>2398</v>
      </c>
      <c r="D604" s="77" t="s">
        <v>2407</v>
      </c>
      <c r="E604" s="78">
        <v>44907.399305555555</v>
      </c>
      <c r="F604" s="77" t="s">
        <v>27</v>
      </c>
      <c r="G604" s="77"/>
      <c r="H604" s="77" t="s">
        <v>1810</v>
      </c>
      <c r="I604" s="94" t="s">
        <v>391</v>
      </c>
      <c r="J604" s="77" t="s">
        <v>2246</v>
      </c>
      <c r="K604" s="77" t="s">
        <v>2408</v>
      </c>
      <c r="L604" s="77" t="s">
        <v>2409</v>
      </c>
      <c r="M604" s="77" t="s">
        <v>2410</v>
      </c>
      <c r="N604" s="77">
        <v>1</v>
      </c>
      <c r="O604" s="77">
        <v>20</v>
      </c>
      <c r="P604" s="93">
        <v>44895</v>
      </c>
      <c r="Q604" s="93">
        <v>44914</v>
      </c>
      <c r="R604" s="77">
        <v>2</v>
      </c>
      <c r="S604" s="77" t="s">
        <v>2246</v>
      </c>
      <c r="T604" s="77"/>
      <c r="U604" s="77"/>
      <c r="V604" s="77"/>
      <c r="W604" s="77"/>
      <c r="X604" s="77"/>
      <c r="Y604" s="107" t="s">
        <v>2412</v>
      </c>
      <c r="Z604" s="95">
        <v>1</v>
      </c>
      <c r="AA604" s="109">
        <v>44914.646527777775</v>
      </c>
      <c r="AB604" s="273">
        <f t="shared" si="23"/>
        <v>1</v>
      </c>
      <c r="AC604" s="51">
        <f t="shared" si="22"/>
        <v>20</v>
      </c>
      <c r="AD604" s="95"/>
    </row>
    <row r="605" spans="1:33" s="96" customFormat="1" ht="216.6" customHeight="1" x14ac:dyDescent="0.25">
      <c r="A605" s="116">
        <v>630</v>
      </c>
      <c r="B605" s="46" t="s">
        <v>1947</v>
      </c>
      <c r="C605" s="46" t="s">
        <v>2415</v>
      </c>
      <c r="D605" s="102" t="s">
        <v>2756</v>
      </c>
      <c r="E605" s="137">
        <v>44883</v>
      </c>
      <c r="F605" s="116" t="s">
        <v>27</v>
      </c>
      <c r="G605" s="95" t="s">
        <v>28</v>
      </c>
      <c r="H605" s="163" t="s">
        <v>1845</v>
      </c>
      <c r="I605" s="294" t="s">
        <v>222</v>
      </c>
      <c r="J605" s="116" t="s">
        <v>2246</v>
      </c>
      <c r="K605" s="102" t="s">
        <v>2416</v>
      </c>
      <c r="L605" s="102" t="s">
        <v>2417</v>
      </c>
      <c r="M605" s="67" t="s">
        <v>2418</v>
      </c>
      <c r="N605" s="164">
        <v>2</v>
      </c>
      <c r="O605" s="165">
        <f>100/13</f>
        <v>7.6923076923076925</v>
      </c>
      <c r="P605" s="166">
        <v>44883</v>
      </c>
      <c r="Q605" s="166">
        <v>45046</v>
      </c>
      <c r="R605" s="295">
        <f>(Q605-P605)/7</f>
        <v>23.285714285714285</v>
      </c>
      <c r="S605" s="116" t="s">
        <v>2246</v>
      </c>
      <c r="Y605" s="102" t="s">
        <v>2542</v>
      </c>
      <c r="Z605" s="116">
        <v>2</v>
      </c>
      <c r="AA605" s="137">
        <v>44977</v>
      </c>
      <c r="AB605" s="296">
        <f t="shared" si="23"/>
        <v>1</v>
      </c>
      <c r="AC605" s="164">
        <f t="shared" si="22"/>
        <v>7.6923076923076925</v>
      </c>
      <c r="AD605" s="95"/>
    </row>
    <row r="606" spans="1:33" s="96" customFormat="1" ht="190.35" customHeight="1" x14ac:dyDescent="0.25">
      <c r="A606" s="116">
        <v>630</v>
      </c>
      <c r="B606" s="46" t="s">
        <v>1947</v>
      </c>
      <c r="C606" s="46" t="s">
        <v>2415</v>
      </c>
      <c r="D606" s="102" t="s">
        <v>2756</v>
      </c>
      <c r="E606" s="137">
        <v>44883</v>
      </c>
      <c r="F606" s="116" t="s">
        <v>27</v>
      </c>
      <c r="G606" s="95" t="s">
        <v>28</v>
      </c>
      <c r="H606" s="163" t="s">
        <v>1834</v>
      </c>
      <c r="I606" s="294" t="s">
        <v>222</v>
      </c>
      <c r="J606" s="116" t="s">
        <v>2246</v>
      </c>
      <c r="K606" s="102" t="s">
        <v>2416</v>
      </c>
      <c r="L606" s="102" t="s">
        <v>2921</v>
      </c>
      <c r="M606" s="6" t="s">
        <v>2922</v>
      </c>
      <c r="N606" s="164">
        <v>1</v>
      </c>
      <c r="O606" s="165">
        <f t="shared" ref="O606:O617" si="24">100/13</f>
        <v>7.6923076923076925</v>
      </c>
      <c r="P606" s="166">
        <v>44883</v>
      </c>
      <c r="Q606" s="166">
        <v>45201</v>
      </c>
      <c r="R606" s="295">
        <f t="shared" ref="R606:R617" si="25">(Q606-P606)/7</f>
        <v>45.428571428571431</v>
      </c>
      <c r="S606" s="116" t="s">
        <v>2246</v>
      </c>
      <c r="Y606" s="102" t="s">
        <v>2920</v>
      </c>
      <c r="Z606" s="95">
        <v>1</v>
      </c>
      <c r="AA606" s="122">
        <v>45287</v>
      </c>
      <c r="AB606" s="296">
        <f t="shared" si="23"/>
        <v>1</v>
      </c>
      <c r="AC606" s="164">
        <f t="shared" si="22"/>
        <v>7.6923076923076925</v>
      </c>
      <c r="AD606" s="95"/>
    </row>
    <row r="607" spans="1:33" s="96" customFormat="1" ht="221.1" customHeight="1" x14ac:dyDescent="0.25">
      <c r="A607" s="116">
        <v>629</v>
      </c>
      <c r="B607" s="46" t="s">
        <v>1947</v>
      </c>
      <c r="C607" s="46" t="s">
        <v>2415</v>
      </c>
      <c r="D607" s="102" t="s">
        <v>2419</v>
      </c>
      <c r="E607" s="137">
        <v>44883</v>
      </c>
      <c r="F607" s="116" t="s">
        <v>27</v>
      </c>
      <c r="G607" s="95" t="s">
        <v>28</v>
      </c>
      <c r="H607" s="163" t="s">
        <v>1845</v>
      </c>
      <c r="I607" s="294" t="s">
        <v>236</v>
      </c>
      <c r="J607" s="116" t="s">
        <v>2246</v>
      </c>
      <c r="K607" s="102" t="s">
        <v>2420</v>
      </c>
      <c r="L607" s="102" t="s">
        <v>2421</v>
      </c>
      <c r="M607" s="67" t="s">
        <v>2422</v>
      </c>
      <c r="N607" s="164">
        <v>20</v>
      </c>
      <c r="O607" s="165">
        <f t="shared" si="24"/>
        <v>7.6923076923076925</v>
      </c>
      <c r="P607" s="166">
        <v>44883</v>
      </c>
      <c r="Q607" s="93">
        <v>45046</v>
      </c>
      <c r="R607" s="295">
        <f t="shared" si="25"/>
        <v>23.285714285714285</v>
      </c>
      <c r="S607" s="116" t="s">
        <v>2246</v>
      </c>
      <c r="Y607" s="102" t="s">
        <v>3139</v>
      </c>
      <c r="Z607" s="116">
        <v>20</v>
      </c>
      <c r="AA607" s="297">
        <v>45035</v>
      </c>
      <c r="AB607" s="296">
        <f t="shared" si="23"/>
        <v>1</v>
      </c>
      <c r="AC607" s="164">
        <f t="shared" si="22"/>
        <v>7.6923076923076925</v>
      </c>
      <c r="AD607" s="95"/>
    </row>
    <row r="608" spans="1:33" s="96" customFormat="1" ht="190.35" customHeight="1" x14ac:dyDescent="0.25">
      <c r="A608" s="116">
        <v>629</v>
      </c>
      <c r="B608" s="46" t="s">
        <v>1947</v>
      </c>
      <c r="C608" s="46" t="s">
        <v>2415</v>
      </c>
      <c r="D608" s="102" t="s">
        <v>2419</v>
      </c>
      <c r="E608" s="137">
        <v>44883</v>
      </c>
      <c r="F608" s="116" t="s">
        <v>27</v>
      </c>
      <c r="G608" s="95" t="s">
        <v>28</v>
      </c>
      <c r="H608" s="163" t="s">
        <v>1845</v>
      </c>
      <c r="I608" s="294" t="s">
        <v>236</v>
      </c>
      <c r="J608" s="116" t="s">
        <v>2246</v>
      </c>
      <c r="K608" s="102" t="s">
        <v>2420</v>
      </c>
      <c r="L608" s="102" t="s">
        <v>2423</v>
      </c>
      <c r="M608" s="67" t="s">
        <v>2424</v>
      </c>
      <c r="N608" s="164">
        <v>1</v>
      </c>
      <c r="O608" s="165">
        <f t="shared" si="24"/>
        <v>7.6923076923076925</v>
      </c>
      <c r="P608" s="166">
        <v>44883</v>
      </c>
      <c r="Q608" s="166">
        <v>44956</v>
      </c>
      <c r="R608" s="295">
        <f t="shared" si="25"/>
        <v>10.428571428571429</v>
      </c>
      <c r="S608" s="116" t="s">
        <v>2246</v>
      </c>
      <c r="Y608" s="102" t="s">
        <v>2543</v>
      </c>
      <c r="Z608" s="116">
        <v>1</v>
      </c>
      <c r="AA608" s="137">
        <v>44908</v>
      </c>
      <c r="AB608" s="296">
        <f t="shared" si="23"/>
        <v>1</v>
      </c>
      <c r="AC608" s="164">
        <f t="shared" si="22"/>
        <v>7.6923076923076925</v>
      </c>
      <c r="AD608" s="95"/>
    </row>
    <row r="609" spans="1:30" s="96" customFormat="1" ht="190.35" customHeight="1" x14ac:dyDescent="0.25">
      <c r="A609" s="116">
        <v>633</v>
      </c>
      <c r="B609" s="46" t="s">
        <v>1947</v>
      </c>
      <c r="C609" s="46" t="s">
        <v>2415</v>
      </c>
      <c r="D609" s="102" t="s">
        <v>2425</v>
      </c>
      <c r="E609" s="137">
        <v>44883</v>
      </c>
      <c r="F609" s="116" t="s">
        <v>27</v>
      </c>
      <c r="G609" s="95" t="s">
        <v>28</v>
      </c>
      <c r="H609" s="163" t="s">
        <v>1845</v>
      </c>
      <c r="I609" s="294" t="s">
        <v>236</v>
      </c>
      <c r="J609" s="116" t="s">
        <v>2246</v>
      </c>
      <c r="K609" s="102" t="s">
        <v>2426</v>
      </c>
      <c r="L609" s="102" t="s">
        <v>2427</v>
      </c>
      <c r="M609" s="67" t="s">
        <v>2428</v>
      </c>
      <c r="N609" s="116">
        <v>4</v>
      </c>
      <c r="O609" s="165">
        <f t="shared" si="24"/>
        <v>7.6923076923076925</v>
      </c>
      <c r="P609" s="166">
        <v>44883</v>
      </c>
      <c r="Q609" s="166">
        <v>45031</v>
      </c>
      <c r="R609" s="295">
        <f t="shared" si="25"/>
        <v>21.142857142857142</v>
      </c>
      <c r="S609" s="116" t="s">
        <v>2246</v>
      </c>
      <c r="Y609" s="102" t="s">
        <v>2653</v>
      </c>
      <c r="Z609" s="116">
        <v>4</v>
      </c>
      <c r="AA609" s="297">
        <v>45035</v>
      </c>
      <c r="AB609" s="296">
        <f t="shared" si="23"/>
        <v>1</v>
      </c>
      <c r="AC609" s="164">
        <f t="shared" si="22"/>
        <v>7.6923076923076925</v>
      </c>
      <c r="AD609" s="95"/>
    </row>
    <row r="610" spans="1:30" s="96" customFormat="1" ht="190.35" customHeight="1" x14ac:dyDescent="0.25">
      <c r="A610" s="116">
        <v>631</v>
      </c>
      <c r="B610" s="46" t="s">
        <v>1947</v>
      </c>
      <c r="C610" s="46" t="s">
        <v>2415</v>
      </c>
      <c r="D610" s="102" t="s">
        <v>2429</v>
      </c>
      <c r="E610" s="137">
        <v>44883</v>
      </c>
      <c r="F610" s="116" t="s">
        <v>27</v>
      </c>
      <c r="G610" s="95" t="s">
        <v>28</v>
      </c>
      <c r="H610" s="163" t="s">
        <v>1845</v>
      </c>
      <c r="I610" s="294" t="s">
        <v>222</v>
      </c>
      <c r="J610" s="116" t="s">
        <v>2246</v>
      </c>
      <c r="K610" s="102" t="s">
        <v>2430</v>
      </c>
      <c r="L610" s="102" t="s">
        <v>2431</v>
      </c>
      <c r="M610" s="67" t="s">
        <v>2432</v>
      </c>
      <c r="N610" s="164">
        <v>1</v>
      </c>
      <c r="O610" s="165">
        <f t="shared" si="24"/>
        <v>7.6923076923076925</v>
      </c>
      <c r="P610" s="166">
        <v>44883</v>
      </c>
      <c r="Q610" s="166">
        <v>44941</v>
      </c>
      <c r="R610" s="295">
        <f t="shared" si="25"/>
        <v>8.2857142857142865</v>
      </c>
      <c r="S610" s="116" t="s">
        <v>2246</v>
      </c>
      <c r="Y610" s="102" t="s">
        <v>2544</v>
      </c>
      <c r="Z610" s="116">
        <v>1</v>
      </c>
      <c r="AA610" s="137">
        <v>44915</v>
      </c>
      <c r="AB610" s="296">
        <f t="shared" si="23"/>
        <v>1</v>
      </c>
      <c r="AC610" s="164">
        <f t="shared" si="22"/>
        <v>7.6923076923076925</v>
      </c>
      <c r="AD610" s="95"/>
    </row>
    <row r="611" spans="1:30" s="96" customFormat="1" ht="242.1" customHeight="1" x14ac:dyDescent="0.25">
      <c r="A611" s="171">
        <v>627</v>
      </c>
      <c r="B611" s="46" t="s">
        <v>1947</v>
      </c>
      <c r="C611" s="46" t="s">
        <v>2415</v>
      </c>
      <c r="D611" s="102" t="s">
        <v>2545</v>
      </c>
      <c r="E611" s="137">
        <v>44883</v>
      </c>
      <c r="F611" s="116" t="s">
        <v>27</v>
      </c>
      <c r="G611" s="95" t="s">
        <v>28</v>
      </c>
      <c r="H611" s="163" t="s">
        <v>1845</v>
      </c>
      <c r="I611" s="294" t="s">
        <v>222</v>
      </c>
      <c r="J611" s="116" t="s">
        <v>2246</v>
      </c>
      <c r="K611" s="102" t="s">
        <v>2433</v>
      </c>
      <c r="L611" s="102" t="s">
        <v>2434</v>
      </c>
      <c r="M611" s="67" t="s">
        <v>2435</v>
      </c>
      <c r="N611" s="164">
        <v>3</v>
      </c>
      <c r="O611" s="165">
        <f t="shared" si="24"/>
        <v>7.6923076923076925</v>
      </c>
      <c r="P611" s="166">
        <v>44883</v>
      </c>
      <c r="Q611" s="166">
        <v>45229</v>
      </c>
      <c r="R611" s="295">
        <f t="shared" si="25"/>
        <v>49.428571428571431</v>
      </c>
      <c r="S611" s="116" t="s">
        <v>2246</v>
      </c>
      <c r="Y611" s="102" t="s">
        <v>2712</v>
      </c>
      <c r="Z611" s="116">
        <v>3</v>
      </c>
      <c r="AA611" s="122">
        <v>45021</v>
      </c>
      <c r="AB611" s="296">
        <f t="shared" si="23"/>
        <v>1</v>
      </c>
      <c r="AC611" s="164">
        <f t="shared" si="22"/>
        <v>7.6923076923076925</v>
      </c>
      <c r="AD611" s="95"/>
    </row>
    <row r="612" spans="1:30" s="96" customFormat="1" ht="190.35" customHeight="1" x14ac:dyDescent="0.25">
      <c r="A612" s="116">
        <v>632</v>
      </c>
      <c r="B612" s="46" t="s">
        <v>1947</v>
      </c>
      <c r="C612" s="46" t="s">
        <v>2415</v>
      </c>
      <c r="D612" s="102" t="s">
        <v>2436</v>
      </c>
      <c r="E612" s="137">
        <v>44883</v>
      </c>
      <c r="F612" s="116" t="s">
        <v>27</v>
      </c>
      <c r="G612" s="95" t="s">
        <v>28</v>
      </c>
      <c r="H612" s="167" t="s">
        <v>1845</v>
      </c>
      <c r="I612" s="294" t="s">
        <v>236</v>
      </c>
      <c r="J612" s="116" t="s">
        <v>2246</v>
      </c>
      <c r="K612" s="102" t="s">
        <v>2437</v>
      </c>
      <c r="L612" s="102" t="s">
        <v>2438</v>
      </c>
      <c r="M612" s="67" t="s">
        <v>2439</v>
      </c>
      <c r="N612" s="164">
        <v>16</v>
      </c>
      <c r="O612" s="165">
        <f t="shared" si="24"/>
        <v>7.6923076923076925</v>
      </c>
      <c r="P612" s="166">
        <v>44883</v>
      </c>
      <c r="Q612" s="166">
        <v>44972</v>
      </c>
      <c r="R612" s="295">
        <f t="shared" si="25"/>
        <v>12.714285714285714</v>
      </c>
      <c r="S612" s="116" t="s">
        <v>2246</v>
      </c>
      <c r="Y612" s="102" t="s">
        <v>2546</v>
      </c>
      <c r="Z612" s="116">
        <v>16</v>
      </c>
      <c r="AA612" s="137">
        <v>45013</v>
      </c>
      <c r="AB612" s="296">
        <f t="shared" si="23"/>
        <v>1</v>
      </c>
      <c r="AC612" s="164">
        <f t="shared" si="22"/>
        <v>7.6923076923076925</v>
      </c>
      <c r="AD612" s="95"/>
    </row>
    <row r="613" spans="1:30" s="96" customFormat="1" ht="190.35" customHeight="1" x14ac:dyDescent="0.25">
      <c r="A613" s="116">
        <v>634</v>
      </c>
      <c r="B613" s="46" t="s">
        <v>1947</v>
      </c>
      <c r="C613" s="46" t="s">
        <v>2415</v>
      </c>
      <c r="D613" s="102" t="s">
        <v>2440</v>
      </c>
      <c r="E613" s="137">
        <v>44883</v>
      </c>
      <c r="F613" s="116" t="s">
        <v>27</v>
      </c>
      <c r="G613" s="95" t="s">
        <v>28</v>
      </c>
      <c r="H613" s="164" t="s">
        <v>1845</v>
      </c>
      <c r="I613" s="294" t="s">
        <v>222</v>
      </c>
      <c r="J613" s="116" t="s">
        <v>2246</v>
      </c>
      <c r="K613" s="102" t="s">
        <v>2441</v>
      </c>
      <c r="L613" s="102" t="s">
        <v>2442</v>
      </c>
      <c r="M613" s="67" t="s">
        <v>2443</v>
      </c>
      <c r="N613" s="164">
        <v>1</v>
      </c>
      <c r="O613" s="165">
        <f t="shared" si="24"/>
        <v>7.6923076923076925</v>
      </c>
      <c r="P613" s="166">
        <v>44883</v>
      </c>
      <c r="Q613" s="166">
        <v>44941</v>
      </c>
      <c r="R613" s="295">
        <f t="shared" si="25"/>
        <v>8.2857142857142865</v>
      </c>
      <c r="S613" s="116" t="s">
        <v>2246</v>
      </c>
      <c r="Y613" s="102" t="s">
        <v>2444</v>
      </c>
      <c r="Z613" s="116">
        <v>1</v>
      </c>
      <c r="AA613" s="137">
        <v>44901</v>
      </c>
      <c r="AB613" s="296">
        <f t="shared" si="23"/>
        <v>1</v>
      </c>
      <c r="AC613" s="164">
        <f t="shared" si="22"/>
        <v>7.6923076923076925</v>
      </c>
      <c r="AD613" s="95"/>
    </row>
    <row r="614" spans="1:30" s="96" customFormat="1" ht="190.35" customHeight="1" x14ac:dyDescent="0.25">
      <c r="A614" s="116">
        <v>634</v>
      </c>
      <c r="B614" s="46" t="s">
        <v>1947</v>
      </c>
      <c r="C614" s="46" t="s">
        <v>2415</v>
      </c>
      <c r="D614" s="102" t="s">
        <v>2440</v>
      </c>
      <c r="E614" s="137">
        <v>44883</v>
      </c>
      <c r="F614" s="116" t="s">
        <v>27</v>
      </c>
      <c r="G614" s="95" t="s">
        <v>28</v>
      </c>
      <c r="H614" s="168" t="s">
        <v>1845</v>
      </c>
      <c r="I614" s="294" t="s">
        <v>222</v>
      </c>
      <c r="J614" s="116" t="s">
        <v>2246</v>
      </c>
      <c r="K614" s="102" t="s">
        <v>2441</v>
      </c>
      <c r="L614" s="102" t="s">
        <v>2445</v>
      </c>
      <c r="M614" s="169" t="s">
        <v>2446</v>
      </c>
      <c r="N614" s="164">
        <v>3</v>
      </c>
      <c r="O614" s="165">
        <f t="shared" si="24"/>
        <v>7.6923076923076925</v>
      </c>
      <c r="P614" s="166">
        <v>44883</v>
      </c>
      <c r="Q614" s="166">
        <v>44941</v>
      </c>
      <c r="R614" s="295">
        <f t="shared" si="25"/>
        <v>8.2857142857142865</v>
      </c>
      <c r="S614" s="116" t="s">
        <v>2246</v>
      </c>
      <c r="Y614" s="102" t="s">
        <v>2547</v>
      </c>
      <c r="Z614" s="116">
        <v>3</v>
      </c>
      <c r="AA614" s="137">
        <v>44924</v>
      </c>
      <c r="AB614" s="296">
        <f t="shared" si="23"/>
        <v>1</v>
      </c>
      <c r="AC614" s="164">
        <f t="shared" si="22"/>
        <v>7.6923076923076925</v>
      </c>
      <c r="AD614" s="95"/>
    </row>
    <row r="615" spans="1:30" s="96" customFormat="1" ht="171.6" customHeight="1" x14ac:dyDescent="0.25">
      <c r="A615" s="116">
        <v>634</v>
      </c>
      <c r="B615" s="46" t="s">
        <v>1947</v>
      </c>
      <c r="C615" s="46" t="s">
        <v>2415</v>
      </c>
      <c r="D615" s="102" t="s">
        <v>2440</v>
      </c>
      <c r="E615" s="137">
        <v>44883</v>
      </c>
      <c r="F615" s="116" t="s">
        <v>27</v>
      </c>
      <c r="G615" s="95" t="s">
        <v>28</v>
      </c>
      <c r="H615" s="164" t="s">
        <v>1834</v>
      </c>
      <c r="I615" s="294" t="s">
        <v>222</v>
      </c>
      <c r="J615" s="116" t="s">
        <v>2246</v>
      </c>
      <c r="K615" s="102" t="s">
        <v>2441</v>
      </c>
      <c r="L615" s="102" t="s">
        <v>2447</v>
      </c>
      <c r="M615" s="67" t="s">
        <v>2448</v>
      </c>
      <c r="N615" s="7">
        <v>8</v>
      </c>
      <c r="O615" s="165">
        <f t="shared" si="24"/>
        <v>7.6923076923076925</v>
      </c>
      <c r="P615" s="166">
        <v>44883</v>
      </c>
      <c r="Q615" s="8">
        <v>45031</v>
      </c>
      <c r="R615" s="295">
        <f t="shared" si="25"/>
        <v>21.142857142857142</v>
      </c>
      <c r="S615" s="116" t="s">
        <v>2246</v>
      </c>
      <c r="Y615" s="102" t="s">
        <v>2654</v>
      </c>
      <c r="Z615" s="116">
        <v>8</v>
      </c>
      <c r="AA615" s="297">
        <v>45035</v>
      </c>
      <c r="AB615" s="296">
        <f t="shared" si="23"/>
        <v>1</v>
      </c>
      <c r="AC615" s="164">
        <f t="shared" si="22"/>
        <v>7.6923076923076925</v>
      </c>
      <c r="AD615" s="10" t="s">
        <v>2655</v>
      </c>
    </row>
    <row r="616" spans="1:30" s="96" customFormat="1" ht="190.35" customHeight="1" x14ac:dyDescent="0.25">
      <c r="A616" s="116">
        <v>628</v>
      </c>
      <c r="B616" s="46" t="s">
        <v>1947</v>
      </c>
      <c r="C616" s="46" t="s">
        <v>2415</v>
      </c>
      <c r="D616" s="102" t="s">
        <v>2449</v>
      </c>
      <c r="E616" s="137">
        <v>44883</v>
      </c>
      <c r="F616" s="116" t="s">
        <v>27</v>
      </c>
      <c r="G616" s="95" t="s">
        <v>28</v>
      </c>
      <c r="H616" s="168" t="s">
        <v>1845</v>
      </c>
      <c r="I616" s="294" t="s">
        <v>236</v>
      </c>
      <c r="J616" s="170" t="s">
        <v>2246</v>
      </c>
      <c r="K616" s="102" t="s">
        <v>2450</v>
      </c>
      <c r="L616" s="102" t="s">
        <v>2451</v>
      </c>
      <c r="M616" s="67" t="s">
        <v>2452</v>
      </c>
      <c r="N616" s="164">
        <v>1</v>
      </c>
      <c r="O616" s="165">
        <f t="shared" si="24"/>
        <v>7.6923076923076925</v>
      </c>
      <c r="P616" s="166">
        <v>44883</v>
      </c>
      <c r="Q616" s="166">
        <v>45000</v>
      </c>
      <c r="R616" s="295">
        <f t="shared" si="25"/>
        <v>16.714285714285715</v>
      </c>
      <c r="S616" s="116" t="s">
        <v>2246</v>
      </c>
      <c r="Y616" s="102" t="s">
        <v>2453</v>
      </c>
      <c r="Z616" s="116">
        <v>1</v>
      </c>
      <c r="AA616" s="137">
        <v>44852</v>
      </c>
      <c r="AB616" s="296">
        <f t="shared" si="23"/>
        <v>1</v>
      </c>
      <c r="AC616" s="164">
        <f t="shared" si="22"/>
        <v>7.6923076923076925</v>
      </c>
      <c r="AD616" s="95"/>
    </row>
    <row r="617" spans="1:30" s="96" customFormat="1" ht="221.1" customHeight="1" x14ac:dyDescent="0.25">
      <c r="A617" s="171">
        <v>628</v>
      </c>
      <c r="B617" s="46" t="s">
        <v>1947</v>
      </c>
      <c r="C617" s="46" t="s">
        <v>2415</v>
      </c>
      <c r="D617" s="102" t="s">
        <v>2449</v>
      </c>
      <c r="E617" s="137">
        <v>44883</v>
      </c>
      <c r="F617" s="116" t="s">
        <v>27</v>
      </c>
      <c r="G617" s="95" t="s">
        <v>28</v>
      </c>
      <c r="H617" s="164" t="s">
        <v>1834</v>
      </c>
      <c r="I617" s="294" t="s">
        <v>236</v>
      </c>
      <c r="J617" s="170" t="s">
        <v>2246</v>
      </c>
      <c r="K617" s="102" t="s">
        <v>2450</v>
      </c>
      <c r="L617" s="102" t="s">
        <v>2454</v>
      </c>
      <c r="M617" s="67" t="s">
        <v>2455</v>
      </c>
      <c r="N617" s="164">
        <v>1</v>
      </c>
      <c r="O617" s="165">
        <f t="shared" si="24"/>
        <v>7.6923076923076925</v>
      </c>
      <c r="P617" s="166">
        <v>44883</v>
      </c>
      <c r="Q617" s="166">
        <v>45201</v>
      </c>
      <c r="R617" s="295">
        <f t="shared" si="25"/>
        <v>45.428571428571431</v>
      </c>
      <c r="S617" s="116" t="s">
        <v>2246</v>
      </c>
      <c r="Y617" s="102" t="s">
        <v>2713</v>
      </c>
      <c r="Z617" s="95">
        <v>1</v>
      </c>
      <c r="AA617" s="122">
        <v>45152</v>
      </c>
      <c r="AB617" s="296">
        <f t="shared" si="23"/>
        <v>1</v>
      </c>
      <c r="AC617" s="164">
        <f t="shared" si="22"/>
        <v>7.6923076923076925</v>
      </c>
      <c r="AD617" s="95"/>
    </row>
    <row r="618" spans="1:30" s="96" customFormat="1" ht="163.5" customHeight="1" x14ac:dyDescent="0.25">
      <c r="A618" s="116">
        <v>613</v>
      </c>
      <c r="B618" s="46" t="s">
        <v>24</v>
      </c>
      <c r="C618" s="46" t="s">
        <v>2469</v>
      </c>
      <c r="D618" s="102" t="s">
        <v>2470</v>
      </c>
      <c r="E618" s="122">
        <v>44916</v>
      </c>
      <c r="F618" s="95" t="s">
        <v>27</v>
      </c>
      <c r="G618" s="95" t="s">
        <v>28</v>
      </c>
      <c r="H618" s="95" t="s">
        <v>2471</v>
      </c>
      <c r="I618" s="298" t="s">
        <v>1514</v>
      </c>
      <c r="J618" s="299" t="s">
        <v>2472</v>
      </c>
      <c r="K618" s="102" t="s">
        <v>2473</v>
      </c>
      <c r="L618" s="102" t="s">
        <v>2474</v>
      </c>
      <c r="M618" s="102" t="s">
        <v>2474</v>
      </c>
      <c r="N618" s="95">
        <v>2</v>
      </c>
      <c r="O618" s="95">
        <v>33.33</v>
      </c>
      <c r="P618" s="122">
        <v>44895</v>
      </c>
      <c r="Q618" s="122">
        <v>44910</v>
      </c>
      <c r="R618" s="95">
        <v>4</v>
      </c>
      <c r="S618" s="95" t="s">
        <v>2472</v>
      </c>
      <c r="T618" s="95" t="s">
        <v>2483</v>
      </c>
      <c r="U618" s="95">
        <v>2</v>
      </c>
      <c r="V618" s="122">
        <v>44908</v>
      </c>
      <c r="W618" s="273">
        <v>1</v>
      </c>
      <c r="X618" s="51">
        <v>33.33</v>
      </c>
      <c r="Y618" s="102" t="s">
        <v>2483</v>
      </c>
      <c r="Z618" s="95">
        <v>2</v>
      </c>
      <c r="AA618" s="122">
        <v>44908</v>
      </c>
      <c r="AB618" s="273">
        <f t="shared" si="23"/>
        <v>1</v>
      </c>
      <c r="AC618" s="51">
        <f t="shared" si="22"/>
        <v>33.33</v>
      </c>
    </row>
    <row r="619" spans="1:30" s="96" customFormat="1" ht="217.5" customHeight="1" x14ac:dyDescent="0.25">
      <c r="A619" s="116">
        <v>614</v>
      </c>
      <c r="B619" s="46" t="s">
        <v>24</v>
      </c>
      <c r="C619" s="46" t="s">
        <v>2469</v>
      </c>
      <c r="D619" s="95" t="s">
        <v>2475</v>
      </c>
      <c r="E619" s="75">
        <v>44916</v>
      </c>
      <c r="F619" s="95" t="s">
        <v>27</v>
      </c>
      <c r="G619" s="95" t="s">
        <v>28</v>
      </c>
      <c r="H619" s="95" t="s">
        <v>2471</v>
      </c>
      <c r="I619" s="298" t="s">
        <v>1514</v>
      </c>
      <c r="J619" s="299" t="s">
        <v>2472</v>
      </c>
      <c r="K619" s="102" t="s">
        <v>2476</v>
      </c>
      <c r="L619" s="102" t="s">
        <v>2477</v>
      </c>
      <c r="M619" s="95" t="s">
        <v>2478</v>
      </c>
      <c r="N619" s="95">
        <v>1</v>
      </c>
      <c r="O619" s="95">
        <v>33.33</v>
      </c>
      <c r="P619" s="122">
        <v>44895</v>
      </c>
      <c r="Q619" s="122">
        <v>44910</v>
      </c>
      <c r="R619" s="95">
        <v>4</v>
      </c>
      <c r="S619" s="95" t="s">
        <v>2472</v>
      </c>
      <c r="T619" s="95" t="s">
        <v>2484</v>
      </c>
      <c r="U619" s="95">
        <v>1</v>
      </c>
      <c r="V619" s="300">
        <v>44902</v>
      </c>
      <c r="W619" s="273">
        <v>1</v>
      </c>
      <c r="X619" s="51">
        <v>33.33</v>
      </c>
      <c r="Y619" s="102" t="s">
        <v>2484</v>
      </c>
      <c r="Z619" s="95">
        <v>1</v>
      </c>
      <c r="AA619" s="300">
        <v>44902</v>
      </c>
      <c r="AB619" s="273">
        <f t="shared" si="23"/>
        <v>1</v>
      </c>
      <c r="AC619" s="51">
        <f t="shared" si="22"/>
        <v>33.33</v>
      </c>
    </row>
    <row r="620" spans="1:30" s="96" customFormat="1" ht="209.85" customHeight="1" x14ac:dyDescent="0.25">
      <c r="A620" s="116">
        <v>612</v>
      </c>
      <c r="B620" s="46" t="s">
        <v>24</v>
      </c>
      <c r="C620" s="46" t="s">
        <v>2469</v>
      </c>
      <c r="D620" s="95" t="s">
        <v>2479</v>
      </c>
      <c r="E620" s="122">
        <v>44916</v>
      </c>
      <c r="F620" s="95" t="s">
        <v>27</v>
      </c>
      <c r="G620" s="95" t="s">
        <v>28</v>
      </c>
      <c r="H620" s="95" t="s">
        <v>2471</v>
      </c>
      <c r="I620" s="298" t="s">
        <v>1514</v>
      </c>
      <c r="J620" s="299" t="s">
        <v>2472</v>
      </c>
      <c r="K620" s="95" t="s">
        <v>2480</v>
      </c>
      <c r="L620" s="95" t="s">
        <v>2481</v>
      </c>
      <c r="M620" s="95" t="s">
        <v>2482</v>
      </c>
      <c r="N620" s="95">
        <v>2</v>
      </c>
      <c r="O620" s="95">
        <v>33.33</v>
      </c>
      <c r="P620" s="122">
        <v>44895</v>
      </c>
      <c r="Q620" s="122">
        <v>44910</v>
      </c>
      <c r="R620" s="95">
        <v>4</v>
      </c>
      <c r="S620" s="95" t="s">
        <v>2472</v>
      </c>
      <c r="T620" s="95" t="s">
        <v>2485</v>
      </c>
      <c r="U620" s="95">
        <v>2</v>
      </c>
      <c r="V620" s="122">
        <v>44902</v>
      </c>
      <c r="W620" s="273">
        <v>1</v>
      </c>
      <c r="X620" s="51">
        <v>33.33</v>
      </c>
      <c r="Y620" s="102" t="s">
        <v>2485</v>
      </c>
      <c r="Z620" s="116">
        <v>2</v>
      </c>
      <c r="AA620" s="122">
        <v>44902</v>
      </c>
      <c r="AB620" s="273">
        <f>Z620/N620</f>
        <v>1</v>
      </c>
      <c r="AC620" s="51">
        <f t="shared" si="22"/>
        <v>33.33</v>
      </c>
    </row>
    <row r="621" spans="1:30" s="96" customFormat="1" ht="242.25" customHeight="1" x14ac:dyDescent="0.25">
      <c r="A621" s="116">
        <v>693</v>
      </c>
      <c r="B621" s="46" t="s">
        <v>24</v>
      </c>
      <c r="C621" s="46" t="s">
        <v>2549</v>
      </c>
      <c r="D621" s="95" t="s">
        <v>2500</v>
      </c>
      <c r="E621" s="137">
        <v>45002</v>
      </c>
      <c r="F621" s="95" t="s">
        <v>495</v>
      </c>
      <c r="G621" s="95" t="s">
        <v>28</v>
      </c>
      <c r="H621" s="95" t="s">
        <v>1845</v>
      </c>
      <c r="I621" s="298" t="s">
        <v>273</v>
      </c>
      <c r="J621" s="299" t="s">
        <v>2502</v>
      </c>
      <c r="K621" s="95" t="s">
        <v>2503</v>
      </c>
      <c r="L621" s="95" t="s">
        <v>2505</v>
      </c>
      <c r="M621" s="95" t="s">
        <v>2509</v>
      </c>
      <c r="N621" s="95">
        <v>1</v>
      </c>
      <c r="O621" s="95">
        <v>25</v>
      </c>
      <c r="P621" s="122">
        <v>45020</v>
      </c>
      <c r="Q621" s="301">
        <v>45092</v>
      </c>
      <c r="R621" s="116">
        <v>3</v>
      </c>
      <c r="S621" s="95" t="s">
        <v>500</v>
      </c>
      <c r="T621" s="95"/>
      <c r="U621" s="95"/>
      <c r="V621" s="122"/>
      <c r="W621" s="273"/>
      <c r="X621" s="51"/>
      <c r="Y621" s="102" t="s">
        <v>2652</v>
      </c>
      <c r="Z621" s="302">
        <v>1</v>
      </c>
      <c r="AA621" s="301">
        <v>45092</v>
      </c>
      <c r="AB621" s="296">
        <f t="shared" ref="AB621" si="26">Z621/N621</f>
        <v>1</v>
      </c>
      <c r="AC621" s="164">
        <f t="shared" si="22"/>
        <v>25</v>
      </c>
    </row>
    <row r="622" spans="1:30" s="96" customFormat="1" ht="200.1" customHeight="1" x14ac:dyDescent="0.25">
      <c r="A622" s="116">
        <v>693</v>
      </c>
      <c r="B622" s="46" t="s">
        <v>24</v>
      </c>
      <c r="C622" s="46" t="s">
        <v>2549</v>
      </c>
      <c r="D622" s="95" t="s">
        <v>2500</v>
      </c>
      <c r="E622" s="137">
        <v>45002</v>
      </c>
      <c r="F622" s="95" t="s">
        <v>495</v>
      </c>
      <c r="G622" s="95" t="s">
        <v>28</v>
      </c>
      <c r="H622" s="95" t="s">
        <v>1845</v>
      </c>
      <c r="I622" s="298" t="s">
        <v>391</v>
      </c>
      <c r="J622" s="299" t="s">
        <v>2502</v>
      </c>
      <c r="K622" s="95" t="s">
        <v>2503</v>
      </c>
      <c r="L622" s="95" t="s">
        <v>2506</v>
      </c>
      <c r="M622" s="95" t="s">
        <v>2510</v>
      </c>
      <c r="N622" s="95">
        <v>3</v>
      </c>
      <c r="O622" s="95">
        <v>25</v>
      </c>
      <c r="P622" s="122">
        <v>45093</v>
      </c>
      <c r="Q622" s="301">
        <v>45381</v>
      </c>
      <c r="R622" s="116">
        <v>7</v>
      </c>
      <c r="S622" s="95" t="s">
        <v>500</v>
      </c>
      <c r="T622" s="95"/>
      <c r="U622" s="95"/>
      <c r="V622" s="122"/>
      <c r="W622" s="273"/>
      <c r="X622" s="51"/>
      <c r="Y622" s="102" t="s">
        <v>2800</v>
      </c>
      <c r="Z622" s="116">
        <v>3</v>
      </c>
      <c r="AA622" s="137">
        <v>45223</v>
      </c>
      <c r="AB622" s="273">
        <f t="shared" ref="AB622:AB633" si="27">Z622/N622</f>
        <v>1</v>
      </c>
      <c r="AC622" s="51">
        <f t="shared" si="22"/>
        <v>25</v>
      </c>
      <c r="AD622" s="96" t="s">
        <v>2799</v>
      </c>
    </row>
    <row r="623" spans="1:30" s="96" customFormat="1" ht="209.85" customHeight="1" x14ac:dyDescent="0.25">
      <c r="A623" s="116">
        <v>682</v>
      </c>
      <c r="B623" s="46" t="s">
        <v>24</v>
      </c>
      <c r="C623" s="46" t="s">
        <v>2549</v>
      </c>
      <c r="D623" s="95" t="s">
        <v>2501</v>
      </c>
      <c r="E623" s="137">
        <v>45002</v>
      </c>
      <c r="F623" s="95" t="s">
        <v>495</v>
      </c>
      <c r="G623" s="95" t="s">
        <v>28</v>
      </c>
      <c r="H623" s="95" t="s">
        <v>1845</v>
      </c>
      <c r="I623" s="298" t="s">
        <v>391</v>
      </c>
      <c r="J623" s="299" t="s">
        <v>2502</v>
      </c>
      <c r="K623" s="95" t="s">
        <v>2504</v>
      </c>
      <c r="L623" s="95" t="s">
        <v>2507</v>
      </c>
      <c r="M623" s="95" t="s">
        <v>2509</v>
      </c>
      <c r="N623" s="95">
        <v>1</v>
      </c>
      <c r="O623" s="95">
        <v>25</v>
      </c>
      <c r="P623" s="122">
        <v>45020</v>
      </c>
      <c r="Q623" s="122">
        <v>45046</v>
      </c>
      <c r="R623" s="116">
        <v>3</v>
      </c>
      <c r="S623" s="95" t="s">
        <v>500</v>
      </c>
      <c r="T623" s="95"/>
      <c r="U623" s="95"/>
      <c r="V623" s="122"/>
      <c r="W623" s="273"/>
      <c r="X623" s="51"/>
      <c r="Y623" s="102" t="s">
        <v>2652</v>
      </c>
      <c r="Z623" s="302">
        <v>1</v>
      </c>
      <c r="AA623" s="301">
        <v>45092</v>
      </c>
      <c r="AB623" s="273">
        <f t="shared" si="27"/>
        <v>1</v>
      </c>
      <c r="AC623" s="51">
        <f t="shared" si="22"/>
        <v>25</v>
      </c>
    </row>
    <row r="624" spans="1:30" s="96" customFormat="1" ht="356.25" customHeight="1" x14ac:dyDescent="0.25">
      <c r="A624" s="116">
        <v>682</v>
      </c>
      <c r="B624" s="46" t="s">
        <v>24</v>
      </c>
      <c r="C624" s="46" t="s">
        <v>2549</v>
      </c>
      <c r="D624" s="121" t="s">
        <v>2984</v>
      </c>
      <c r="E624" s="303">
        <v>45002</v>
      </c>
      <c r="F624" s="121" t="s">
        <v>495</v>
      </c>
      <c r="G624" s="121" t="s">
        <v>28</v>
      </c>
      <c r="H624" s="121" t="s">
        <v>1845</v>
      </c>
      <c r="I624" s="298" t="s">
        <v>273</v>
      </c>
      <c r="J624" s="304" t="s">
        <v>2502</v>
      </c>
      <c r="K624" s="121" t="s">
        <v>2504</v>
      </c>
      <c r="L624" s="121" t="s">
        <v>2508</v>
      </c>
      <c r="M624" s="121" t="s">
        <v>2511</v>
      </c>
      <c r="N624" s="121">
        <v>4</v>
      </c>
      <c r="O624" s="121">
        <v>25</v>
      </c>
      <c r="P624" s="305">
        <v>45020</v>
      </c>
      <c r="Q624" s="301">
        <v>45381</v>
      </c>
      <c r="R624" s="306">
        <v>11</v>
      </c>
      <c r="S624" s="121" t="s">
        <v>500</v>
      </c>
      <c r="T624" s="121"/>
      <c r="U624" s="121"/>
      <c r="V624" s="305"/>
      <c r="W624" s="290"/>
      <c r="X624" s="261"/>
      <c r="Y624" s="102" t="s">
        <v>3140</v>
      </c>
      <c r="Z624" s="306">
        <v>3.8</v>
      </c>
      <c r="AA624" s="137">
        <v>45322</v>
      </c>
      <c r="AB624" s="273">
        <v>1</v>
      </c>
      <c r="AC624" s="51">
        <f t="shared" si="22"/>
        <v>25</v>
      </c>
      <c r="AD624" s="96" t="s">
        <v>2803</v>
      </c>
    </row>
    <row r="625" spans="1:31" s="308" customFormat="1" ht="101.1" customHeight="1" x14ac:dyDescent="0.25">
      <c r="A625" s="171">
        <v>697</v>
      </c>
      <c r="B625" s="46" t="s">
        <v>24</v>
      </c>
      <c r="C625" s="46" t="s">
        <v>2548</v>
      </c>
      <c r="D625" s="67" t="s">
        <v>2512</v>
      </c>
      <c r="E625" s="232">
        <v>45028</v>
      </c>
      <c r="F625" s="164" t="s">
        <v>27</v>
      </c>
      <c r="G625" s="164" t="s">
        <v>28</v>
      </c>
      <c r="H625" s="233" t="s">
        <v>1845</v>
      </c>
      <c r="I625" s="234" t="s">
        <v>236</v>
      </c>
      <c r="J625" s="7" t="s">
        <v>2514</v>
      </c>
      <c r="K625" s="67" t="s">
        <v>2513</v>
      </c>
      <c r="L625" s="67" t="s">
        <v>2540</v>
      </c>
      <c r="M625" s="235" t="s">
        <v>2515</v>
      </c>
      <c r="N625" s="7">
        <v>2</v>
      </c>
      <c r="O625" s="236">
        <f>100/9</f>
        <v>11.111111111111111</v>
      </c>
      <c r="P625" s="166">
        <v>45008</v>
      </c>
      <c r="Q625" s="166">
        <v>45168</v>
      </c>
      <c r="R625" s="237">
        <f>(Q625-P625)/4</f>
        <v>40</v>
      </c>
      <c r="S625" s="164" t="s">
        <v>2246</v>
      </c>
      <c r="T625" s="238" t="e">
        <f>S625/#REF!</f>
        <v>#VALUE!</v>
      </c>
      <c r="U625" s="239"/>
      <c r="V625" s="239"/>
      <c r="W625" s="239"/>
      <c r="X625" s="239"/>
      <c r="Y625" s="67" t="s">
        <v>2707</v>
      </c>
      <c r="Z625" s="240">
        <v>2</v>
      </c>
      <c r="AA625" s="307">
        <v>45069</v>
      </c>
      <c r="AB625" s="273">
        <f t="shared" si="27"/>
        <v>1</v>
      </c>
      <c r="AC625" s="51">
        <f t="shared" si="22"/>
        <v>11.111111111111111</v>
      </c>
      <c r="AD625" s="240"/>
    </row>
    <row r="626" spans="1:31" s="308" customFormat="1" ht="59.85" customHeight="1" x14ac:dyDescent="0.25">
      <c r="A626" s="171">
        <v>697</v>
      </c>
      <c r="B626" s="46" t="s">
        <v>24</v>
      </c>
      <c r="C626" s="46" t="s">
        <v>2548</v>
      </c>
      <c r="D626" s="67" t="s">
        <v>2512</v>
      </c>
      <c r="E626" s="232">
        <v>45028</v>
      </c>
      <c r="F626" s="164" t="s">
        <v>27</v>
      </c>
      <c r="G626" s="164" t="s">
        <v>28</v>
      </c>
      <c r="H626" s="233" t="s">
        <v>1845</v>
      </c>
      <c r="I626" s="234" t="s">
        <v>236</v>
      </c>
      <c r="J626" s="7" t="s">
        <v>2514</v>
      </c>
      <c r="K626" s="67" t="s">
        <v>2513</v>
      </c>
      <c r="L626" s="67" t="s">
        <v>2516</v>
      </c>
      <c r="M626" s="235" t="s">
        <v>2541</v>
      </c>
      <c r="N626" s="7">
        <v>1</v>
      </c>
      <c r="O626" s="236">
        <f t="shared" ref="O626:O633" si="28">100/9</f>
        <v>11.111111111111111</v>
      </c>
      <c r="P626" s="166">
        <v>45008</v>
      </c>
      <c r="Q626" s="166">
        <v>45168</v>
      </c>
      <c r="R626" s="237">
        <f t="shared" ref="R626:R633" si="29">(Q626-P626)/4</f>
        <v>40</v>
      </c>
      <c r="S626" s="164" t="s">
        <v>2246</v>
      </c>
      <c r="T626" s="238" t="e">
        <f>S626/#REF!</f>
        <v>#VALUE!</v>
      </c>
      <c r="U626" s="239"/>
      <c r="V626" s="239"/>
      <c r="W626" s="239"/>
      <c r="X626" s="239"/>
      <c r="Y626" s="67" t="s">
        <v>2706</v>
      </c>
      <c r="Z626" s="239">
        <v>1</v>
      </c>
      <c r="AA626" s="309">
        <v>45069</v>
      </c>
      <c r="AB626" s="273">
        <f t="shared" si="27"/>
        <v>1</v>
      </c>
      <c r="AC626" s="51">
        <f t="shared" si="22"/>
        <v>11.111111111111111</v>
      </c>
      <c r="AD626" s="240"/>
    </row>
    <row r="627" spans="1:31" s="308" customFormat="1" ht="123" customHeight="1" x14ac:dyDescent="0.25">
      <c r="A627" s="171">
        <v>697</v>
      </c>
      <c r="B627" s="46" t="s">
        <v>24</v>
      </c>
      <c r="C627" s="46" t="s">
        <v>2548</v>
      </c>
      <c r="D627" s="240" t="s">
        <v>2512</v>
      </c>
      <c r="E627" s="232">
        <v>45028</v>
      </c>
      <c r="F627" s="164" t="s">
        <v>98</v>
      </c>
      <c r="G627" s="164" t="s">
        <v>28</v>
      </c>
      <c r="H627" s="7" t="s">
        <v>1834</v>
      </c>
      <c r="I627" s="234" t="s">
        <v>236</v>
      </c>
      <c r="J627" s="7" t="s">
        <v>2518</v>
      </c>
      <c r="K627" s="67" t="s">
        <v>2513</v>
      </c>
      <c r="L627" s="6" t="s">
        <v>2517</v>
      </c>
      <c r="M627" s="6" t="s">
        <v>2519</v>
      </c>
      <c r="N627" s="7">
        <v>1</v>
      </c>
      <c r="O627" s="236">
        <f t="shared" si="28"/>
        <v>11.111111111111111</v>
      </c>
      <c r="P627" s="166">
        <v>45008</v>
      </c>
      <c r="Q627" s="166">
        <v>45260</v>
      </c>
      <c r="R627" s="237">
        <f t="shared" si="29"/>
        <v>63</v>
      </c>
      <c r="S627" s="7" t="s">
        <v>449</v>
      </c>
      <c r="T627" s="238" t="e">
        <f>S627/#REF!</f>
        <v>#VALUE!</v>
      </c>
      <c r="U627" s="239"/>
      <c r="V627" s="239"/>
      <c r="W627" s="239"/>
      <c r="X627" s="239"/>
      <c r="Y627" s="67" t="s">
        <v>2705</v>
      </c>
      <c r="Z627" s="241">
        <v>1</v>
      </c>
      <c r="AA627" s="310">
        <v>45063</v>
      </c>
      <c r="AB627" s="273">
        <f t="shared" si="27"/>
        <v>1</v>
      </c>
      <c r="AC627" s="51">
        <f t="shared" si="22"/>
        <v>11.111111111111111</v>
      </c>
      <c r="AD627" s="240"/>
    </row>
    <row r="628" spans="1:31" s="308" customFormat="1" ht="133.35" customHeight="1" x14ac:dyDescent="0.25">
      <c r="A628" s="171">
        <v>698</v>
      </c>
      <c r="B628" s="46" t="s">
        <v>24</v>
      </c>
      <c r="C628" s="46" t="s">
        <v>2548</v>
      </c>
      <c r="D628" s="67" t="s">
        <v>2520</v>
      </c>
      <c r="E628" s="232">
        <v>45028</v>
      </c>
      <c r="F628" s="240" t="s">
        <v>27</v>
      </c>
      <c r="G628" s="164" t="s">
        <v>28</v>
      </c>
      <c r="H628" s="7" t="s">
        <v>1845</v>
      </c>
      <c r="I628" s="234" t="s">
        <v>30</v>
      </c>
      <c r="J628" s="7" t="s">
        <v>2514</v>
      </c>
      <c r="K628" s="67" t="s">
        <v>2521</v>
      </c>
      <c r="L628" s="67" t="s">
        <v>2522</v>
      </c>
      <c r="M628" s="235" t="s">
        <v>2523</v>
      </c>
      <c r="N628" s="7">
        <v>3</v>
      </c>
      <c r="O628" s="236">
        <f t="shared" si="28"/>
        <v>11.111111111111111</v>
      </c>
      <c r="P628" s="166">
        <v>45008</v>
      </c>
      <c r="Q628" s="166">
        <v>45168</v>
      </c>
      <c r="R628" s="237">
        <f t="shared" si="29"/>
        <v>40</v>
      </c>
      <c r="S628" s="164" t="s">
        <v>2246</v>
      </c>
      <c r="T628" s="238" t="e">
        <f>S628/#REF!</f>
        <v>#VALUE!</v>
      </c>
      <c r="U628" s="239"/>
      <c r="V628" s="239"/>
      <c r="W628" s="239"/>
      <c r="X628" s="239"/>
      <c r="Y628" s="67" t="s">
        <v>2708</v>
      </c>
      <c r="Z628" s="239">
        <v>3</v>
      </c>
      <c r="AA628" s="309">
        <v>45083</v>
      </c>
      <c r="AB628" s="273">
        <f t="shared" si="27"/>
        <v>1</v>
      </c>
      <c r="AC628" s="51">
        <f t="shared" si="22"/>
        <v>11.111111111111111</v>
      </c>
      <c r="AD628" s="240"/>
    </row>
    <row r="629" spans="1:31" s="311" customFormat="1" ht="123.6" customHeight="1" x14ac:dyDescent="0.25">
      <c r="A629" s="171">
        <v>699</v>
      </c>
      <c r="B629" s="46" t="s">
        <v>24</v>
      </c>
      <c r="C629" s="46" t="s">
        <v>2548</v>
      </c>
      <c r="D629" s="67" t="s">
        <v>2524</v>
      </c>
      <c r="E629" s="232">
        <v>45028</v>
      </c>
      <c r="F629" s="240" t="s">
        <v>27</v>
      </c>
      <c r="G629" s="164" t="s">
        <v>28</v>
      </c>
      <c r="H629" s="7" t="s">
        <v>1845</v>
      </c>
      <c r="I629" s="234" t="s">
        <v>30</v>
      </c>
      <c r="J629" s="7" t="s">
        <v>2514</v>
      </c>
      <c r="K629" s="67" t="s">
        <v>2525</v>
      </c>
      <c r="L629" s="67" t="s">
        <v>2526</v>
      </c>
      <c r="M629" s="235" t="s">
        <v>2527</v>
      </c>
      <c r="N629" s="7">
        <v>1</v>
      </c>
      <c r="O629" s="236">
        <f t="shared" si="28"/>
        <v>11.111111111111111</v>
      </c>
      <c r="P629" s="166">
        <v>45008</v>
      </c>
      <c r="Q629" s="166">
        <v>45168</v>
      </c>
      <c r="R629" s="237">
        <f t="shared" si="29"/>
        <v>40</v>
      </c>
      <c r="S629" s="164" t="s">
        <v>2246</v>
      </c>
      <c r="T629" s="242"/>
      <c r="U629" s="243"/>
      <c r="V629" s="243"/>
      <c r="W629" s="243"/>
      <c r="X629" s="243"/>
      <c r="Y629" s="67" t="s">
        <v>2709</v>
      </c>
      <c r="Z629" s="239">
        <v>1</v>
      </c>
      <c r="AA629" s="309">
        <v>45054</v>
      </c>
      <c r="AB629" s="273">
        <f t="shared" si="27"/>
        <v>1</v>
      </c>
      <c r="AC629" s="51">
        <f t="shared" si="22"/>
        <v>11.111111111111111</v>
      </c>
      <c r="AD629" s="240"/>
      <c r="AE629" s="308"/>
    </row>
    <row r="630" spans="1:31" s="311" customFormat="1" ht="96" customHeight="1" x14ac:dyDescent="0.25">
      <c r="A630" s="171">
        <v>700</v>
      </c>
      <c r="B630" s="46" t="s">
        <v>24</v>
      </c>
      <c r="C630" s="46" t="s">
        <v>2548</v>
      </c>
      <c r="D630" s="67" t="s">
        <v>2528</v>
      </c>
      <c r="E630" s="232">
        <v>45028</v>
      </c>
      <c r="F630" s="51" t="s">
        <v>27</v>
      </c>
      <c r="G630" s="164" t="s">
        <v>28</v>
      </c>
      <c r="H630" s="7" t="s">
        <v>1845</v>
      </c>
      <c r="I630" s="234" t="s">
        <v>222</v>
      </c>
      <c r="J630" s="7" t="s">
        <v>2514</v>
      </c>
      <c r="K630" s="67" t="s">
        <v>2529</v>
      </c>
      <c r="L630" s="67" t="s">
        <v>2530</v>
      </c>
      <c r="M630" s="235" t="s">
        <v>2531</v>
      </c>
      <c r="N630" s="7">
        <v>1</v>
      </c>
      <c r="O630" s="236">
        <f t="shared" si="28"/>
        <v>11.111111111111111</v>
      </c>
      <c r="P630" s="166">
        <v>45008</v>
      </c>
      <c r="Q630" s="166">
        <v>45168</v>
      </c>
      <c r="R630" s="237">
        <f t="shared" si="29"/>
        <v>40</v>
      </c>
      <c r="S630" s="164" t="s">
        <v>2246</v>
      </c>
      <c r="T630" s="242"/>
      <c r="U630" s="243"/>
      <c r="V630" s="243"/>
      <c r="W630" s="243"/>
      <c r="X630" s="243"/>
      <c r="Y630" s="67" t="s">
        <v>2710</v>
      </c>
      <c r="Z630" s="239">
        <v>1</v>
      </c>
      <c r="AA630" s="309">
        <v>45069</v>
      </c>
      <c r="AB630" s="273">
        <f t="shared" si="27"/>
        <v>1</v>
      </c>
      <c r="AC630" s="51">
        <f t="shared" si="22"/>
        <v>11.111111111111111</v>
      </c>
      <c r="AD630" s="240"/>
      <c r="AE630" s="308"/>
    </row>
    <row r="631" spans="1:31" s="311" customFormat="1" ht="83.25" customHeight="1" x14ac:dyDescent="0.25">
      <c r="A631" s="171">
        <v>700</v>
      </c>
      <c r="B631" s="46" t="s">
        <v>24</v>
      </c>
      <c r="C631" s="46" t="s">
        <v>2548</v>
      </c>
      <c r="D631" s="67" t="s">
        <v>2528</v>
      </c>
      <c r="E631" s="232">
        <v>45028</v>
      </c>
      <c r="F631" s="51" t="s">
        <v>27</v>
      </c>
      <c r="G631" s="164" t="s">
        <v>28</v>
      </c>
      <c r="H631" s="7" t="s">
        <v>1845</v>
      </c>
      <c r="I631" s="234" t="s">
        <v>222</v>
      </c>
      <c r="J631" s="7" t="s">
        <v>2514</v>
      </c>
      <c r="K631" s="67" t="s">
        <v>2529</v>
      </c>
      <c r="L631" s="67" t="s">
        <v>2532</v>
      </c>
      <c r="M631" s="235" t="s">
        <v>2533</v>
      </c>
      <c r="N631" s="7">
        <v>1</v>
      </c>
      <c r="O631" s="236">
        <f t="shared" si="28"/>
        <v>11.111111111111111</v>
      </c>
      <c r="P631" s="166">
        <v>45008</v>
      </c>
      <c r="Q631" s="166">
        <v>45168</v>
      </c>
      <c r="R631" s="237">
        <f t="shared" si="29"/>
        <v>40</v>
      </c>
      <c r="S631" s="164" t="s">
        <v>2246</v>
      </c>
      <c r="T631" s="242"/>
      <c r="U631" s="243"/>
      <c r="V631" s="243"/>
      <c r="W631" s="243"/>
      <c r="X631" s="243"/>
      <c r="Y631" s="67" t="s">
        <v>2710</v>
      </c>
      <c r="Z631" s="239">
        <v>1</v>
      </c>
      <c r="AA631" s="309">
        <v>45069</v>
      </c>
      <c r="AB631" s="273">
        <f t="shared" si="27"/>
        <v>1</v>
      </c>
      <c r="AC631" s="51">
        <f t="shared" si="22"/>
        <v>11.111111111111111</v>
      </c>
      <c r="AD631" s="240"/>
      <c r="AE631" s="308"/>
    </row>
    <row r="632" spans="1:31" s="308" customFormat="1" ht="107.85" customHeight="1" x14ac:dyDescent="0.25">
      <c r="A632" s="171">
        <v>701</v>
      </c>
      <c r="B632" s="46" t="s">
        <v>24</v>
      </c>
      <c r="C632" s="46" t="s">
        <v>2548</v>
      </c>
      <c r="D632" s="67" t="s">
        <v>2534</v>
      </c>
      <c r="E632" s="232">
        <v>45028</v>
      </c>
      <c r="F632" s="51" t="s">
        <v>27</v>
      </c>
      <c r="G632" s="164" t="s">
        <v>28</v>
      </c>
      <c r="H632" s="7" t="s">
        <v>1845</v>
      </c>
      <c r="I632" s="234" t="s">
        <v>222</v>
      </c>
      <c r="J632" s="7" t="s">
        <v>2514</v>
      </c>
      <c r="K632" s="67" t="s">
        <v>2535</v>
      </c>
      <c r="L632" s="67" t="s">
        <v>2536</v>
      </c>
      <c r="M632" s="235" t="s">
        <v>2537</v>
      </c>
      <c r="N632" s="7">
        <v>1</v>
      </c>
      <c r="O632" s="236">
        <f t="shared" si="28"/>
        <v>11.111111111111111</v>
      </c>
      <c r="P632" s="166">
        <v>45008</v>
      </c>
      <c r="Q632" s="166">
        <v>45168</v>
      </c>
      <c r="R632" s="237">
        <f t="shared" si="29"/>
        <v>40</v>
      </c>
      <c r="S632" s="164" t="s">
        <v>2246</v>
      </c>
      <c r="T632" s="238" t="e">
        <f>S632/#REF!</f>
        <v>#VALUE!</v>
      </c>
      <c r="U632" s="239"/>
      <c r="V632" s="239"/>
      <c r="W632" s="239"/>
      <c r="X632" s="239"/>
      <c r="Y632" s="67" t="s">
        <v>2711</v>
      </c>
      <c r="Z632" s="239">
        <v>1</v>
      </c>
      <c r="AA632" s="309">
        <v>45069</v>
      </c>
      <c r="AB632" s="273">
        <f t="shared" si="27"/>
        <v>1</v>
      </c>
      <c r="AC632" s="51">
        <f t="shared" si="22"/>
        <v>11.111111111111111</v>
      </c>
      <c r="AD632" s="240"/>
    </row>
    <row r="633" spans="1:31" s="308" customFormat="1" ht="138.6" customHeight="1" x14ac:dyDescent="0.25">
      <c r="A633" s="171">
        <v>701</v>
      </c>
      <c r="B633" s="46" t="s">
        <v>24</v>
      </c>
      <c r="C633" s="46" t="s">
        <v>2548</v>
      </c>
      <c r="D633" s="67" t="s">
        <v>2534</v>
      </c>
      <c r="E633" s="232">
        <v>45028</v>
      </c>
      <c r="F633" s="51" t="s">
        <v>27</v>
      </c>
      <c r="G633" s="164" t="s">
        <v>28</v>
      </c>
      <c r="H633" s="7" t="s">
        <v>1845</v>
      </c>
      <c r="I633" s="234" t="s">
        <v>30</v>
      </c>
      <c r="J633" s="7" t="s">
        <v>2514</v>
      </c>
      <c r="K633" s="67" t="s">
        <v>2535</v>
      </c>
      <c r="L633" s="67" t="s">
        <v>2538</v>
      </c>
      <c r="M633" s="235" t="s">
        <v>2539</v>
      </c>
      <c r="N633" s="7">
        <v>1</v>
      </c>
      <c r="O633" s="236">
        <f t="shared" si="28"/>
        <v>11.111111111111111</v>
      </c>
      <c r="P633" s="166">
        <v>45008</v>
      </c>
      <c r="Q633" s="166">
        <v>45168</v>
      </c>
      <c r="R633" s="237">
        <f t="shared" si="29"/>
        <v>40</v>
      </c>
      <c r="S633" s="164" t="s">
        <v>2246</v>
      </c>
      <c r="T633" s="238"/>
      <c r="U633" s="239"/>
      <c r="V633" s="239"/>
      <c r="W633" s="239"/>
      <c r="X633" s="239"/>
      <c r="Y633" s="67" t="s">
        <v>2711</v>
      </c>
      <c r="Z633" s="239">
        <v>1</v>
      </c>
      <c r="AA633" s="309">
        <v>45069</v>
      </c>
      <c r="AB633" s="273">
        <f t="shared" si="27"/>
        <v>1</v>
      </c>
      <c r="AC633" s="51">
        <f t="shared" si="22"/>
        <v>11.111111111111111</v>
      </c>
      <c r="AD633" s="240"/>
    </row>
    <row r="634" spans="1:31" s="96" customFormat="1" ht="180" x14ac:dyDescent="0.25">
      <c r="A634" s="116">
        <v>683</v>
      </c>
      <c r="B634" s="46" t="s">
        <v>24</v>
      </c>
      <c r="C634" s="46" t="s">
        <v>2550</v>
      </c>
      <c r="D634" s="67" t="s">
        <v>2555</v>
      </c>
      <c r="E634" s="232">
        <v>45020</v>
      </c>
      <c r="F634" s="164" t="s">
        <v>165</v>
      </c>
      <c r="G634" s="164" t="s">
        <v>28</v>
      </c>
      <c r="H634" s="164" t="s">
        <v>1845</v>
      </c>
      <c r="I634" s="234" t="s">
        <v>1514</v>
      </c>
      <c r="J634" s="67" t="s">
        <v>2556</v>
      </c>
      <c r="K634" s="67" t="s">
        <v>2559</v>
      </c>
      <c r="L634" s="164" t="s">
        <v>2558</v>
      </c>
      <c r="M634" s="6" t="s">
        <v>2560</v>
      </c>
      <c r="N634" s="7">
        <v>1</v>
      </c>
      <c r="O634" s="236">
        <v>20</v>
      </c>
      <c r="P634" s="166">
        <v>45049</v>
      </c>
      <c r="Q634" s="166">
        <v>45077</v>
      </c>
      <c r="R634" s="244">
        <f t="shared" ref="R634:R650" si="30">(Q634-P634)/4</f>
        <v>7</v>
      </c>
      <c r="S634" s="164" t="s">
        <v>2568</v>
      </c>
      <c r="T634" s="238"/>
      <c r="U634" s="239"/>
      <c r="V634" s="239"/>
      <c r="W634" s="239"/>
      <c r="X634" s="239"/>
      <c r="Y634" s="164" t="s">
        <v>2658</v>
      </c>
      <c r="Z634" s="245">
        <v>1</v>
      </c>
      <c r="AA634" s="122">
        <v>45098</v>
      </c>
      <c r="AB634" s="273">
        <f t="shared" ref="AB634:AB650" si="31">Z634/N634</f>
        <v>1</v>
      </c>
      <c r="AC634" s="51">
        <f t="shared" ref="AC634:AC650" si="32">AB634*O634</f>
        <v>20</v>
      </c>
      <c r="AD634" s="240"/>
      <c r="AE634" s="308"/>
    </row>
    <row r="635" spans="1:31" s="96" customFormat="1" ht="105" x14ac:dyDescent="0.25">
      <c r="A635" s="116">
        <v>685</v>
      </c>
      <c r="B635" s="46" t="s">
        <v>24</v>
      </c>
      <c r="C635" s="46" t="s">
        <v>2550</v>
      </c>
      <c r="D635" s="67" t="s">
        <v>2551</v>
      </c>
      <c r="E635" s="232">
        <v>45020</v>
      </c>
      <c r="F635" s="164" t="s">
        <v>165</v>
      </c>
      <c r="G635" s="164" t="s">
        <v>28</v>
      </c>
      <c r="H635" s="164" t="s">
        <v>1834</v>
      </c>
      <c r="I635" s="234" t="s">
        <v>81</v>
      </c>
      <c r="J635" s="67" t="s">
        <v>2557</v>
      </c>
      <c r="K635" s="67" t="s">
        <v>2552</v>
      </c>
      <c r="L635" s="67" t="s">
        <v>2553</v>
      </c>
      <c r="M635" s="6" t="s">
        <v>2554</v>
      </c>
      <c r="N635" s="7">
        <v>4</v>
      </c>
      <c r="O635" s="236">
        <v>20</v>
      </c>
      <c r="P635" s="166">
        <v>45049</v>
      </c>
      <c r="Q635" s="166">
        <v>45382</v>
      </c>
      <c r="R635" s="244">
        <f t="shared" si="30"/>
        <v>83.25</v>
      </c>
      <c r="S635" s="164" t="s">
        <v>2567</v>
      </c>
      <c r="T635" s="238"/>
      <c r="U635" s="239"/>
      <c r="V635" s="239"/>
      <c r="W635" s="239"/>
      <c r="X635" s="239"/>
      <c r="Y635" s="164" t="s">
        <v>2788</v>
      </c>
      <c r="Z635" s="245">
        <v>4</v>
      </c>
      <c r="AA635" s="166">
        <v>45257</v>
      </c>
      <c r="AB635" s="273">
        <f t="shared" si="31"/>
        <v>1</v>
      </c>
      <c r="AC635" s="51">
        <f t="shared" si="32"/>
        <v>20</v>
      </c>
      <c r="AD635" s="240"/>
      <c r="AE635" s="308"/>
    </row>
    <row r="636" spans="1:31" s="96" customFormat="1" ht="204.75" customHeight="1" x14ac:dyDescent="0.25">
      <c r="A636" s="116">
        <v>696</v>
      </c>
      <c r="B636" s="46" t="s">
        <v>24</v>
      </c>
      <c r="C636" s="46" t="s">
        <v>2550</v>
      </c>
      <c r="D636" s="67" t="s">
        <v>2561</v>
      </c>
      <c r="E636" s="232">
        <v>45049</v>
      </c>
      <c r="F636" s="164" t="s">
        <v>27</v>
      </c>
      <c r="G636" s="164" t="s">
        <v>28</v>
      </c>
      <c r="H636" s="164" t="s">
        <v>1845</v>
      </c>
      <c r="I636" s="234" t="s">
        <v>2562</v>
      </c>
      <c r="J636" s="67" t="s">
        <v>2563</v>
      </c>
      <c r="K636" s="67" t="s">
        <v>2564</v>
      </c>
      <c r="L636" s="67" t="s">
        <v>2565</v>
      </c>
      <c r="M636" s="67" t="s">
        <v>2566</v>
      </c>
      <c r="N636" s="7">
        <v>3</v>
      </c>
      <c r="O636" s="236">
        <v>15</v>
      </c>
      <c r="P636" s="166">
        <v>45048</v>
      </c>
      <c r="Q636" s="166">
        <v>45260</v>
      </c>
      <c r="R636" s="237">
        <f t="shared" si="30"/>
        <v>53</v>
      </c>
      <c r="S636" s="164" t="s">
        <v>2571</v>
      </c>
      <c r="T636" s="238"/>
      <c r="U636" s="239"/>
      <c r="V636" s="239"/>
      <c r="W636" s="239"/>
      <c r="X636" s="239"/>
      <c r="Y636" s="239" t="s">
        <v>2908</v>
      </c>
      <c r="Z636" s="240">
        <v>3</v>
      </c>
      <c r="AA636" s="166">
        <v>45278</v>
      </c>
      <c r="AB636" s="273">
        <f t="shared" si="31"/>
        <v>1</v>
      </c>
      <c r="AC636" s="51">
        <f t="shared" si="32"/>
        <v>15</v>
      </c>
      <c r="AD636" s="240"/>
      <c r="AE636" s="308"/>
    </row>
    <row r="637" spans="1:31" s="96" customFormat="1" ht="120" x14ac:dyDescent="0.25">
      <c r="A637" s="172">
        <v>696</v>
      </c>
      <c r="B637" s="46" t="s">
        <v>24</v>
      </c>
      <c r="C637" s="46" t="s">
        <v>2550</v>
      </c>
      <c r="D637" s="67" t="s">
        <v>2561</v>
      </c>
      <c r="E637" s="232">
        <v>45049</v>
      </c>
      <c r="F637" s="164" t="s">
        <v>27</v>
      </c>
      <c r="G637" s="164" t="s">
        <v>28</v>
      </c>
      <c r="H637" s="164" t="s">
        <v>1845</v>
      </c>
      <c r="I637" s="234" t="s">
        <v>2562</v>
      </c>
      <c r="J637" s="67" t="s">
        <v>2563</v>
      </c>
      <c r="K637" s="67" t="s">
        <v>2564</v>
      </c>
      <c r="L637" s="67" t="s">
        <v>2570</v>
      </c>
      <c r="M637" s="67" t="s">
        <v>2569</v>
      </c>
      <c r="N637" s="7">
        <v>1</v>
      </c>
      <c r="O637" s="236">
        <v>15</v>
      </c>
      <c r="P637" s="166">
        <v>45048</v>
      </c>
      <c r="Q637" s="166">
        <v>45199</v>
      </c>
      <c r="R637" s="246">
        <f t="shared" si="30"/>
        <v>37.75</v>
      </c>
      <c r="S637" s="164" t="s">
        <v>2571</v>
      </c>
      <c r="T637" s="238"/>
      <c r="U637" s="239"/>
      <c r="V637" s="239"/>
      <c r="W637" s="239"/>
      <c r="X637" s="239"/>
      <c r="Y637" s="67" t="s">
        <v>2790</v>
      </c>
      <c r="Z637" s="240">
        <v>1</v>
      </c>
      <c r="AA637" s="166">
        <v>45170</v>
      </c>
      <c r="AB637" s="273">
        <f t="shared" si="31"/>
        <v>1</v>
      </c>
      <c r="AC637" s="51">
        <f t="shared" si="32"/>
        <v>15</v>
      </c>
      <c r="AD637" s="240"/>
      <c r="AE637" s="308"/>
    </row>
    <row r="638" spans="1:31" s="96" customFormat="1" ht="120" x14ac:dyDescent="0.25">
      <c r="A638" s="172">
        <v>696</v>
      </c>
      <c r="B638" s="46" t="s">
        <v>24</v>
      </c>
      <c r="C638" s="46" t="s">
        <v>2550</v>
      </c>
      <c r="D638" s="67" t="s">
        <v>2561</v>
      </c>
      <c r="E638" s="232">
        <v>45049</v>
      </c>
      <c r="F638" s="164" t="s">
        <v>27</v>
      </c>
      <c r="G638" s="164" t="s">
        <v>28</v>
      </c>
      <c r="H638" s="164" t="s">
        <v>1845</v>
      </c>
      <c r="I638" s="234" t="s">
        <v>2562</v>
      </c>
      <c r="J638" s="67" t="s">
        <v>2563</v>
      </c>
      <c r="K638" s="67" t="s">
        <v>2564</v>
      </c>
      <c r="L638" s="67" t="s">
        <v>2660</v>
      </c>
      <c r="M638" s="6" t="s">
        <v>2661</v>
      </c>
      <c r="N638" s="7">
        <v>1</v>
      </c>
      <c r="O638" s="236">
        <v>15</v>
      </c>
      <c r="P638" s="166">
        <v>45048</v>
      </c>
      <c r="Q638" s="166">
        <v>45199</v>
      </c>
      <c r="R638" s="246">
        <f t="shared" si="30"/>
        <v>37.75</v>
      </c>
      <c r="S638" s="164" t="s">
        <v>2571</v>
      </c>
      <c r="T638" s="238"/>
      <c r="U638" s="239"/>
      <c r="V638" s="239"/>
      <c r="W638" s="239"/>
      <c r="X638" s="239"/>
      <c r="Y638" s="67" t="s">
        <v>2789</v>
      </c>
      <c r="Z638" s="240">
        <v>1</v>
      </c>
      <c r="AA638" s="307">
        <v>45216</v>
      </c>
      <c r="AB638" s="273">
        <f t="shared" si="31"/>
        <v>1</v>
      </c>
      <c r="AC638" s="51">
        <f t="shared" si="32"/>
        <v>15</v>
      </c>
      <c r="AD638" s="240"/>
      <c r="AE638" s="308"/>
    </row>
    <row r="639" spans="1:31" s="96" customFormat="1" ht="119.1" customHeight="1" x14ac:dyDescent="0.25">
      <c r="A639" s="116">
        <v>696</v>
      </c>
      <c r="B639" s="46" t="s">
        <v>24</v>
      </c>
      <c r="C639" s="46" t="s">
        <v>2550</v>
      </c>
      <c r="D639" s="67" t="s">
        <v>2561</v>
      </c>
      <c r="E639" s="232">
        <v>45049</v>
      </c>
      <c r="F639" s="164" t="s">
        <v>165</v>
      </c>
      <c r="G639" s="164" t="s">
        <v>28</v>
      </c>
      <c r="H639" s="164" t="s">
        <v>1845</v>
      </c>
      <c r="I639" s="234" t="s">
        <v>2781</v>
      </c>
      <c r="J639" s="67" t="s">
        <v>2572</v>
      </c>
      <c r="K639" s="67" t="s">
        <v>2564</v>
      </c>
      <c r="L639" s="247" t="s">
        <v>2991</v>
      </c>
      <c r="M639" s="247" t="s">
        <v>2992</v>
      </c>
      <c r="N639" s="248">
        <v>4</v>
      </c>
      <c r="O639" s="236">
        <v>15</v>
      </c>
      <c r="P639" s="249">
        <v>45413</v>
      </c>
      <c r="Q639" s="249">
        <v>45657</v>
      </c>
      <c r="R639" s="246">
        <f t="shared" si="30"/>
        <v>61</v>
      </c>
      <c r="S639" s="248" t="s">
        <v>1016</v>
      </c>
      <c r="T639" s="238"/>
      <c r="U639" s="239"/>
      <c r="V639" s="239"/>
      <c r="W639" s="239"/>
      <c r="X639" s="239"/>
      <c r="Y639" s="250" t="s">
        <v>2993</v>
      </c>
      <c r="Z639" s="239">
        <v>0</v>
      </c>
      <c r="AA639" s="239"/>
      <c r="AB639" s="273">
        <f t="shared" si="31"/>
        <v>0</v>
      </c>
      <c r="AC639" s="51">
        <f t="shared" si="32"/>
        <v>0</v>
      </c>
      <c r="AD639" s="240"/>
      <c r="AE639" s="308"/>
    </row>
    <row r="640" spans="1:31" s="96" customFormat="1" ht="72" customHeight="1" x14ac:dyDescent="0.25">
      <c r="A640" s="116">
        <v>687</v>
      </c>
      <c r="B640" s="46" t="s">
        <v>24</v>
      </c>
      <c r="C640" s="46" t="s">
        <v>2573</v>
      </c>
      <c r="D640" s="95" t="s">
        <v>2618</v>
      </c>
      <c r="E640" s="137">
        <v>45103</v>
      </c>
      <c r="F640" s="116" t="s">
        <v>2624</v>
      </c>
      <c r="G640" s="164" t="s">
        <v>28</v>
      </c>
      <c r="H640" s="164" t="s">
        <v>1845</v>
      </c>
      <c r="I640" s="294" t="s">
        <v>2562</v>
      </c>
      <c r="J640" s="95" t="s">
        <v>2621</v>
      </c>
      <c r="K640" s="95" t="s">
        <v>2626</v>
      </c>
      <c r="L640" s="95" t="s">
        <v>2629</v>
      </c>
      <c r="M640" s="95" t="s">
        <v>2640</v>
      </c>
      <c r="N640" s="116">
        <v>1</v>
      </c>
      <c r="O640" s="312">
        <v>0.09</v>
      </c>
      <c r="P640" s="137">
        <v>45103</v>
      </c>
      <c r="Q640" s="137">
        <v>45275</v>
      </c>
      <c r="R640" s="246">
        <f t="shared" si="30"/>
        <v>43</v>
      </c>
      <c r="S640" s="116" t="s">
        <v>2651</v>
      </c>
      <c r="T640" s="95"/>
      <c r="U640" s="95"/>
      <c r="V640" s="95"/>
      <c r="W640" s="95"/>
      <c r="X640" s="95"/>
      <c r="Y640" s="95" t="s">
        <v>2904</v>
      </c>
      <c r="Z640" s="116">
        <v>1</v>
      </c>
      <c r="AA640" s="137">
        <v>45230</v>
      </c>
      <c r="AB640" s="273">
        <f t="shared" si="31"/>
        <v>1</v>
      </c>
      <c r="AC640" s="51">
        <f t="shared" si="32"/>
        <v>0.09</v>
      </c>
      <c r="AD640" s="95"/>
    </row>
    <row r="641" spans="1:33" s="96" customFormat="1" ht="81" customHeight="1" x14ac:dyDescent="0.25">
      <c r="A641" s="116">
        <v>688</v>
      </c>
      <c r="B641" s="46" t="s">
        <v>24</v>
      </c>
      <c r="C641" s="46" t="s">
        <v>2573</v>
      </c>
      <c r="D641" s="95" t="s">
        <v>2619</v>
      </c>
      <c r="E641" s="137">
        <v>45103</v>
      </c>
      <c r="F641" s="116" t="s">
        <v>2624</v>
      </c>
      <c r="G641" s="164" t="s">
        <v>28</v>
      </c>
      <c r="H641" s="164" t="s">
        <v>1845</v>
      </c>
      <c r="I641" s="294" t="s">
        <v>2562</v>
      </c>
      <c r="J641" s="95" t="s">
        <v>2621</v>
      </c>
      <c r="K641" s="95" t="s">
        <v>2627</v>
      </c>
      <c r="L641" s="95" t="s">
        <v>2632</v>
      </c>
      <c r="M641" s="95" t="s">
        <v>2643</v>
      </c>
      <c r="N641" s="116">
        <v>1</v>
      </c>
      <c r="O641" s="312">
        <v>0.09</v>
      </c>
      <c r="P641" s="137">
        <v>45103</v>
      </c>
      <c r="Q641" s="137">
        <v>45168</v>
      </c>
      <c r="R641" s="246">
        <f t="shared" si="30"/>
        <v>16.25</v>
      </c>
      <c r="S641" s="116" t="s">
        <v>2651</v>
      </c>
      <c r="T641" s="95"/>
      <c r="U641" s="95"/>
      <c r="V641" s="95"/>
      <c r="W641" s="95"/>
      <c r="X641" s="95"/>
      <c r="Y641" s="95" t="s">
        <v>2783</v>
      </c>
      <c r="Z641" s="116">
        <v>1</v>
      </c>
      <c r="AA641" s="137">
        <v>45169</v>
      </c>
      <c r="AB641" s="296">
        <f t="shared" si="31"/>
        <v>1</v>
      </c>
      <c r="AC641" s="164">
        <f t="shared" si="32"/>
        <v>0.09</v>
      </c>
      <c r="AD641" s="95"/>
    </row>
    <row r="642" spans="1:33" s="96" customFormat="1" ht="47.1" customHeight="1" x14ac:dyDescent="0.25">
      <c r="A642" s="116">
        <v>688</v>
      </c>
      <c r="B642" s="46" t="s">
        <v>24</v>
      </c>
      <c r="C642" s="46" t="s">
        <v>2573</v>
      </c>
      <c r="D642" s="95" t="s">
        <v>2619</v>
      </c>
      <c r="E642" s="137">
        <v>45103</v>
      </c>
      <c r="F642" s="116" t="s">
        <v>2624</v>
      </c>
      <c r="G642" s="164" t="s">
        <v>28</v>
      </c>
      <c r="H642" s="164" t="s">
        <v>1834</v>
      </c>
      <c r="I642" s="294" t="s">
        <v>2562</v>
      </c>
      <c r="J642" s="95" t="s">
        <v>2621</v>
      </c>
      <c r="K642" s="95" t="s">
        <v>2627</v>
      </c>
      <c r="L642" s="95" t="s">
        <v>2633</v>
      </c>
      <c r="M642" s="95" t="s">
        <v>2644</v>
      </c>
      <c r="N642" s="116">
        <v>1</v>
      </c>
      <c r="O642" s="312">
        <v>0.09</v>
      </c>
      <c r="P642" s="137">
        <v>45103</v>
      </c>
      <c r="Q642" s="137">
        <v>45168</v>
      </c>
      <c r="R642" s="246">
        <f t="shared" si="30"/>
        <v>16.25</v>
      </c>
      <c r="S642" s="116" t="s">
        <v>2651</v>
      </c>
      <c r="T642" s="95"/>
      <c r="U642" s="95"/>
      <c r="V642" s="95"/>
      <c r="W642" s="95"/>
      <c r="X642" s="95"/>
      <c r="Y642" s="95" t="s">
        <v>2784</v>
      </c>
      <c r="Z642" s="116">
        <v>1</v>
      </c>
      <c r="AA642" s="137">
        <v>45167</v>
      </c>
      <c r="AB642" s="296">
        <f t="shared" si="31"/>
        <v>1</v>
      </c>
      <c r="AC642" s="164">
        <f t="shared" si="32"/>
        <v>0.09</v>
      </c>
      <c r="AD642" s="95"/>
    </row>
    <row r="643" spans="1:33" s="96" customFormat="1" ht="56.85" customHeight="1" x14ac:dyDescent="0.25">
      <c r="A643" s="172">
        <v>689</v>
      </c>
      <c r="B643" s="46" t="s">
        <v>24</v>
      </c>
      <c r="C643" s="46" t="s">
        <v>2573</v>
      </c>
      <c r="D643" s="95" t="s">
        <v>2618</v>
      </c>
      <c r="E643" s="137">
        <v>45103</v>
      </c>
      <c r="F643" s="116" t="s">
        <v>27</v>
      </c>
      <c r="G643" s="164" t="s">
        <v>28</v>
      </c>
      <c r="H643" s="164" t="s">
        <v>1845</v>
      </c>
      <c r="I643" s="294" t="s">
        <v>81</v>
      </c>
      <c r="J643" s="95" t="s">
        <v>2622</v>
      </c>
      <c r="K643" s="95" t="s">
        <v>2626</v>
      </c>
      <c r="L643" s="95" t="s">
        <v>2631</v>
      </c>
      <c r="M643" s="95" t="s">
        <v>2642</v>
      </c>
      <c r="N643" s="116">
        <v>1</v>
      </c>
      <c r="O643" s="313">
        <v>9</v>
      </c>
      <c r="P643" s="137">
        <v>45103</v>
      </c>
      <c r="Q643" s="137">
        <v>45245</v>
      </c>
      <c r="R643" s="246">
        <f t="shared" si="30"/>
        <v>35.5</v>
      </c>
      <c r="S643" s="116" t="s">
        <v>2571</v>
      </c>
      <c r="T643" s="95"/>
      <c r="U643" s="95"/>
      <c r="V643" s="95"/>
      <c r="W643" s="95"/>
      <c r="X643" s="95"/>
      <c r="Y643" s="95" t="s">
        <v>2923</v>
      </c>
      <c r="Z643" s="116">
        <v>1</v>
      </c>
      <c r="AA643" s="137">
        <v>45288</v>
      </c>
      <c r="AB643" s="273">
        <f t="shared" si="31"/>
        <v>1</v>
      </c>
      <c r="AC643" s="51">
        <f t="shared" si="32"/>
        <v>9</v>
      </c>
      <c r="AD643" s="95"/>
    </row>
    <row r="644" spans="1:33" s="96" customFormat="1" ht="69.75" customHeight="1" x14ac:dyDescent="0.25">
      <c r="A644" s="116">
        <v>690</v>
      </c>
      <c r="B644" s="46" t="s">
        <v>24</v>
      </c>
      <c r="C644" s="46" t="s">
        <v>2573</v>
      </c>
      <c r="D644" s="95" t="s">
        <v>2619</v>
      </c>
      <c r="E644" s="137">
        <v>45103</v>
      </c>
      <c r="F644" s="116" t="s">
        <v>27</v>
      </c>
      <c r="G644" s="164" t="s">
        <v>28</v>
      </c>
      <c r="H644" s="164" t="s">
        <v>1845</v>
      </c>
      <c r="I644" s="294" t="s">
        <v>1514</v>
      </c>
      <c r="J644" s="95" t="s">
        <v>2622</v>
      </c>
      <c r="K644" s="95" t="s">
        <v>2627</v>
      </c>
      <c r="L644" s="95" t="s">
        <v>2635</v>
      </c>
      <c r="M644" s="95" t="s">
        <v>2646</v>
      </c>
      <c r="N644" s="116">
        <v>10</v>
      </c>
      <c r="O644" s="313">
        <v>9</v>
      </c>
      <c r="P644" s="137">
        <v>45106</v>
      </c>
      <c r="Q644" s="137">
        <v>45230</v>
      </c>
      <c r="R644" s="246">
        <f t="shared" si="30"/>
        <v>31</v>
      </c>
      <c r="S644" s="116" t="s">
        <v>2571</v>
      </c>
      <c r="T644" s="95"/>
      <c r="U644" s="95"/>
      <c r="V644" s="95"/>
      <c r="W644" s="95"/>
      <c r="X644" s="95"/>
      <c r="Y644" s="95" t="s">
        <v>2924</v>
      </c>
      <c r="Z644" s="116">
        <v>10</v>
      </c>
      <c r="AA644" s="137">
        <v>45278</v>
      </c>
      <c r="AB644" s="273">
        <f t="shared" si="31"/>
        <v>1</v>
      </c>
      <c r="AC644" s="51">
        <f t="shared" si="32"/>
        <v>9</v>
      </c>
      <c r="AD644" s="95"/>
    </row>
    <row r="645" spans="1:33" s="96" customFormat="1" ht="66" customHeight="1" x14ac:dyDescent="0.25">
      <c r="A645" s="116">
        <v>690</v>
      </c>
      <c r="B645" s="46" t="s">
        <v>24</v>
      </c>
      <c r="C645" s="46" t="s">
        <v>2573</v>
      </c>
      <c r="D645" s="95" t="s">
        <v>2619</v>
      </c>
      <c r="E645" s="137">
        <v>45103</v>
      </c>
      <c r="F645" s="116" t="s">
        <v>27</v>
      </c>
      <c r="G645" s="164" t="s">
        <v>28</v>
      </c>
      <c r="H645" s="164" t="s">
        <v>1845</v>
      </c>
      <c r="I645" s="294" t="s">
        <v>1514</v>
      </c>
      <c r="J645" s="95" t="s">
        <v>2622</v>
      </c>
      <c r="K645" s="95" t="s">
        <v>2627</v>
      </c>
      <c r="L645" s="95" t="s">
        <v>2634</v>
      </c>
      <c r="M645" s="95" t="s">
        <v>2645</v>
      </c>
      <c r="N645" s="116">
        <v>2</v>
      </c>
      <c r="O645" s="313">
        <v>9</v>
      </c>
      <c r="P645" s="137">
        <v>45106</v>
      </c>
      <c r="Q645" s="137">
        <v>45124</v>
      </c>
      <c r="R645" s="246">
        <f t="shared" si="30"/>
        <v>4.5</v>
      </c>
      <c r="S645" s="116" t="s">
        <v>2571</v>
      </c>
      <c r="T645" s="95"/>
      <c r="U645" s="95"/>
      <c r="V645" s="95"/>
      <c r="W645" s="95"/>
      <c r="X645" s="95"/>
      <c r="Y645" s="95" t="s">
        <v>2782</v>
      </c>
      <c r="Z645" s="116">
        <v>2</v>
      </c>
      <c r="AA645" s="137">
        <v>45134</v>
      </c>
      <c r="AB645" s="296">
        <f t="shared" si="31"/>
        <v>1</v>
      </c>
      <c r="AC645" s="164">
        <f t="shared" si="32"/>
        <v>9</v>
      </c>
      <c r="AD645" s="95"/>
    </row>
    <row r="646" spans="1:33" s="96" customFormat="1" ht="41.85" customHeight="1" x14ac:dyDescent="0.25">
      <c r="A646" s="116">
        <v>691</v>
      </c>
      <c r="B646" s="46" t="s">
        <v>24</v>
      </c>
      <c r="C646" s="46" t="s">
        <v>2573</v>
      </c>
      <c r="D646" s="95" t="s">
        <v>2620</v>
      </c>
      <c r="E646" s="137">
        <v>45103</v>
      </c>
      <c r="F646" s="116" t="s">
        <v>98</v>
      </c>
      <c r="G646" s="164" t="s">
        <v>28</v>
      </c>
      <c r="H646" s="164" t="s">
        <v>1845</v>
      </c>
      <c r="I646" s="294" t="s">
        <v>273</v>
      </c>
      <c r="J646" s="95" t="s">
        <v>2621</v>
      </c>
      <c r="K646" s="95" t="s">
        <v>2628</v>
      </c>
      <c r="L646" s="95" t="s">
        <v>2637</v>
      </c>
      <c r="M646" s="95" t="s">
        <v>2648</v>
      </c>
      <c r="N646" s="116">
        <v>1</v>
      </c>
      <c r="O646" s="312">
        <v>0.09</v>
      </c>
      <c r="P646" s="137">
        <v>45103</v>
      </c>
      <c r="Q646" s="166">
        <v>45137</v>
      </c>
      <c r="R646" s="246">
        <f t="shared" si="30"/>
        <v>8.5</v>
      </c>
      <c r="S646" s="116" t="s">
        <v>1883</v>
      </c>
      <c r="T646" s="95"/>
      <c r="U646" s="95"/>
      <c r="V646" s="95"/>
      <c r="W646" s="95"/>
      <c r="X646" s="95"/>
      <c r="Y646" s="95" t="s">
        <v>2785</v>
      </c>
      <c r="Z646" s="116">
        <v>1</v>
      </c>
      <c r="AA646" s="137">
        <v>45117</v>
      </c>
      <c r="AB646" s="296">
        <f t="shared" si="31"/>
        <v>1</v>
      </c>
      <c r="AC646" s="164">
        <f t="shared" si="32"/>
        <v>0.09</v>
      </c>
      <c r="AD646" s="95"/>
    </row>
    <row r="647" spans="1:33" s="96" customFormat="1" ht="59.1" customHeight="1" x14ac:dyDescent="0.25">
      <c r="A647" s="116">
        <v>691</v>
      </c>
      <c r="B647" s="46" t="s">
        <v>24</v>
      </c>
      <c r="C647" s="46" t="s">
        <v>2573</v>
      </c>
      <c r="D647" s="95" t="s">
        <v>2620</v>
      </c>
      <c r="E647" s="137">
        <v>45103</v>
      </c>
      <c r="F647" s="116" t="s">
        <v>98</v>
      </c>
      <c r="G647" s="164" t="s">
        <v>28</v>
      </c>
      <c r="H647" s="164" t="s">
        <v>1845</v>
      </c>
      <c r="I647" s="294" t="s">
        <v>273</v>
      </c>
      <c r="J647" s="95" t="s">
        <v>2621</v>
      </c>
      <c r="K647" s="95" t="s">
        <v>2628</v>
      </c>
      <c r="L647" s="95" t="s">
        <v>2638</v>
      </c>
      <c r="M647" s="95" t="s">
        <v>2649</v>
      </c>
      <c r="N647" s="116">
        <v>5</v>
      </c>
      <c r="O647" s="312">
        <v>0.09</v>
      </c>
      <c r="P647" s="137">
        <v>45103</v>
      </c>
      <c r="Q647" s="137">
        <v>45275</v>
      </c>
      <c r="R647" s="246">
        <f t="shared" si="30"/>
        <v>43</v>
      </c>
      <c r="S647" s="116" t="s">
        <v>1883</v>
      </c>
      <c r="T647" s="95"/>
      <c r="U647" s="95"/>
      <c r="V647" s="95"/>
      <c r="W647" s="95"/>
      <c r="X647" s="95"/>
      <c r="Y647" s="95" t="s">
        <v>2906</v>
      </c>
      <c r="Z647" s="116">
        <v>5</v>
      </c>
      <c r="AA647" s="137">
        <v>45280</v>
      </c>
      <c r="AB647" s="273">
        <f t="shared" si="31"/>
        <v>1</v>
      </c>
      <c r="AC647" s="51">
        <f t="shared" si="32"/>
        <v>0.09</v>
      </c>
      <c r="AD647" s="95"/>
    </row>
    <row r="648" spans="1:33" s="96" customFormat="1" ht="142.35" customHeight="1" x14ac:dyDescent="0.25">
      <c r="A648" s="116">
        <v>694</v>
      </c>
      <c r="B648" s="46" t="s">
        <v>24</v>
      </c>
      <c r="C648" s="274" t="s">
        <v>2573</v>
      </c>
      <c r="D648" s="95" t="s">
        <v>2620</v>
      </c>
      <c r="E648" s="137">
        <v>45103</v>
      </c>
      <c r="F648" s="116" t="s">
        <v>98</v>
      </c>
      <c r="G648" s="164" t="s">
        <v>28</v>
      </c>
      <c r="H648" s="164" t="s">
        <v>1845</v>
      </c>
      <c r="I648" s="294" t="s">
        <v>273</v>
      </c>
      <c r="J648" s="95" t="s">
        <v>2625</v>
      </c>
      <c r="K648" s="95" t="s">
        <v>2628</v>
      </c>
      <c r="L648" s="95" t="s">
        <v>2639</v>
      </c>
      <c r="M648" s="95" t="s">
        <v>2650</v>
      </c>
      <c r="N648" s="116">
        <v>1</v>
      </c>
      <c r="O648" s="312">
        <v>0.09</v>
      </c>
      <c r="P648" s="137">
        <v>45103</v>
      </c>
      <c r="Q648" s="280">
        <v>45429</v>
      </c>
      <c r="R648" s="246">
        <f t="shared" si="30"/>
        <v>81.5</v>
      </c>
      <c r="S648" s="116" t="s">
        <v>2496</v>
      </c>
      <c r="T648" s="95"/>
      <c r="U648" s="95"/>
      <c r="V648" s="95"/>
      <c r="W648" s="95"/>
      <c r="X648" s="95"/>
      <c r="Y648" s="250" t="s">
        <v>3161</v>
      </c>
      <c r="Z648" s="116">
        <v>1</v>
      </c>
      <c r="AA648" s="137">
        <v>45447</v>
      </c>
      <c r="AB648" s="273">
        <f t="shared" si="31"/>
        <v>1</v>
      </c>
      <c r="AC648" s="51">
        <f t="shared" si="32"/>
        <v>0.09</v>
      </c>
      <c r="AD648" s="95"/>
    </row>
    <row r="649" spans="1:33" s="96" customFormat="1" ht="166.5" customHeight="1" x14ac:dyDescent="0.25">
      <c r="A649" s="116">
        <v>695</v>
      </c>
      <c r="B649" s="46" t="s">
        <v>24</v>
      </c>
      <c r="C649" s="46" t="s">
        <v>2573</v>
      </c>
      <c r="D649" s="95" t="s">
        <v>2619</v>
      </c>
      <c r="E649" s="137">
        <v>45103</v>
      </c>
      <c r="F649" s="116" t="s">
        <v>165</v>
      </c>
      <c r="G649" s="164" t="s">
        <v>28</v>
      </c>
      <c r="H649" s="164" t="s">
        <v>1845</v>
      </c>
      <c r="I649" s="294" t="s">
        <v>1514</v>
      </c>
      <c r="J649" s="95" t="s">
        <v>2623</v>
      </c>
      <c r="K649" s="95" t="s">
        <v>2627</v>
      </c>
      <c r="L649" s="95" t="s">
        <v>2636</v>
      </c>
      <c r="M649" s="95" t="s">
        <v>2647</v>
      </c>
      <c r="N649" s="116">
        <v>4</v>
      </c>
      <c r="O649" s="312">
        <v>0.09</v>
      </c>
      <c r="P649" s="137">
        <v>45103</v>
      </c>
      <c r="Q649" s="137">
        <v>45245</v>
      </c>
      <c r="R649" s="246">
        <f t="shared" si="30"/>
        <v>35.5</v>
      </c>
      <c r="S649" s="116" t="s">
        <v>2496</v>
      </c>
      <c r="T649" s="95"/>
      <c r="U649" s="95"/>
      <c r="V649" s="95"/>
      <c r="W649" s="95"/>
      <c r="X649" s="95"/>
      <c r="Y649" s="95" t="s">
        <v>2907</v>
      </c>
      <c r="Z649" s="116">
        <v>4</v>
      </c>
      <c r="AA649" s="137">
        <v>45266</v>
      </c>
      <c r="AB649" s="273">
        <f t="shared" si="31"/>
        <v>1</v>
      </c>
      <c r="AC649" s="51">
        <f t="shared" si="32"/>
        <v>0.09</v>
      </c>
      <c r="AD649" s="95"/>
    </row>
    <row r="650" spans="1:33" s="96" customFormat="1" ht="65.849999999999994" customHeight="1" x14ac:dyDescent="0.25">
      <c r="A650" s="116">
        <v>761</v>
      </c>
      <c r="B650" s="46" t="s">
        <v>24</v>
      </c>
      <c r="C650" s="46" t="s">
        <v>2573</v>
      </c>
      <c r="D650" s="95" t="s">
        <v>2618</v>
      </c>
      <c r="E650" s="137">
        <v>45266</v>
      </c>
      <c r="F650" s="116" t="s">
        <v>2624</v>
      </c>
      <c r="G650" s="164" t="s">
        <v>28</v>
      </c>
      <c r="H650" s="164" t="s">
        <v>1834</v>
      </c>
      <c r="I650" s="294" t="s">
        <v>2562</v>
      </c>
      <c r="J650" s="95" t="s">
        <v>2621</v>
      </c>
      <c r="K650" s="95" t="s">
        <v>2626</v>
      </c>
      <c r="L650" s="95" t="s">
        <v>2630</v>
      </c>
      <c r="M650" s="95" t="s">
        <v>2641</v>
      </c>
      <c r="N650" s="116">
        <v>2</v>
      </c>
      <c r="O650" s="313">
        <v>10</v>
      </c>
      <c r="P650" s="137">
        <v>45019</v>
      </c>
      <c r="Q650" s="137">
        <v>45291</v>
      </c>
      <c r="R650" s="246">
        <f t="shared" si="30"/>
        <v>68</v>
      </c>
      <c r="S650" s="116" t="s">
        <v>2651</v>
      </c>
      <c r="T650" s="95"/>
      <c r="U650" s="95"/>
      <c r="V650" s="95"/>
      <c r="W650" s="95"/>
      <c r="X650" s="95"/>
      <c r="Y650" s="95" t="s">
        <v>2905</v>
      </c>
      <c r="Z650" s="116">
        <v>2</v>
      </c>
      <c r="AA650" s="137">
        <v>45281</v>
      </c>
      <c r="AB650" s="273">
        <f t="shared" si="31"/>
        <v>1</v>
      </c>
      <c r="AC650" s="51">
        <f t="shared" si="32"/>
        <v>10</v>
      </c>
      <c r="AD650" s="95"/>
    </row>
    <row r="651" spans="1:33" s="96" customFormat="1" ht="135" x14ac:dyDescent="0.25">
      <c r="A651" s="153">
        <v>678</v>
      </c>
      <c r="B651" s="46" t="s">
        <v>1947</v>
      </c>
      <c r="C651" s="46" t="s">
        <v>2574</v>
      </c>
      <c r="D651" s="77" t="s">
        <v>2594</v>
      </c>
      <c r="E651" s="78">
        <v>45077.68472222222</v>
      </c>
      <c r="F651" s="77" t="s">
        <v>2595</v>
      </c>
      <c r="G651" s="77"/>
      <c r="H651" s="77" t="s">
        <v>1810</v>
      </c>
      <c r="I651" s="94" t="s">
        <v>236</v>
      </c>
      <c r="J651" s="77" t="s">
        <v>1883</v>
      </c>
      <c r="K651" s="77" t="s">
        <v>2596</v>
      </c>
      <c r="L651" s="77" t="s">
        <v>2597</v>
      </c>
      <c r="M651" s="77" t="s">
        <v>2598</v>
      </c>
      <c r="N651" s="77">
        <v>1</v>
      </c>
      <c r="O651" s="77">
        <v>12.5</v>
      </c>
      <c r="P651" s="93">
        <v>45078</v>
      </c>
      <c r="Q651" s="93">
        <v>45198</v>
      </c>
      <c r="R651" s="77">
        <v>2</v>
      </c>
      <c r="S651" s="77" t="s">
        <v>1883</v>
      </c>
      <c r="T651" s="77"/>
      <c r="U651" s="77"/>
      <c r="V651" s="77"/>
      <c r="W651" s="77"/>
      <c r="X651" s="77"/>
      <c r="Y651" s="77" t="s">
        <v>2754</v>
      </c>
      <c r="Z651" s="77">
        <v>1</v>
      </c>
      <c r="AA651" s="109">
        <v>45177.512499999997</v>
      </c>
      <c r="AB651" s="273">
        <f t="shared" ref="AB651:AB662" si="33">Z651/N651</f>
        <v>1</v>
      </c>
      <c r="AC651" s="51">
        <f t="shared" ref="AC651:AC690" si="34">AB651*O651</f>
        <v>12.5</v>
      </c>
      <c r="AD651" s="95"/>
      <c r="AG651" s="96" t="s">
        <v>2494</v>
      </c>
    </row>
    <row r="652" spans="1:33" s="96" customFormat="1" ht="120" x14ac:dyDescent="0.25">
      <c r="A652" s="153">
        <v>678</v>
      </c>
      <c r="B652" s="46" t="s">
        <v>1947</v>
      </c>
      <c r="C652" s="46" t="s">
        <v>2574</v>
      </c>
      <c r="D652" s="77" t="s">
        <v>2594</v>
      </c>
      <c r="E652" s="78">
        <v>45077.68472222222</v>
      </c>
      <c r="F652" s="77" t="s">
        <v>2595</v>
      </c>
      <c r="G652" s="77"/>
      <c r="H652" s="77" t="s">
        <v>1810</v>
      </c>
      <c r="I652" s="94" t="s">
        <v>236</v>
      </c>
      <c r="J652" s="77" t="s">
        <v>1883</v>
      </c>
      <c r="K652" s="77" t="s">
        <v>2596</v>
      </c>
      <c r="L652" s="77" t="s">
        <v>2599</v>
      </c>
      <c r="M652" s="77" t="s">
        <v>2600</v>
      </c>
      <c r="N652" s="77">
        <v>12</v>
      </c>
      <c r="O652" s="77">
        <v>12.5</v>
      </c>
      <c r="P652" s="93">
        <v>45083</v>
      </c>
      <c r="Q652" s="93">
        <v>45184</v>
      </c>
      <c r="R652" s="77">
        <v>14</v>
      </c>
      <c r="S652" s="77" t="s">
        <v>1883</v>
      </c>
      <c r="T652" s="77"/>
      <c r="U652" s="77"/>
      <c r="V652" s="77"/>
      <c r="W652" s="77"/>
      <c r="X652" s="77"/>
      <c r="Y652" s="77" t="s">
        <v>2750</v>
      </c>
      <c r="Z652" s="77">
        <v>12</v>
      </c>
      <c r="AA652" s="109">
        <v>45188.509027777778</v>
      </c>
      <c r="AB652" s="273">
        <f t="shared" si="33"/>
        <v>1</v>
      </c>
      <c r="AC652" s="51">
        <f t="shared" si="34"/>
        <v>12.5</v>
      </c>
      <c r="AD652" s="95"/>
      <c r="AG652" s="96" t="s">
        <v>2494</v>
      </c>
    </row>
    <row r="653" spans="1:33" s="96" customFormat="1" ht="180" x14ac:dyDescent="0.25">
      <c r="A653" s="43">
        <v>679</v>
      </c>
      <c r="B653" s="46" t="s">
        <v>1947</v>
      </c>
      <c r="C653" s="46" t="s">
        <v>2574</v>
      </c>
      <c r="D653" s="77" t="s">
        <v>2601</v>
      </c>
      <c r="E653" s="78">
        <v>45077.685416666667</v>
      </c>
      <c r="F653" s="77" t="s">
        <v>2595</v>
      </c>
      <c r="G653" s="77"/>
      <c r="H653" s="77" t="s">
        <v>1810</v>
      </c>
      <c r="I653" s="94" t="s">
        <v>236</v>
      </c>
      <c r="J653" s="77" t="s">
        <v>1883</v>
      </c>
      <c r="K653" s="77" t="s">
        <v>2602</v>
      </c>
      <c r="L653" s="77" t="s">
        <v>2603</v>
      </c>
      <c r="M653" s="77" t="s">
        <v>2604</v>
      </c>
      <c r="N653" s="77">
        <v>1</v>
      </c>
      <c r="O653" s="77">
        <v>12.5</v>
      </c>
      <c r="P653" s="93">
        <v>45083</v>
      </c>
      <c r="Q653" s="93">
        <v>45092</v>
      </c>
      <c r="R653" s="77">
        <v>1</v>
      </c>
      <c r="S653" s="77" t="s">
        <v>1883</v>
      </c>
      <c r="T653" s="77"/>
      <c r="U653" s="77"/>
      <c r="V653" s="77"/>
      <c r="W653" s="77"/>
      <c r="X653" s="77"/>
      <c r="Y653" s="77" t="s">
        <v>2615</v>
      </c>
      <c r="Z653" s="77">
        <v>1</v>
      </c>
      <c r="AA653" s="109">
        <v>45085</v>
      </c>
      <c r="AB653" s="273">
        <f t="shared" si="33"/>
        <v>1</v>
      </c>
      <c r="AC653" s="51">
        <f t="shared" si="34"/>
        <v>12.5</v>
      </c>
      <c r="AD653" s="95"/>
      <c r="AG653" s="96" t="s">
        <v>2494</v>
      </c>
    </row>
    <row r="654" spans="1:33" s="96" customFormat="1" ht="255" x14ac:dyDescent="0.25">
      <c r="A654" s="153">
        <v>679</v>
      </c>
      <c r="B654" s="46" t="s">
        <v>1947</v>
      </c>
      <c r="C654" s="46" t="s">
        <v>2574</v>
      </c>
      <c r="D654" s="77" t="s">
        <v>2601</v>
      </c>
      <c r="E654" s="78">
        <v>45077.685416666667</v>
      </c>
      <c r="F654" s="77" t="s">
        <v>2595</v>
      </c>
      <c r="G654" s="77"/>
      <c r="H654" s="77" t="s">
        <v>1810</v>
      </c>
      <c r="I654" s="94" t="s">
        <v>236</v>
      </c>
      <c r="J654" s="77" t="s">
        <v>1883</v>
      </c>
      <c r="K654" s="77" t="s">
        <v>2602</v>
      </c>
      <c r="L654" s="77" t="s">
        <v>2605</v>
      </c>
      <c r="M654" s="77" t="s">
        <v>2598</v>
      </c>
      <c r="N654" s="77">
        <v>1</v>
      </c>
      <c r="O654" s="77">
        <v>12.5</v>
      </c>
      <c r="P654" s="93">
        <v>45083</v>
      </c>
      <c r="Q654" s="93">
        <v>45198</v>
      </c>
      <c r="R654" s="77">
        <v>1</v>
      </c>
      <c r="S654" s="77" t="s">
        <v>1883</v>
      </c>
      <c r="T654" s="77"/>
      <c r="U654" s="77"/>
      <c r="V654" s="77"/>
      <c r="W654" s="77"/>
      <c r="X654" s="77"/>
      <c r="Y654" s="77" t="s">
        <v>2755</v>
      </c>
      <c r="Z654" s="77">
        <v>1</v>
      </c>
      <c r="AA654" s="109">
        <v>45182</v>
      </c>
      <c r="AB654" s="273">
        <f t="shared" ref="AB654:AB658" si="35">Z654/N654</f>
        <v>1</v>
      </c>
      <c r="AC654" s="51">
        <f t="shared" si="34"/>
        <v>12.5</v>
      </c>
      <c r="AD654" s="95"/>
      <c r="AG654" s="96" t="s">
        <v>2494</v>
      </c>
    </row>
    <row r="655" spans="1:33" s="96" customFormat="1" ht="150" x14ac:dyDescent="0.25">
      <c r="A655" s="153">
        <v>680</v>
      </c>
      <c r="B655" s="46" t="s">
        <v>1947</v>
      </c>
      <c r="C655" s="46" t="s">
        <v>2574</v>
      </c>
      <c r="D655" s="77" t="s">
        <v>2606</v>
      </c>
      <c r="E655" s="78">
        <v>45077.685416666667</v>
      </c>
      <c r="F655" s="77" t="s">
        <v>2595</v>
      </c>
      <c r="G655" s="77"/>
      <c r="H655" s="77" t="s">
        <v>1810</v>
      </c>
      <c r="I655" s="94" t="s">
        <v>391</v>
      </c>
      <c r="J655" s="77" t="s">
        <v>1883</v>
      </c>
      <c r="K655" s="77" t="s">
        <v>2607</v>
      </c>
      <c r="L655" s="77" t="s">
        <v>2608</v>
      </c>
      <c r="M655" s="77" t="s">
        <v>2609</v>
      </c>
      <c r="N655" s="77">
        <v>2</v>
      </c>
      <c r="O655" s="77">
        <v>12.5</v>
      </c>
      <c r="P655" s="93">
        <v>45083</v>
      </c>
      <c r="Q655" s="93">
        <v>45153</v>
      </c>
      <c r="R655" s="77">
        <v>10</v>
      </c>
      <c r="S655" s="77" t="s">
        <v>1883</v>
      </c>
      <c r="T655" s="77"/>
      <c r="U655" s="77"/>
      <c r="V655" s="77"/>
      <c r="W655" s="77"/>
      <c r="X655" s="77"/>
      <c r="Y655" s="77" t="s">
        <v>2751</v>
      </c>
      <c r="Z655" s="77">
        <v>2</v>
      </c>
      <c r="AA655" s="109">
        <v>45163.782638888886</v>
      </c>
      <c r="AB655" s="273">
        <f t="shared" ref="AB655:AB656" si="36">Z655/N655</f>
        <v>1</v>
      </c>
      <c r="AC655" s="51">
        <f t="shared" si="34"/>
        <v>12.5</v>
      </c>
      <c r="AD655" s="95"/>
      <c r="AG655" s="96" t="s">
        <v>2494</v>
      </c>
    </row>
    <row r="656" spans="1:33" s="96" customFormat="1" ht="150" x14ac:dyDescent="0.25">
      <c r="A656" s="43">
        <v>680</v>
      </c>
      <c r="B656" s="46" t="s">
        <v>1947</v>
      </c>
      <c r="C656" s="46" t="s">
        <v>2574</v>
      </c>
      <c r="D656" s="77" t="s">
        <v>2606</v>
      </c>
      <c r="E656" s="78">
        <v>45077.685416666667</v>
      </c>
      <c r="F656" s="77" t="s">
        <v>2595</v>
      </c>
      <c r="G656" s="77"/>
      <c r="H656" s="77" t="s">
        <v>1810</v>
      </c>
      <c r="I656" s="94" t="s">
        <v>391</v>
      </c>
      <c r="J656" s="77" t="s">
        <v>1883</v>
      </c>
      <c r="K656" s="77" t="s">
        <v>2607</v>
      </c>
      <c r="L656" s="77" t="s">
        <v>2610</v>
      </c>
      <c r="M656" s="77" t="s">
        <v>2604</v>
      </c>
      <c r="N656" s="77">
        <v>2</v>
      </c>
      <c r="O656" s="77">
        <v>12.5</v>
      </c>
      <c r="P656" s="93">
        <v>45083</v>
      </c>
      <c r="Q656" s="93">
        <v>45092</v>
      </c>
      <c r="R656" s="77">
        <v>1</v>
      </c>
      <c r="S656" s="77" t="s">
        <v>1883</v>
      </c>
      <c r="T656" s="77"/>
      <c r="U656" s="77"/>
      <c r="V656" s="77"/>
      <c r="W656" s="77"/>
      <c r="X656" s="77"/>
      <c r="Y656" s="77" t="s">
        <v>2616</v>
      </c>
      <c r="Z656" s="77">
        <v>2</v>
      </c>
      <c r="AA656" s="109">
        <v>45085</v>
      </c>
      <c r="AB656" s="273">
        <f t="shared" si="36"/>
        <v>1</v>
      </c>
      <c r="AC656" s="51">
        <f t="shared" si="34"/>
        <v>12.5</v>
      </c>
      <c r="AD656" s="95"/>
      <c r="AG656" s="96" t="s">
        <v>2494</v>
      </c>
    </row>
    <row r="657" spans="1:33" s="96" customFormat="1" ht="150" x14ac:dyDescent="0.25">
      <c r="A657" s="153">
        <v>680</v>
      </c>
      <c r="B657" s="46" t="s">
        <v>1947</v>
      </c>
      <c r="C657" s="46" t="s">
        <v>2574</v>
      </c>
      <c r="D657" s="77" t="s">
        <v>2606</v>
      </c>
      <c r="E657" s="78">
        <v>45077.685416666667</v>
      </c>
      <c r="F657" s="77" t="s">
        <v>2595</v>
      </c>
      <c r="G657" s="77"/>
      <c r="H657" s="77" t="s">
        <v>1810</v>
      </c>
      <c r="I657" s="94" t="s">
        <v>391</v>
      </c>
      <c r="J657" s="77" t="s">
        <v>1883</v>
      </c>
      <c r="K657" s="77" t="s">
        <v>2607</v>
      </c>
      <c r="L657" s="77" t="s">
        <v>2611</v>
      </c>
      <c r="M657" s="77" t="s">
        <v>2612</v>
      </c>
      <c r="N657" s="77">
        <v>1</v>
      </c>
      <c r="O657" s="77">
        <v>12.5</v>
      </c>
      <c r="P657" s="93">
        <v>45083</v>
      </c>
      <c r="Q657" s="93">
        <v>45137</v>
      </c>
      <c r="R657" s="77">
        <v>7</v>
      </c>
      <c r="S657" s="77" t="s">
        <v>1883</v>
      </c>
      <c r="T657" s="77"/>
      <c r="U657" s="77"/>
      <c r="V657" s="77"/>
      <c r="W657" s="77"/>
      <c r="X657" s="77"/>
      <c r="Y657" s="77" t="s">
        <v>2752</v>
      </c>
      <c r="Z657" s="77">
        <v>1</v>
      </c>
      <c r="AA657" s="109">
        <v>45138.840277777781</v>
      </c>
      <c r="AB657" s="273">
        <f t="shared" si="35"/>
        <v>1</v>
      </c>
      <c r="AC657" s="51">
        <f t="shared" si="34"/>
        <v>12.5</v>
      </c>
      <c r="AD657" s="95"/>
      <c r="AG657" s="96" t="s">
        <v>2494</v>
      </c>
    </row>
    <row r="658" spans="1:33" s="96" customFormat="1" ht="150" x14ac:dyDescent="0.25">
      <c r="A658" s="153">
        <v>680</v>
      </c>
      <c r="B658" s="46" t="s">
        <v>1947</v>
      </c>
      <c r="C658" s="46" t="s">
        <v>2574</v>
      </c>
      <c r="D658" s="77" t="s">
        <v>2606</v>
      </c>
      <c r="E658" s="78">
        <v>45077.685416666667</v>
      </c>
      <c r="F658" s="77" t="s">
        <v>2595</v>
      </c>
      <c r="G658" s="77"/>
      <c r="H658" s="77" t="s">
        <v>1810</v>
      </c>
      <c r="I658" s="94" t="s">
        <v>391</v>
      </c>
      <c r="J658" s="77" t="s">
        <v>1883</v>
      </c>
      <c r="K658" s="77" t="s">
        <v>2607</v>
      </c>
      <c r="L658" s="77" t="s">
        <v>2613</v>
      </c>
      <c r="M658" s="77" t="s">
        <v>2614</v>
      </c>
      <c r="N658" s="77">
        <v>2</v>
      </c>
      <c r="O658" s="77">
        <v>12.5</v>
      </c>
      <c r="P658" s="93">
        <v>45083</v>
      </c>
      <c r="Q658" s="93">
        <v>45137</v>
      </c>
      <c r="R658" s="77">
        <v>7</v>
      </c>
      <c r="S658" s="77" t="s">
        <v>1883</v>
      </c>
      <c r="T658" s="77"/>
      <c r="U658" s="77"/>
      <c r="V658" s="77"/>
      <c r="W658" s="77"/>
      <c r="X658" s="77"/>
      <c r="Y658" s="77" t="s">
        <v>2753</v>
      </c>
      <c r="Z658" s="77">
        <v>2</v>
      </c>
      <c r="AA658" s="109">
        <v>45139.719444444447</v>
      </c>
      <c r="AB658" s="273">
        <f t="shared" si="35"/>
        <v>1</v>
      </c>
      <c r="AC658" s="51">
        <f t="shared" si="34"/>
        <v>12.5</v>
      </c>
      <c r="AD658" s="95"/>
      <c r="AG658" s="96" t="s">
        <v>2494</v>
      </c>
    </row>
    <row r="659" spans="1:33" s="96" customFormat="1" ht="163.35" customHeight="1" x14ac:dyDescent="0.25">
      <c r="A659" s="116">
        <v>677</v>
      </c>
      <c r="B659" s="46" t="s">
        <v>24</v>
      </c>
      <c r="C659" s="46" t="s">
        <v>2575</v>
      </c>
      <c r="D659" s="95" t="s">
        <v>2576</v>
      </c>
      <c r="E659" s="122">
        <v>45069</v>
      </c>
      <c r="F659" s="164" t="s">
        <v>27</v>
      </c>
      <c r="G659" s="164" t="s">
        <v>28</v>
      </c>
      <c r="H659" s="95" t="s">
        <v>1834</v>
      </c>
      <c r="I659" s="294" t="s">
        <v>107</v>
      </c>
      <c r="J659" s="95" t="s">
        <v>2578</v>
      </c>
      <c r="K659" s="95" t="s">
        <v>2579</v>
      </c>
      <c r="L659" s="95" t="s">
        <v>2581</v>
      </c>
      <c r="M659" s="95" t="s">
        <v>2585</v>
      </c>
      <c r="N659" s="95">
        <v>1</v>
      </c>
      <c r="O659" s="95">
        <v>25</v>
      </c>
      <c r="P659" s="122">
        <v>45075</v>
      </c>
      <c r="Q659" s="122">
        <v>45138</v>
      </c>
      <c r="R659" s="246">
        <f t="shared" ref="R659:R696" si="37">(Q659-P659)/4</f>
        <v>15.75</v>
      </c>
      <c r="S659" s="95" t="s">
        <v>139</v>
      </c>
      <c r="T659" s="95"/>
      <c r="U659" s="95"/>
      <c r="V659" s="95"/>
      <c r="W659" s="95"/>
      <c r="X659" s="95"/>
      <c r="Y659" s="95" t="s">
        <v>2659</v>
      </c>
      <c r="Z659" s="95">
        <v>1</v>
      </c>
      <c r="AA659" s="122">
        <v>45115</v>
      </c>
      <c r="AB659" s="273">
        <f t="shared" si="33"/>
        <v>1</v>
      </c>
      <c r="AC659" s="51">
        <f t="shared" si="34"/>
        <v>25</v>
      </c>
      <c r="AD659" s="95"/>
    </row>
    <row r="660" spans="1:33" s="96" customFormat="1" ht="165" customHeight="1" x14ac:dyDescent="0.25">
      <c r="A660" s="116">
        <v>677</v>
      </c>
      <c r="B660" s="46" t="s">
        <v>24</v>
      </c>
      <c r="C660" s="46" t="s">
        <v>2575</v>
      </c>
      <c r="D660" s="95" t="s">
        <v>2576</v>
      </c>
      <c r="E660" s="122">
        <v>45069</v>
      </c>
      <c r="F660" s="164" t="s">
        <v>27</v>
      </c>
      <c r="G660" s="164" t="s">
        <v>28</v>
      </c>
      <c r="H660" s="95" t="s">
        <v>1834</v>
      </c>
      <c r="I660" s="294" t="s">
        <v>2577</v>
      </c>
      <c r="J660" s="95" t="s">
        <v>2578</v>
      </c>
      <c r="K660" s="95" t="s">
        <v>2579</v>
      </c>
      <c r="L660" s="95" t="s">
        <v>2582</v>
      </c>
      <c r="M660" s="95" t="s">
        <v>2586</v>
      </c>
      <c r="N660" s="95">
        <v>4</v>
      </c>
      <c r="O660" s="95">
        <v>25</v>
      </c>
      <c r="P660" s="122">
        <v>45075</v>
      </c>
      <c r="Q660" s="122">
        <v>45138</v>
      </c>
      <c r="R660" s="246">
        <f t="shared" si="37"/>
        <v>15.75</v>
      </c>
      <c r="S660" s="95" t="s">
        <v>139</v>
      </c>
      <c r="T660" s="95"/>
      <c r="U660" s="95"/>
      <c r="V660" s="95"/>
      <c r="W660" s="95"/>
      <c r="X660" s="95"/>
      <c r="Y660" s="95" t="s">
        <v>2663</v>
      </c>
      <c r="Z660" s="95">
        <v>4</v>
      </c>
      <c r="AA660" s="122">
        <v>45138</v>
      </c>
      <c r="AB660" s="273">
        <f t="shared" si="33"/>
        <v>1</v>
      </c>
      <c r="AC660" s="51">
        <f t="shared" si="34"/>
        <v>25</v>
      </c>
      <c r="AD660" s="95"/>
    </row>
    <row r="661" spans="1:33" s="96" customFormat="1" ht="46.35" customHeight="1" x14ac:dyDescent="0.25">
      <c r="A661" s="116">
        <v>676</v>
      </c>
      <c r="B661" s="46" t="s">
        <v>24</v>
      </c>
      <c r="C661" s="46" t="s">
        <v>2575</v>
      </c>
      <c r="D661" s="95" t="s">
        <v>2589</v>
      </c>
      <c r="E661" s="122">
        <v>45069</v>
      </c>
      <c r="F661" s="164" t="s">
        <v>27</v>
      </c>
      <c r="G661" s="164" t="s">
        <v>28</v>
      </c>
      <c r="H661" s="95" t="s">
        <v>1845</v>
      </c>
      <c r="I661" s="294" t="s">
        <v>222</v>
      </c>
      <c r="J661" s="95" t="s">
        <v>2578</v>
      </c>
      <c r="K661" s="95" t="s">
        <v>2580</v>
      </c>
      <c r="L661" s="95" t="s">
        <v>2583</v>
      </c>
      <c r="M661" s="95" t="s">
        <v>2587</v>
      </c>
      <c r="N661" s="95">
        <v>2</v>
      </c>
      <c r="O661" s="95">
        <v>25</v>
      </c>
      <c r="P661" s="122">
        <v>45075</v>
      </c>
      <c r="Q661" s="122">
        <v>45107</v>
      </c>
      <c r="R661" s="246">
        <f t="shared" si="37"/>
        <v>8</v>
      </c>
      <c r="S661" s="95" t="s">
        <v>139</v>
      </c>
      <c r="T661" s="95"/>
      <c r="U661" s="95"/>
      <c r="V661" s="95"/>
      <c r="W661" s="95"/>
      <c r="X661" s="95"/>
      <c r="Y661" s="173" t="s">
        <v>2656</v>
      </c>
      <c r="Z661" s="95">
        <v>2</v>
      </c>
      <c r="AA661" s="314">
        <v>45107</v>
      </c>
      <c r="AB661" s="273">
        <f t="shared" si="33"/>
        <v>1</v>
      </c>
      <c r="AC661" s="51">
        <f t="shared" si="34"/>
        <v>25</v>
      </c>
      <c r="AD661" s="95"/>
    </row>
    <row r="662" spans="1:33" s="96" customFormat="1" ht="111.6" customHeight="1" x14ac:dyDescent="0.25">
      <c r="A662" s="116">
        <v>676</v>
      </c>
      <c r="B662" s="46" t="s">
        <v>24</v>
      </c>
      <c r="C662" s="46" t="s">
        <v>2575</v>
      </c>
      <c r="D662" s="95" t="s">
        <v>2589</v>
      </c>
      <c r="E662" s="122">
        <v>45069</v>
      </c>
      <c r="F662" s="164" t="s">
        <v>27</v>
      </c>
      <c r="G662" s="164" t="s">
        <v>28</v>
      </c>
      <c r="H662" s="95" t="s">
        <v>1845</v>
      </c>
      <c r="I662" s="294" t="s">
        <v>30</v>
      </c>
      <c r="J662" s="95" t="s">
        <v>2578</v>
      </c>
      <c r="K662" s="95" t="s">
        <v>2580</v>
      </c>
      <c r="L662" s="95" t="s">
        <v>2584</v>
      </c>
      <c r="M662" s="95" t="s">
        <v>2588</v>
      </c>
      <c r="N662" s="95">
        <v>1</v>
      </c>
      <c r="O662" s="95">
        <v>25</v>
      </c>
      <c r="P662" s="122">
        <v>45075</v>
      </c>
      <c r="Q662" s="314">
        <v>45137</v>
      </c>
      <c r="R662" s="246">
        <f t="shared" si="37"/>
        <v>15.5</v>
      </c>
      <c r="S662" s="95" t="s">
        <v>139</v>
      </c>
      <c r="T662" s="95"/>
      <c r="U662" s="95"/>
      <c r="V662" s="95"/>
      <c r="W662" s="95"/>
      <c r="X662" s="95"/>
      <c r="Y662" s="173" t="s">
        <v>2657</v>
      </c>
      <c r="Z662" s="95">
        <v>1</v>
      </c>
      <c r="AA662" s="314">
        <v>45107</v>
      </c>
      <c r="AB662" s="273">
        <f t="shared" si="33"/>
        <v>1</v>
      </c>
      <c r="AC662" s="51">
        <f t="shared" si="34"/>
        <v>25</v>
      </c>
      <c r="AD662" s="95"/>
    </row>
    <row r="663" spans="1:33" s="96" customFormat="1" ht="163.5" customHeight="1" x14ac:dyDescent="0.25">
      <c r="A663" s="172">
        <v>728</v>
      </c>
      <c r="B663" s="46" t="s">
        <v>24</v>
      </c>
      <c r="C663" s="46" t="s">
        <v>2670</v>
      </c>
      <c r="D663" s="14" t="s">
        <v>2717</v>
      </c>
      <c r="E663" s="137">
        <v>45169</v>
      </c>
      <c r="F663" s="251" t="s">
        <v>27</v>
      </c>
      <c r="G663" s="164" t="s">
        <v>28</v>
      </c>
      <c r="H663" s="251" t="s">
        <v>1845</v>
      </c>
      <c r="I663" s="294" t="s">
        <v>81</v>
      </c>
      <c r="J663" s="251" t="s">
        <v>2747</v>
      </c>
      <c r="K663" s="252" t="s">
        <v>2714</v>
      </c>
      <c r="L663" s="253" t="s">
        <v>2715</v>
      </c>
      <c r="M663" s="252" t="s">
        <v>2716</v>
      </c>
      <c r="N663" s="254">
        <v>1</v>
      </c>
      <c r="O663" s="116">
        <v>10</v>
      </c>
      <c r="P663" s="122">
        <v>45183</v>
      </c>
      <c r="Q663" s="255">
        <v>45199</v>
      </c>
      <c r="R663" s="246">
        <f t="shared" si="37"/>
        <v>4</v>
      </c>
      <c r="S663" s="116" t="s">
        <v>2472</v>
      </c>
      <c r="T663" s="95"/>
      <c r="U663" s="95"/>
      <c r="V663" s="95"/>
      <c r="W663" s="95"/>
      <c r="X663" s="95"/>
      <c r="Y663" s="102" t="s">
        <v>2787</v>
      </c>
      <c r="Z663" s="95">
        <v>1</v>
      </c>
      <c r="AA663" s="122">
        <v>45198</v>
      </c>
      <c r="AB663" s="273">
        <f t="shared" ref="AB663:AB696" si="38">Z663/N663</f>
        <v>1</v>
      </c>
      <c r="AC663" s="51">
        <f t="shared" si="34"/>
        <v>10</v>
      </c>
      <c r="AD663" s="116"/>
    </row>
    <row r="664" spans="1:33" s="96" customFormat="1" ht="163.5" customHeight="1" x14ac:dyDescent="0.25">
      <c r="A664" s="171">
        <v>728</v>
      </c>
      <c r="B664" s="46" t="s">
        <v>24</v>
      </c>
      <c r="C664" s="46" t="s">
        <v>2670</v>
      </c>
      <c r="D664" s="14" t="s">
        <v>2717</v>
      </c>
      <c r="E664" s="137">
        <v>45169</v>
      </c>
      <c r="F664" s="251" t="s">
        <v>27</v>
      </c>
      <c r="G664" s="164" t="s">
        <v>28</v>
      </c>
      <c r="H664" s="251" t="s">
        <v>1845</v>
      </c>
      <c r="I664" s="294" t="s">
        <v>81</v>
      </c>
      <c r="J664" s="251" t="s">
        <v>2747</v>
      </c>
      <c r="K664" s="252" t="s">
        <v>2714</v>
      </c>
      <c r="L664" s="253" t="s">
        <v>2718</v>
      </c>
      <c r="M664" s="252" t="s">
        <v>2719</v>
      </c>
      <c r="N664" s="254">
        <v>1</v>
      </c>
      <c r="O664" s="116">
        <v>10</v>
      </c>
      <c r="P664" s="122">
        <v>45183</v>
      </c>
      <c r="Q664" s="255">
        <v>45280</v>
      </c>
      <c r="R664" s="246">
        <f t="shared" ref="R664:R671" si="39">(Q664-P664)/4</f>
        <v>24.25</v>
      </c>
      <c r="S664" s="116" t="s">
        <v>2472</v>
      </c>
      <c r="T664" s="95"/>
      <c r="U664" s="95"/>
      <c r="V664" s="95"/>
      <c r="W664" s="95"/>
      <c r="X664" s="95"/>
      <c r="Y664" s="102" t="s">
        <v>2909</v>
      </c>
      <c r="Z664" s="95">
        <v>1</v>
      </c>
      <c r="AA664" s="122">
        <v>45232</v>
      </c>
      <c r="AB664" s="273">
        <f t="shared" ref="AB664:AB672" si="40">Z664/N664</f>
        <v>1</v>
      </c>
      <c r="AC664" s="51">
        <f t="shared" si="34"/>
        <v>10</v>
      </c>
      <c r="AD664" s="116"/>
    </row>
    <row r="665" spans="1:33" s="96" customFormat="1" ht="163.5" customHeight="1" x14ac:dyDescent="0.25">
      <c r="A665" s="171">
        <v>729</v>
      </c>
      <c r="B665" s="46" t="s">
        <v>24</v>
      </c>
      <c r="C665" s="46" t="s">
        <v>2670</v>
      </c>
      <c r="D665" s="14" t="s">
        <v>2720</v>
      </c>
      <c r="E665" s="137">
        <v>45169</v>
      </c>
      <c r="F665" s="251" t="s">
        <v>27</v>
      </c>
      <c r="G665" s="164" t="s">
        <v>28</v>
      </c>
      <c r="H665" s="251" t="s">
        <v>1845</v>
      </c>
      <c r="I665" s="294" t="s">
        <v>81</v>
      </c>
      <c r="J665" s="251" t="s">
        <v>2747</v>
      </c>
      <c r="K665" s="252" t="s">
        <v>2721</v>
      </c>
      <c r="L665" s="253" t="s">
        <v>2722</v>
      </c>
      <c r="M665" s="252" t="s">
        <v>2723</v>
      </c>
      <c r="N665" s="254">
        <v>4</v>
      </c>
      <c r="O665" s="116">
        <v>10</v>
      </c>
      <c r="P665" s="122">
        <v>45183</v>
      </c>
      <c r="Q665" s="255">
        <v>45280</v>
      </c>
      <c r="R665" s="246">
        <f t="shared" ref="R665:R666" si="41">(Q665-P665)/4</f>
        <v>24.25</v>
      </c>
      <c r="S665" s="116" t="s">
        <v>2472</v>
      </c>
      <c r="T665" s="95"/>
      <c r="U665" s="95"/>
      <c r="V665" s="95"/>
      <c r="W665" s="95"/>
      <c r="X665" s="95"/>
      <c r="Y665" s="102" t="s">
        <v>2910</v>
      </c>
      <c r="Z665" s="95">
        <v>4</v>
      </c>
      <c r="AA665" s="122">
        <v>45280</v>
      </c>
      <c r="AB665" s="273">
        <f t="shared" ref="AB665:AB666" si="42">Z665/N665</f>
        <v>1</v>
      </c>
      <c r="AC665" s="51">
        <f t="shared" si="34"/>
        <v>10</v>
      </c>
      <c r="AD665" s="116"/>
    </row>
    <row r="666" spans="1:33" s="96" customFormat="1" ht="163.5" customHeight="1" x14ac:dyDescent="0.25">
      <c r="A666" s="172">
        <v>729</v>
      </c>
      <c r="B666" s="46" t="s">
        <v>24</v>
      </c>
      <c r="C666" s="46" t="s">
        <v>2670</v>
      </c>
      <c r="D666" s="14" t="s">
        <v>2720</v>
      </c>
      <c r="E666" s="137">
        <v>45169</v>
      </c>
      <c r="F666" s="251" t="s">
        <v>27</v>
      </c>
      <c r="G666" s="164" t="s">
        <v>28</v>
      </c>
      <c r="H666" s="251" t="s">
        <v>1845</v>
      </c>
      <c r="I666" s="294" t="s">
        <v>81</v>
      </c>
      <c r="J666" s="251" t="s">
        <v>2747</v>
      </c>
      <c r="K666" s="252" t="s">
        <v>2721</v>
      </c>
      <c r="L666" s="253" t="s">
        <v>2724</v>
      </c>
      <c r="M666" s="252" t="s">
        <v>2725</v>
      </c>
      <c r="N666" s="254">
        <v>4</v>
      </c>
      <c r="O666" s="116">
        <v>10</v>
      </c>
      <c r="P666" s="122">
        <v>45183</v>
      </c>
      <c r="Q666" s="255">
        <v>45280</v>
      </c>
      <c r="R666" s="246">
        <f t="shared" si="41"/>
        <v>24.25</v>
      </c>
      <c r="S666" s="116" t="s">
        <v>2472</v>
      </c>
      <c r="T666" s="95"/>
      <c r="U666" s="95"/>
      <c r="V666" s="95"/>
      <c r="W666" s="95"/>
      <c r="X666" s="95"/>
      <c r="Y666" s="102" t="s">
        <v>2911</v>
      </c>
      <c r="Z666" s="95">
        <v>4</v>
      </c>
      <c r="AA666" s="122">
        <v>45280</v>
      </c>
      <c r="AB666" s="273">
        <f t="shared" si="42"/>
        <v>1</v>
      </c>
      <c r="AC666" s="51">
        <f t="shared" si="34"/>
        <v>10</v>
      </c>
      <c r="AD666" s="116"/>
    </row>
    <row r="667" spans="1:33" s="96" customFormat="1" ht="163.5" customHeight="1" x14ac:dyDescent="0.25">
      <c r="A667" s="171">
        <v>730</v>
      </c>
      <c r="B667" s="46" t="s">
        <v>24</v>
      </c>
      <c r="C667" s="46" t="s">
        <v>2670</v>
      </c>
      <c r="D667" s="14" t="s">
        <v>2726</v>
      </c>
      <c r="E667" s="137">
        <v>45169</v>
      </c>
      <c r="F667" s="251" t="s">
        <v>27</v>
      </c>
      <c r="G667" s="164" t="s">
        <v>28</v>
      </c>
      <c r="H667" s="251" t="s">
        <v>1845</v>
      </c>
      <c r="I667" s="294" t="s">
        <v>1514</v>
      </c>
      <c r="J667" s="251" t="s">
        <v>2747</v>
      </c>
      <c r="K667" s="252" t="s">
        <v>2727</v>
      </c>
      <c r="L667" s="253" t="s">
        <v>2728</v>
      </c>
      <c r="M667" s="252" t="s">
        <v>2729</v>
      </c>
      <c r="N667" s="254">
        <v>1</v>
      </c>
      <c r="O667" s="116">
        <v>10</v>
      </c>
      <c r="P667" s="122">
        <v>45183</v>
      </c>
      <c r="Q667" s="255">
        <v>45280</v>
      </c>
      <c r="R667" s="246">
        <f t="shared" si="39"/>
        <v>24.25</v>
      </c>
      <c r="S667" s="116" t="s">
        <v>2472</v>
      </c>
      <c r="T667" s="95"/>
      <c r="U667" s="95"/>
      <c r="V667" s="95"/>
      <c r="W667" s="95"/>
      <c r="X667" s="95"/>
      <c r="Y667" s="252" t="s">
        <v>2916</v>
      </c>
      <c r="Z667" s="95"/>
      <c r="AA667" s="122">
        <v>45280</v>
      </c>
      <c r="AB667" s="273">
        <v>1</v>
      </c>
      <c r="AC667" s="51">
        <f t="shared" si="34"/>
        <v>10</v>
      </c>
      <c r="AD667" s="116"/>
    </row>
    <row r="668" spans="1:33" s="96" customFormat="1" ht="163.5" customHeight="1" x14ac:dyDescent="0.25">
      <c r="A668" s="171">
        <v>731</v>
      </c>
      <c r="B668" s="46" t="s">
        <v>24</v>
      </c>
      <c r="C668" s="46" t="s">
        <v>2670</v>
      </c>
      <c r="D668" s="14" t="s">
        <v>2730</v>
      </c>
      <c r="E668" s="137">
        <v>45169</v>
      </c>
      <c r="F668" s="251" t="s">
        <v>27</v>
      </c>
      <c r="G668" s="164" t="s">
        <v>28</v>
      </c>
      <c r="H668" s="251" t="s">
        <v>1845</v>
      </c>
      <c r="I668" s="294" t="s">
        <v>1514</v>
      </c>
      <c r="J668" s="251" t="s">
        <v>2747</v>
      </c>
      <c r="K668" s="252" t="s">
        <v>2731</v>
      </c>
      <c r="L668" s="253" t="s">
        <v>2732</v>
      </c>
      <c r="M668" s="252" t="s">
        <v>2733</v>
      </c>
      <c r="N668" s="254">
        <v>3</v>
      </c>
      <c r="O668" s="116">
        <v>10</v>
      </c>
      <c r="P668" s="122">
        <v>45183</v>
      </c>
      <c r="Q668" s="255">
        <v>45280</v>
      </c>
      <c r="R668" s="246">
        <f t="shared" si="39"/>
        <v>24.25</v>
      </c>
      <c r="S668" s="116" t="s">
        <v>2472</v>
      </c>
      <c r="T668" s="95"/>
      <c r="U668" s="95"/>
      <c r="V668" s="95"/>
      <c r="W668" s="95"/>
      <c r="X668" s="95"/>
      <c r="Y668" s="102" t="s">
        <v>2912</v>
      </c>
      <c r="Z668" s="95">
        <v>3</v>
      </c>
      <c r="AA668" s="122">
        <v>45280</v>
      </c>
      <c r="AB668" s="273">
        <f t="shared" si="40"/>
        <v>1</v>
      </c>
      <c r="AC668" s="51">
        <f t="shared" si="34"/>
        <v>10</v>
      </c>
      <c r="AD668" s="116"/>
    </row>
    <row r="669" spans="1:33" s="96" customFormat="1" ht="163.5" customHeight="1" x14ac:dyDescent="0.25">
      <c r="A669" s="171">
        <v>731</v>
      </c>
      <c r="B669" s="46" t="s">
        <v>24</v>
      </c>
      <c r="C669" s="46" t="s">
        <v>2670</v>
      </c>
      <c r="D669" s="14" t="s">
        <v>2730</v>
      </c>
      <c r="E669" s="137">
        <v>45169</v>
      </c>
      <c r="F669" s="251" t="s">
        <v>98</v>
      </c>
      <c r="G669" s="164" t="s">
        <v>28</v>
      </c>
      <c r="H669" s="251" t="s">
        <v>1845</v>
      </c>
      <c r="I669" s="294" t="s">
        <v>1514</v>
      </c>
      <c r="J669" s="251" t="s">
        <v>2748</v>
      </c>
      <c r="K669" s="252" t="s">
        <v>2731</v>
      </c>
      <c r="L669" s="253" t="s">
        <v>2734</v>
      </c>
      <c r="M669" s="252" t="s">
        <v>2735</v>
      </c>
      <c r="N669" s="254">
        <v>4</v>
      </c>
      <c r="O669" s="116">
        <v>10</v>
      </c>
      <c r="P669" s="122">
        <v>45183</v>
      </c>
      <c r="Q669" s="255">
        <v>45280</v>
      </c>
      <c r="R669" s="246">
        <f t="shared" ref="R669:R670" si="43">(Q669-P669)/4</f>
        <v>24.25</v>
      </c>
      <c r="S669" s="116" t="s">
        <v>2736</v>
      </c>
      <c r="T669" s="95"/>
      <c r="U669" s="95"/>
      <c r="V669" s="95"/>
      <c r="W669" s="95"/>
      <c r="X669" s="95"/>
      <c r="Y669" s="102" t="s">
        <v>2913</v>
      </c>
      <c r="Z669" s="95">
        <v>4</v>
      </c>
      <c r="AA669" s="122">
        <v>45280</v>
      </c>
      <c r="AB669" s="273">
        <f t="shared" si="40"/>
        <v>1</v>
      </c>
      <c r="AC669" s="51">
        <f t="shared" si="34"/>
        <v>10</v>
      </c>
      <c r="AD669" s="116"/>
    </row>
    <row r="670" spans="1:33" s="96" customFormat="1" ht="163.5" customHeight="1" x14ac:dyDescent="0.25">
      <c r="A670" s="171">
        <v>732</v>
      </c>
      <c r="B670" s="46" t="s">
        <v>24</v>
      </c>
      <c r="C670" s="46" t="s">
        <v>2670</v>
      </c>
      <c r="D670" s="14" t="s">
        <v>2737</v>
      </c>
      <c r="E670" s="137">
        <v>45169</v>
      </c>
      <c r="F670" s="251" t="s">
        <v>27</v>
      </c>
      <c r="G670" s="164" t="s">
        <v>28</v>
      </c>
      <c r="H670" s="251" t="s">
        <v>1845</v>
      </c>
      <c r="I670" s="294" t="s">
        <v>236</v>
      </c>
      <c r="J670" s="251" t="s">
        <v>2747</v>
      </c>
      <c r="K670" s="252" t="s">
        <v>2738</v>
      </c>
      <c r="L670" s="253" t="s">
        <v>2739</v>
      </c>
      <c r="M670" s="252" t="s">
        <v>2740</v>
      </c>
      <c r="N670" s="254">
        <v>3</v>
      </c>
      <c r="O670" s="116">
        <v>10</v>
      </c>
      <c r="P670" s="122">
        <v>45183</v>
      </c>
      <c r="Q670" s="256">
        <v>45230</v>
      </c>
      <c r="R670" s="246">
        <f t="shared" si="43"/>
        <v>11.75</v>
      </c>
      <c r="S670" s="116" t="s">
        <v>2472</v>
      </c>
      <c r="T670" s="95"/>
      <c r="U670" s="95"/>
      <c r="V670" s="95"/>
      <c r="W670" s="95"/>
      <c r="X670" s="95"/>
      <c r="Y670" s="102" t="s">
        <v>2914</v>
      </c>
      <c r="Z670" s="95">
        <v>3</v>
      </c>
      <c r="AA670" s="122">
        <v>45257</v>
      </c>
      <c r="AB670" s="273">
        <f t="shared" si="40"/>
        <v>1</v>
      </c>
      <c r="AC670" s="51">
        <f t="shared" si="34"/>
        <v>10</v>
      </c>
      <c r="AD670" s="116"/>
    </row>
    <row r="671" spans="1:33" s="96" customFormat="1" ht="210.6" customHeight="1" x14ac:dyDescent="0.25">
      <c r="A671" s="171">
        <v>732</v>
      </c>
      <c r="B671" s="46" t="s">
        <v>24</v>
      </c>
      <c r="C671" s="46" t="s">
        <v>2670</v>
      </c>
      <c r="D671" s="14" t="s">
        <v>2737</v>
      </c>
      <c r="E671" s="137">
        <v>45169</v>
      </c>
      <c r="F671" s="251" t="s">
        <v>27</v>
      </c>
      <c r="G671" s="164" t="s">
        <v>28</v>
      </c>
      <c r="H671" s="251" t="s">
        <v>1845</v>
      </c>
      <c r="I671" s="294" t="s">
        <v>236</v>
      </c>
      <c r="J671" s="251" t="s">
        <v>2747</v>
      </c>
      <c r="K671" s="252" t="s">
        <v>2738</v>
      </c>
      <c r="L671" s="253" t="s">
        <v>2741</v>
      </c>
      <c r="M671" s="252" t="s">
        <v>2742</v>
      </c>
      <c r="N671" s="254">
        <v>3</v>
      </c>
      <c r="O671" s="116">
        <v>10</v>
      </c>
      <c r="P671" s="122">
        <v>45183</v>
      </c>
      <c r="Q671" s="255">
        <v>45382</v>
      </c>
      <c r="R671" s="246">
        <f t="shared" si="39"/>
        <v>49.75</v>
      </c>
      <c r="S671" s="116" t="s">
        <v>2472</v>
      </c>
      <c r="T671" s="95"/>
      <c r="U671" s="95"/>
      <c r="V671" s="95"/>
      <c r="W671" s="95"/>
      <c r="X671" s="95"/>
      <c r="Y671" s="174" t="s">
        <v>2997</v>
      </c>
      <c r="Z671" s="95">
        <v>3</v>
      </c>
      <c r="AA671" s="122">
        <v>45302</v>
      </c>
      <c r="AB671" s="315">
        <f t="shared" si="40"/>
        <v>1</v>
      </c>
      <c r="AC671" s="51">
        <f t="shared" si="34"/>
        <v>10</v>
      </c>
      <c r="AD671" s="116"/>
    </row>
    <row r="672" spans="1:33" s="96" customFormat="1" ht="163.5" customHeight="1" x14ac:dyDescent="0.25">
      <c r="A672" s="171">
        <v>733</v>
      </c>
      <c r="B672" s="46" t="s">
        <v>24</v>
      </c>
      <c r="C672" s="46" t="s">
        <v>2670</v>
      </c>
      <c r="D672" s="14" t="s">
        <v>2743</v>
      </c>
      <c r="E672" s="137">
        <v>45169</v>
      </c>
      <c r="F672" s="251" t="s">
        <v>27</v>
      </c>
      <c r="G672" s="164" t="s">
        <v>28</v>
      </c>
      <c r="H672" s="251" t="s">
        <v>1834</v>
      </c>
      <c r="I672" s="294" t="s">
        <v>236</v>
      </c>
      <c r="J672" s="251" t="s">
        <v>2747</v>
      </c>
      <c r="K672" s="252" t="s">
        <v>2744</v>
      </c>
      <c r="L672" s="253" t="s">
        <v>2745</v>
      </c>
      <c r="M672" s="252" t="s">
        <v>2746</v>
      </c>
      <c r="N672" s="254">
        <v>3</v>
      </c>
      <c r="O672" s="116">
        <v>10</v>
      </c>
      <c r="P672" s="122">
        <v>45183</v>
      </c>
      <c r="Q672" s="255">
        <v>45280</v>
      </c>
      <c r="R672" s="246">
        <f t="shared" ref="R672" si="44">(Q672-P672)/4</f>
        <v>24.25</v>
      </c>
      <c r="S672" s="116" t="s">
        <v>2472</v>
      </c>
      <c r="T672" s="95"/>
      <c r="U672" s="95"/>
      <c r="V672" s="95"/>
      <c r="W672" s="95"/>
      <c r="X672" s="95"/>
      <c r="Y672" s="102" t="s">
        <v>2915</v>
      </c>
      <c r="Z672" s="95">
        <v>3</v>
      </c>
      <c r="AA672" s="122">
        <v>45272</v>
      </c>
      <c r="AB672" s="273">
        <f t="shared" si="40"/>
        <v>1</v>
      </c>
      <c r="AC672" s="51">
        <f t="shared" si="34"/>
        <v>10</v>
      </c>
      <c r="AD672" s="116"/>
    </row>
    <row r="673" spans="1:30" s="96" customFormat="1" ht="90" x14ac:dyDescent="0.25">
      <c r="A673" s="116">
        <v>719</v>
      </c>
      <c r="B673" s="46" t="s">
        <v>24</v>
      </c>
      <c r="C673" s="46" t="s">
        <v>2669</v>
      </c>
      <c r="D673" s="95" t="s">
        <v>2672</v>
      </c>
      <c r="E673" s="137">
        <v>45180</v>
      </c>
      <c r="F673" s="116" t="s">
        <v>27</v>
      </c>
      <c r="G673" s="95" t="s">
        <v>28</v>
      </c>
      <c r="H673" s="95" t="s">
        <v>1845</v>
      </c>
      <c r="I673" s="294" t="s">
        <v>391</v>
      </c>
      <c r="J673" s="95" t="s">
        <v>2675</v>
      </c>
      <c r="K673" s="95" t="s">
        <v>2676</v>
      </c>
      <c r="L673" s="95" t="s">
        <v>2673</v>
      </c>
      <c r="M673" s="95" t="s">
        <v>2677</v>
      </c>
      <c r="N673" s="95">
        <v>1</v>
      </c>
      <c r="O673" s="95">
        <v>10</v>
      </c>
      <c r="P673" s="137">
        <v>45180</v>
      </c>
      <c r="Q673" s="122">
        <v>45201</v>
      </c>
      <c r="R673" s="246">
        <f t="shared" si="37"/>
        <v>5.25</v>
      </c>
      <c r="S673" s="116" t="s">
        <v>2246</v>
      </c>
      <c r="T673" s="95"/>
      <c r="U673" s="95"/>
      <c r="V673" s="95"/>
      <c r="W673" s="95"/>
      <c r="X673" s="95"/>
      <c r="Y673" s="95" t="s">
        <v>2794</v>
      </c>
      <c r="Z673" s="95">
        <v>1</v>
      </c>
      <c r="AA673" s="122">
        <v>45223</v>
      </c>
      <c r="AB673" s="273">
        <f t="shared" si="38"/>
        <v>1</v>
      </c>
      <c r="AC673" s="51">
        <f t="shared" si="34"/>
        <v>10</v>
      </c>
      <c r="AD673" s="95"/>
    </row>
    <row r="674" spans="1:30" s="96" customFormat="1" ht="75" x14ac:dyDescent="0.25">
      <c r="A674" s="116">
        <v>719</v>
      </c>
      <c r="B674" s="46" t="s">
        <v>24</v>
      </c>
      <c r="C674" s="46" t="s">
        <v>2669</v>
      </c>
      <c r="D674" s="95" t="s">
        <v>2672</v>
      </c>
      <c r="E674" s="137">
        <v>45180</v>
      </c>
      <c r="F674" s="116" t="s">
        <v>27</v>
      </c>
      <c r="G674" s="95" t="s">
        <v>28</v>
      </c>
      <c r="H674" s="95" t="s">
        <v>1845</v>
      </c>
      <c r="I674" s="294" t="s">
        <v>391</v>
      </c>
      <c r="J674" s="95" t="s">
        <v>2675</v>
      </c>
      <c r="K674" s="95" t="s">
        <v>2676</v>
      </c>
      <c r="L674" s="95" t="s">
        <v>2674</v>
      </c>
      <c r="M674" s="95" t="s">
        <v>2678</v>
      </c>
      <c r="N674" s="95">
        <v>1</v>
      </c>
      <c r="O674" s="95">
        <v>10</v>
      </c>
      <c r="P674" s="137">
        <v>45180</v>
      </c>
      <c r="Q674" s="122">
        <v>45201</v>
      </c>
      <c r="R674" s="246">
        <f t="shared" si="37"/>
        <v>5.25</v>
      </c>
      <c r="S674" s="116" t="s">
        <v>2246</v>
      </c>
      <c r="T674" s="95"/>
      <c r="U674" s="95"/>
      <c r="V674" s="95"/>
      <c r="W674" s="95"/>
      <c r="X674" s="95"/>
      <c r="Y674" s="95" t="s">
        <v>2794</v>
      </c>
      <c r="Z674" s="95">
        <v>1</v>
      </c>
      <c r="AA674" s="122">
        <v>45223</v>
      </c>
      <c r="AB674" s="273">
        <f t="shared" si="38"/>
        <v>1</v>
      </c>
      <c r="AC674" s="51">
        <f t="shared" si="34"/>
        <v>10</v>
      </c>
      <c r="AD674" s="95"/>
    </row>
    <row r="675" spans="1:30" s="96" customFormat="1" ht="195" x14ac:dyDescent="0.25">
      <c r="A675" s="116">
        <v>720</v>
      </c>
      <c r="B675" s="46" t="s">
        <v>24</v>
      </c>
      <c r="C675" s="46" t="s">
        <v>2669</v>
      </c>
      <c r="D675" s="95" t="s">
        <v>2679</v>
      </c>
      <c r="E675" s="137">
        <v>45180</v>
      </c>
      <c r="F675" s="116" t="s">
        <v>27</v>
      </c>
      <c r="G675" s="95" t="s">
        <v>28</v>
      </c>
      <c r="H675" s="95" t="s">
        <v>1834</v>
      </c>
      <c r="I675" s="294" t="s">
        <v>222</v>
      </c>
      <c r="J675" s="95" t="s">
        <v>2675</v>
      </c>
      <c r="K675" s="95" t="s">
        <v>2680</v>
      </c>
      <c r="L675" s="95" t="s">
        <v>2681</v>
      </c>
      <c r="M675" s="95" t="s">
        <v>2684</v>
      </c>
      <c r="N675" s="95">
        <v>2</v>
      </c>
      <c r="O675" s="95">
        <v>10</v>
      </c>
      <c r="P675" s="137">
        <v>45180</v>
      </c>
      <c r="Q675" s="122">
        <v>45201</v>
      </c>
      <c r="R675" s="246">
        <f t="shared" si="37"/>
        <v>5.25</v>
      </c>
      <c r="S675" s="116" t="s">
        <v>2246</v>
      </c>
      <c r="T675" s="95"/>
      <c r="U675" s="95"/>
      <c r="V675" s="95"/>
      <c r="W675" s="95"/>
      <c r="X675" s="95"/>
      <c r="Y675" s="95" t="s">
        <v>2796</v>
      </c>
      <c r="Z675" s="95">
        <v>2</v>
      </c>
      <c r="AA675" s="122">
        <v>45223</v>
      </c>
      <c r="AB675" s="273">
        <f t="shared" si="38"/>
        <v>1</v>
      </c>
      <c r="AC675" s="51">
        <f t="shared" si="34"/>
        <v>10</v>
      </c>
      <c r="AD675" s="95"/>
    </row>
    <row r="676" spans="1:30" s="96" customFormat="1" ht="195" x14ac:dyDescent="0.25">
      <c r="A676" s="116">
        <v>720</v>
      </c>
      <c r="B676" s="46" t="s">
        <v>24</v>
      </c>
      <c r="C676" s="46" t="s">
        <v>2669</v>
      </c>
      <c r="D676" s="95" t="s">
        <v>2679</v>
      </c>
      <c r="E676" s="137">
        <v>45180</v>
      </c>
      <c r="F676" s="116" t="s">
        <v>27</v>
      </c>
      <c r="G676" s="95" t="s">
        <v>28</v>
      </c>
      <c r="H676" s="95" t="s">
        <v>1845</v>
      </c>
      <c r="I676" s="294" t="s">
        <v>222</v>
      </c>
      <c r="J676" s="95" t="s">
        <v>2675</v>
      </c>
      <c r="K676" s="95" t="s">
        <v>2680</v>
      </c>
      <c r="L676" s="95" t="s">
        <v>2682</v>
      </c>
      <c r="M676" s="95" t="s">
        <v>2683</v>
      </c>
      <c r="N676" s="95">
        <v>2</v>
      </c>
      <c r="O676" s="95">
        <v>10</v>
      </c>
      <c r="P676" s="137">
        <v>45180</v>
      </c>
      <c r="Q676" s="122">
        <v>45201</v>
      </c>
      <c r="R676" s="246">
        <f t="shared" si="37"/>
        <v>5.25</v>
      </c>
      <c r="S676" s="116" t="s">
        <v>2246</v>
      </c>
      <c r="T676" s="95"/>
      <c r="U676" s="95"/>
      <c r="V676" s="95"/>
      <c r="W676" s="95"/>
      <c r="X676" s="95"/>
      <c r="Y676" s="95" t="s">
        <v>2795</v>
      </c>
      <c r="Z676" s="95">
        <v>2</v>
      </c>
      <c r="AA676" s="122">
        <v>45223</v>
      </c>
      <c r="AB676" s="273">
        <f t="shared" si="38"/>
        <v>1</v>
      </c>
      <c r="AC676" s="51">
        <f t="shared" si="34"/>
        <v>10</v>
      </c>
      <c r="AD676" s="95"/>
    </row>
    <row r="677" spans="1:30" s="96" customFormat="1" ht="330" x14ac:dyDescent="0.25">
      <c r="A677" s="116">
        <v>721</v>
      </c>
      <c r="B677" s="46" t="s">
        <v>24</v>
      </c>
      <c r="C677" s="46" t="s">
        <v>2669</v>
      </c>
      <c r="D677" s="95" t="s">
        <v>2685</v>
      </c>
      <c r="E677" s="137">
        <v>45180</v>
      </c>
      <c r="F677" s="116" t="s">
        <v>27</v>
      </c>
      <c r="G677" s="95" t="s">
        <v>28</v>
      </c>
      <c r="H677" s="95" t="s">
        <v>1834</v>
      </c>
      <c r="I677" s="294" t="s">
        <v>107</v>
      </c>
      <c r="J677" s="95" t="s">
        <v>2675</v>
      </c>
      <c r="K677" s="95" t="s">
        <v>2686</v>
      </c>
      <c r="L677" s="95" t="s">
        <v>2687</v>
      </c>
      <c r="M677" s="95" t="s">
        <v>2688</v>
      </c>
      <c r="N677" s="95">
        <v>4</v>
      </c>
      <c r="O677" s="95">
        <v>10</v>
      </c>
      <c r="P677" s="137">
        <v>45180</v>
      </c>
      <c r="Q677" s="122">
        <v>45201</v>
      </c>
      <c r="R677" s="246">
        <f t="shared" si="37"/>
        <v>5.25</v>
      </c>
      <c r="S677" s="116" t="s">
        <v>2246</v>
      </c>
      <c r="T677" s="95"/>
      <c r="U677" s="95"/>
      <c r="V677" s="95"/>
      <c r="W677" s="95"/>
      <c r="X677" s="95"/>
      <c r="Y677" s="95" t="s">
        <v>2797</v>
      </c>
      <c r="Z677" s="95">
        <v>4</v>
      </c>
      <c r="AA677" s="122">
        <v>45223</v>
      </c>
      <c r="AB677" s="273">
        <f t="shared" si="38"/>
        <v>1</v>
      </c>
      <c r="AC677" s="51">
        <f t="shared" si="34"/>
        <v>10</v>
      </c>
      <c r="AD677" s="95"/>
    </row>
    <row r="678" spans="1:30" s="96" customFormat="1" ht="210" x14ac:dyDescent="0.25">
      <c r="A678" s="116">
        <v>722</v>
      </c>
      <c r="B678" s="46" t="s">
        <v>24</v>
      </c>
      <c r="C678" s="46" t="s">
        <v>2669</v>
      </c>
      <c r="D678" s="95" t="s">
        <v>2689</v>
      </c>
      <c r="E678" s="137">
        <v>45180</v>
      </c>
      <c r="F678" s="116" t="s">
        <v>27</v>
      </c>
      <c r="G678" s="95" t="s">
        <v>28</v>
      </c>
      <c r="H678" s="95" t="s">
        <v>1834</v>
      </c>
      <c r="I678" s="294" t="s">
        <v>222</v>
      </c>
      <c r="J678" s="95" t="s">
        <v>2675</v>
      </c>
      <c r="K678" s="95" t="s">
        <v>2690</v>
      </c>
      <c r="L678" s="95" t="s">
        <v>2691</v>
      </c>
      <c r="M678" s="95" t="s">
        <v>2692</v>
      </c>
      <c r="N678" s="95">
        <v>2</v>
      </c>
      <c r="O678" s="95">
        <v>10</v>
      </c>
      <c r="P678" s="137">
        <v>45180</v>
      </c>
      <c r="Q678" s="122">
        <v>45245</v>
      </c>
      <c r="R678" s="246">
        <f t="shared" si="37"/>
        <v>16.25</v>
      </c>
      <c r="S678" s="116" t="s">
        <v>2246</v>
      </c>
      <c r="T678" s="95"/>
      <c r="U678" s="95"/>
      <c r="V678" s="95"/>
      <c r="W678" s="95"/>
      <c r="X678" s="95"/>
      <c r="Y678" s="95" t="s">
        <v>2804</v>
      </c>
      <c r="Z678" s="95">
        <v>2</v>
      </c>
      <c r="AA678" s="122">
        <v>45275</v>
      </c>
      <c r="AB678" s="273">
        <f t="shared" si="38"/>
        <v>1</v>
      </c>
      <c r="AC678" s="51">
        <f t="shared" si="34"/>
        <v>10</v>
      </c>
      <c r="AD678" s="95"/>
    </row>
    <row r="679" spans="1:30" s="96" customFormat="1" ht="210" x14ac:dyDescent="0.25">
      <c r="A679" s="116">
        <v>722</v>
      </c>
      <c r="B679" s="46" t="s">
        <v>24</v>
      </c>
      <c r="C679" s="46" t="s">
        <v>2669</v>
      </c>
      <c r="D679" s="95" t="s">
        <v>2689</v>
      </c>
      <c r="E679" s="137">
        <v>45180</v>
      </c>
      <c r="F679" s="116" t="s">
        <v>27</v>
      </c>
      <c r="G679" s="95" t="s">
        <v>28</v>
      </c>
      <c r="H679" s="95" t="s">
        <v>1834</v>
      </c>
      <c r="I679" s="294" t="s">
        <v>222</v>
      </c>
      <c r="J679" s="95" t="s">
        <v>2675</v>
      </c>
      <c r="K679" s="95" t="s">
        <v>2690</v>
      </c>
      <c r="L679" s="95" t="s">
        <v>2693</v>
      </c>
      <c r="M679" s="95" t="s">
        <v>2694</v>
      </c>
      <c r="N679" s="95">
        <v>1</v>
      </c>
      <c r="O679" s="95">
        <v>10</v>
      </c>
      <c r="P679" s="137">
        <v>45180</v>
      </c>
      <c r="Q679" s="122">
        <v>45245</v>
      </c>
      <c r="R679" s="246">
        <f t="shared" si="37"/>
        <v>16.25</v>
      </c>
      <c r="S679" s="116" t="s">
        <v>2246</v>
      </c>
      <c r="T679" s="95"/>
      <c r="U679" s="95"/>
      <c r="V679" s="95"/>
      <c r="W679" s="95"/>
      <c r="X679" s="95"/>
      <c r="Y679" s="95" t="s">
        <v>2804</v>
      </c>
      <c r="Z679" s="95">
        <v>1</v>
      </c>
      <c r="AA679" s="122">
        <v>45275</v>
      </c>
      <c r="AB679" s="273">
        <f t="shared" si="38"/>
        <v>1</v>
      </c>
      <c r="AC679" s="51">
        <f t="shared" si="34"/>
        <v>10</v>
      </c>
      <c r="AD679" s="95"/>
    </row>
    <row r="680" spans="1:30" s="96" customFormat="1" ht="270" x14ac:dyDescent="0.25">
      <c r="A680" s="116">
        <v>723</v>
      </c>
      <c r="B680" s="46" t="s">
        <v>24</v>
      </c>
      <c r="C680" s="46" t="s">
        <v>2669</v>
      </c>
      <c r="D680" s="95" t="s">
        <v>2695</v>
      </c>
      <c r="E680" s="137">
        <v>45180</v>
      </c>
      <c r="F680" s="116" t="s">
        <v>27</v>
      </c>
      <c r="G680" s="95" t="s">
        <v>28</v>
      </c>
      <c r="H680" s="95" t="s">
        <v>1845</v>
      </c>
      <c r="I680" s="294" t="s">
        <v>107</v>
      </c>
      <c r="J680" s="95" t="s">
        <v>2675</v>
      </c>
      <c r="K680" s="95" t="s">
        <v>2696</v>
      </c>
      <c r="L680" s="95" t="s">
        <v>2697</v>
      </c>
      <c r="M680" s="95" t="s">
        <v>2698</v>
      </c>
      <c r="N680" s="95">
        <v>8</v>
      </c>
      <c r="O680" s="95">
        <v>10</v>
      </c>
      <c r="P680" s="137">
        <v>45180</v>
      </c>
      <c r="Q680" s="122">
        <v>45321</v>
      </c>
      <c r="R680" s="246">
        <f t="shared" si="37"/>
        <v>35.25</v>
      </c>
      <c r="S680" s="116" t="s">
        <v>2246</v>
      </c>
      <c r="T680" s="95"/>
      <c r="U680" s="95"/>
      <c r="V680" s="95"/>
      <c r="W680" s="95"/>
      <c r="X680" s="95"/>
      <c r="Y680" s="95" t="s">
        <v>2979</v>
      </c>
      <c r="Z680" s="95">
        <v>8</v>
      </c>
      <c r="AA680" s="122">
        <v>45223</v>
      </c>
      <c r="AB680" s="273">
        <f t="shared" si="38"/>
        <v>1</v>
      </c>
      <c r="AC680" s="51">
        <f t="shared" si="34"/>
        <v>10</v>
      </c>
      <c r="AD680" s="95" t="s">
        <v>2899</v>
      </c>
    </row>
    <row r="681" spans="1:30" s="96" customFormat="1" ht="60.6" customHeight="1" x14ac:dyDescent="0.25">
      <c r="A681" s="116">
        <v>723</v>
      </c>
      <c r="B681" s="46" t="s">
        <v>24</v>
      </c>
      <c r="C681" s="46" t="s">
        <v>2669</v>
      </c>
      <c r="D681" s="95" t="s">
        <v>2695</v>
      </c>
      <c r="E681" s="137">
        <v>45180</v>
      </c>
      <c r="F681" s="116" t="s">
        <v>27</v>
      </c>
      <c r="G681" s="95" t="s">
        <v>28</v>
      </c>
      <c r="H681" s="95" t="s">
        <v>1845</v>
      </c>
      <c r="I681" s="294" t="s">
        <v>107</v>
      </c>
      <c r="J681" s="95" t="s">
        <v>2675</v>
      </c>
      <c r="K681" s="95" t="s">
        <v>2696</v>
      </c>
      <c r="L681" s="95" t="s">
        <v>2699</v>
      </c>
      <c r="M681" s="95" t="s">
        <v>2700</v>
      </c>
      <c r="N681" s="95">
        <v>1</v>
      </c>
      <c r="O681" s="95">
        <v>10</v>
      </c>
      <c r="P681" s="137">
        <v>45180</v>
      </c>
      <c r="Q681" s="122">
        <v>45337</v>
      </c>
      <c r="R681" s="246">
        <f t="shared" si="37"/>
        <v>39.25</v>
      </c>
      <c r="S681" s="116" t="s">
        <v>2246</v>
      </c>
      <c r="T681" s="95"/>
      <c r="U681" s="95"/>
      <c r="V681" s="95"/>
      <c r="W681" s="95"/>
      <c r="X681" s="95"/>
      <c r="Y681" s="95" t="s">
        <v>2980</v>
      </c>
      <c r="Z681" s="95">
        <v>1</v>
      </c>
      <c r="AA681" s="122">
        <v>45381</v>
      </c>
      <c r="AB681" s="273">
        <f t="shared" si="38"/>
        <v>1</v>
      </c>
      <c r="AC681" s="51">
        <f t="shared" si="34"/>
        <v>10</v>
      </c>
      <c r="AD681" s="95" t="s">
        <v>2899</v>
      </c>
    </row>
    <row r="682" spans="1:30" s="96" customFormat="1" ht="165" customHeight="1" x14ac:dyDescent="0.25">
      <c r="A682" s="116">
        <v>724</v>
      </c>
      <c r="B682" s="46" t="s">
        <v>24</v>
      </c>
      <c r="C682" s="46" t="s">
        <v>2669</v>
      </c>
      <c r="D682" s="95" t="s">
        <v>2701</v>
      </c>
      <c r="E682" s="137">
        <v>45180</v>
      </c>
      <c r="F682" s="116" t="s">
        <v>27</v>
      </c>
      <c r="G682" s="95" t="s">
        <v>28</v>
      </c>
      <c r="H682" s="95" t="s">
        <v>1845</v>
      </c>
      <c r="I682" s="294" t="s">
        <v>391</v>
      </c>
      <c r="J682" s="95" t="s">
        <v>2675</v>
      </c>
      <c r="K682" s="95" t="s">
        <v>2702</v>
      </c>
      <c r="L682" s="95" t="s">
        <v>2703</v>
      </c>
      <c r="M682" s="95" t="s">
        <v>2704</v>
      </c>
      <c r="N682" s="95">
        <v>5</v>
      </c>
      <c r="O682" s="95">
        <v>10</v>
      </c>
      <c r="P682" s="137">
        <v>45180</v>
      </c>
      <c r="Q682" s="122">
        <v>45230</v>
      </c>
      <c r="R682" s="257">
        <f t="shared" si="37"/>
        <v>12.5</v>
      </c>
      <c r="S682" s="116" t="s">
        <v>2246</v>
      </c>
      <c r="T682" s="95"/>
      <c r="U682" s="95"/>
      <c r="V682" s="95"/>
      <c r="W682" s="95"/>
      <c r="X682" s="95"/>
      <c r="Y682" s="95" t="s">
        <v>2798</v>
      </c>
      <c r="Z682" s="95">
        <v>5</v>
      </c>
      <c r="AA682" s="122">
        <v>45245</v>
      </c>
      <c r="AB682" s="273">
        <f t="shared" si="38"/>
        <v>1</v>
      </c>
      <c r="AC682" s="51">
        <f t="shared" si="34"/>
        <v>10</v>
      </c>
      <c r="AD682" s="95"/>
    </row>
    <row r="683" spans="1:30" s="96" customFormat="1" ht="91.5" customHeight="1" x14ac:dyDescent="0.25">
      <c r="A683" s="116">
        <v>718</v>
      </c>
      <c r="B683" s="46" t="s">
        <v>24</v>
      </c>
      <c r="C683" s="46" t="s">
        <v>2671</v>
      </c>
      <c r="D683" s="175" t="s">
        <v>2757</v>
      </c>
      <c r="E683" s="137">
        <v>45181</v>
      </c>
      <c r="F683" s="116" t="s">
        <v>27</v>
      </c>
      <c r="G683" s="95" t="s">
        <v>28</v>
      </c>
      <c r="H683" s="7" t="s">
        <v>1845</v>
      </c>
      <c r="I683" s="234" t="s">
        <v>30</v>
      </c>
      <c r="J683" s="7" t="s">
        <v>2760</v>
      </c>
      <c r="K683" s="175" t="s">
        <v>2761</v>
      </c>
      <c r="L683" s="95" t="s">
        <v>2758</v>
      </c>
      <c r="M683" s="95" t="s">
        <v>2759</v>
      </c>
      <c r="N683" s="95">
        <v>18</v>
      </c>
      <c r="O683" s="276">
        <v>15</v>
      </c>
      <c r="P683" s="137">
        <v>45181</v>
      </c>
      <c r="Q683" s="122">
        <v>45230</v>
      </c>
      <c r="R683" s="246">
        <f t="shared" si="37"/>
        <v>12.25</v>
      </c>
      <c r="S683" s="116" t="s">
        <v>139</v>
      </c>
      <c r="T683" s="95"/>
      <c r="U683" s="95"/>
      <c r="V683" s="95"/>
      <c r="W683" s="95"/>
      <c r="X683" s="95"/>
      <c r="Y683" s="102" t="s">
        <v>2894</v>
      </c>
      <c r="Z683" s="95">
        <v>18</v>
      </c>
      <c r="AA683" s="122">
        <v>45229</v>
      </c>
      <c r="AB683" s="273">
        <f t="shared" si="38"/>
        <v>1</v>
      </c>
      <c r="AC683" s="51">
        <f t="shared" si="34"/>
        <v>15</v>
      </c>
      <c r="AD683" s="95"/>
    </row>
    <row r="684" spans="1:30" s="96" customFormat="1" ht="146.25" customHeight="1" x14ac:dyDescent="0.25">
      <c r="A684" s="116">
        <v>718</v>
      </c>
      <c r="B684" s="46" t="s">
        <v>24</v>
      </c>
      <c r="C684" s="46" t="s">
        <v>2671</v>
      </c>
      <c r="D684" s="175" t="s">
        <v>2757</v>
      </c>
      <c r="E684" s="137">
        <v>45181</v>
      </c>
      <c r="F684" s="116" t="s">
        <v>27</v>
      </c>
      <c r="G684" s="95" t="s">
        <v>28</v>
      </c>
      <c r="H684" s="7" t="s">
        <v>1834</v>
      </c>
      <c r="I684" s="234" t="s">
        <v>30</v>
      </c>
      <c r="J684" s="7" t="s">
        <v>2760</v>
      </c>
      <c r="K684" s="175" t="s">
        <v>2761</v>
      </c>
      <c r="L684" s="95" t="s">
        <v>2762</v>
      </c>
      <c r="M684" s="95" t="s">
        <v>2763</v>
      </c>
      <c r="N684" s="95">
        <v>1</v>
      </c>
      <c r="O684" s="276">
        <v>10</v>
      </c>
      <c r="P684" s="137">
        <v>45181</v>
      </c>
      <c r="Q684" s="122">
        <v>45380</v>
      </c>
      <c r="R684" s="246">
        <f t="shared" si="37"/>
        <v>49.75</v>
      </c>
      <c r="S684" s="116" t="s">
        <v>139</v>
      </c>
      <c r="T684" s="95"/>
      <c r="U684" s="95"/>
      <c r="V684" s="95"/>
      <c r="W684" s="95"/>
      <c r="X684" s="316"/>
      <c r="Y684" s="175" t="s">
        <v>3141</v>
      </c>
      <c r="Z684" s="95">
        <v>1</v>
      </c>
      <c r="AA684" s="122">
        <v>45380</v>
      </c>
      <c r="AB684" s="273">
        <f t="shared" si="38"/>
        <v>1</v>
      </c>
      <c r="AC684" s="51">
        <f t="shared" si="34"/>
        <v>10</v>
      </c>
      <c r="AD684" s="95"/>
    </row>
    <row r="685" spans="1:30" s="96" customFormat="1" ht="30.75" customHeight="1" x14ac:dyDescent="0.25">
      <c r="A685" s="116">
        <v>717</v>
      </c>
      <c r="B685" s="46" t="s">
        <v>24</v>
      </c>
      <c r="C685" s="46" t="s">
        <v>2671</v>
      </c>
      <c r="D685" s="175" t="s">
        <v>2764</v>
      </c>
      <c r="E685" s="137">
        <v>45181</v>
      </c>
      <c r="F685" s="116" t="s">
        <v>27</v>
      </c>
      <c r="G685" s="95" t="s">
        <v>28</v>
      </c>
      <c r="H685" s="7" t="s">
        <v>1845</v>
      </c>
      <c r="I685" s="294" t="s">
        <v>2781</v>
      </c>
      <c r="J685" s="7" t="s">
        <v>2760</v>
      </c>
      <c r="K685" s="95" t="s">
        <v>2765</v>
      </c>
      <c r="L685" s="95" t="s">
        <v>2766</v>
      </c>
      <c r="M685" s="95" t="s">
        <v>2767</v>
      </c>
      <c r="N685" s="95">
        <v>2</v>
      </c>
      <c r="O685" s="276">
        <v>15</v>
      </c>
      <c r="P685" s="137">
        <v>45181</v>
      </c>
      <c r="Q685" s="122">
        <v>45199</v>
      </c>
      <c r="R685" s="246">
        <f t="shared" si="37"/>
        <v>4.5</v>
      </c>
      <c r="S685" s="116" t="s">
        <v>139</v>
      </c>
      <c r="T685" s="95"/>
      <c r="U685" s="95"/>
      <c r="V685" s="95"/>
      <c r="W685" s="95"/>
      <c r="X685" s="316"/>
      <c r="Y685" s="176" t="s">
        <v>2786</v>
      </c>
      <c r="Z685" s="95">
        <v>2</v>
      </c>
      <c r="AA685" s="137">
        <v>45169</v>
      </c>
      <c r="AB685" s="273">
        <f t="shared" si="38"/>
        <v>1</v>
      </c>
      <c r="AC685" s="51">
        <f t="shared" si="34"/>
        <v>15</v>
      </c>
      <c r="AD685" s="95"/>
    </row>
    <row r="686" spans="1:30" s="96" customFormat="1" ht="243.75" customHeight="1" x14ac:dyDescent="0.25">
      <c r="A686" s="116">
        <v>714</v>
      </c>
      <c r="B686" s="46" t="s">
        <v>24</v>
      </c>
      <c r="C686" s="46" t="s">
        <v>2671</v>
      </c>
      <c r="D686" s="175" t="s">
        <v>2768</v>
      </c>
      <c r="E686" s="137">
        <v>45181</v>
      </c>
      <c r="F686" s="116" t="s">
        <v>27</v>
      </c>
      <c r="G686" s="95" t="s">
        <v>28</v>
      </c>
      <c r="H686" s="7" t="s">
        <v>1834</v>
      </c>
      <c r="I686" s="294" t="s">
        <v>2781</v>
      </c>
      <c r="J686" s="7" t="s">
        <v>2760</v>
      </c>
      <c r="K686" s="95" t="s">
        <v>2770</v>
      </c>
      <c r="L686" s="95" t="s">
        <v>2769</v>
      </c>
      <c r="M686" s="95" t="s">
        <v>2771</v>
      </c>
      <c r="N686" s="95">
        <v>1</v>
      </c>
      <c r="O686" s="276">
        <v>15</v>
      </c>
      <c r="P686" s="137">
        <v>45181</v>
      </c>
      <c r="Q686" s="317">
        <v>45504</v>
      </c>
      <c r="R686" s="246">
        <f t="shared" si="37"/>
        <v>80.75</v>
      </c>
      <c r="S686" s="116" t="s">
        <v>139</v>
      </c>
      <c r="T686" s="95"/>
      <c r="U686" s="95"/>
      <c r="V686" s="95"/>
      <c r="W686" s="95"/>
      <c r="X686" s="316"/>
      <c r="Y686" s="95" t="s">
        <v>3142</v>
      </c>
      <c r="Z686" s="95"/>
      <c r="AA686" s="95"/>
      <c r="AB686" s="273">
        <f t="shared" si="38"/>
        <v>0</v>
      </c>
      <c r="AC686" s="51">
        <f t="shared" si="34"/>
        <v>0</v>
      </c>
      <c r="AD686" s="95"/>
    </row>
    <row r="687" spans="1:30" s="96" customFormat="1" ht="120.75" customHeight="1" x14ac:dyDescent="0.25">
      <c r="A687" s="116">
        <v>715</v>
      </c>
      <c r="B687" s="46" t="s">
        <v>24</v>
      </c>
      <c r="C687" s="46" t="s">
        <v>2671</v>
      </c>
      <c r="D687" s="95" t="s">
        <v>2772</v>
      </c>
      <c r="E687" s="137">
        <v>45181</v>
      </c>
      <c r="F687" s="116" t="s">
        <v>27</v>
      </c>
      <c r="G687" s="95" t="s">
        <v>28</v>
      </c>
      <c r="H687" s="7" t="s">
        <v>1834</v>
      </c>
      <c r="I687" s="294" t="s">
        <v>273</v>
      </c>
      <c r="J687" s="7" t="s">
        <v>2760</v>
      </c>
      <c r="K687" s="95" t="s">
        <v>2773</v>
      </c>
      <c r="L687" s="95" t="s">
        <v>2774</v>
      </c>
      <c r="M687" s="95" t="s">
        <v>773</v>
      </c>
      <c r="N687" s="95">
        <v>2</v>
      </c>
      <c r="O687" s="276">
        <v>15</v>
      </c>
      <c r="P687" s="137">
        <v>45181</v>
      </c>
      <c r="Q687" s="122">
        <v>45380</v>
      </c>
      <c r="R687" s="246">
        <f t="shared" si="37"/>
        <v>49.75</v>
      </c>
      <c r="S687" s="116" t="s">
        <v>139</v>
      </c>
      <c r="Y687" s="95" t="s">
        <v>3143</v>
      </c>
      <c r="Z687" s="95">
        <v>2</v>
      </c>
      <c r="AA687" s="137">
        <v>45352</v>
      </c>
      <c r="AB687" s="273">
        <f t="shared" si="38"/>
        <v>1</v>
      </c>
      <c r="AC687" s="95">
        <f t="shared" si="34"/>
        <v>15</v>
      </c>
      <c r="AD687" s="95"/>
    </row>
    <row r="688" spans="1:30" s="96" customFormat="1" ht="300" customHeight="1" x14ac:dyDescent="0.25">
      <c r="A688" s="116">
        <v>716</v>
      </c>
      <c r="B688" s="46" t="s">
        <v>24</v>
      </c>
      <c r="C688" s="46" t="s">
        <v>2671</v>
      </c>
      <c r="D688" s="95" t="s">
        <v>2775</v>
      </c>
      <c r="E688" s="137">
        <v>45181</v>
      </c>
      <c r="F688" s="116" t="s">
        <v>27</v>
      </c>
      <c r="G688" s="95" t="s">
        <v>28</v>
      </c>
      <c r="H688" s="7" t="s">
        <v>1845</v>
      </c>
      <c r="I688" s="294" t="s">
        <v>273</v>
      </c>
      <c r="J688" s="7" t="s">
        <v>2760</v>
      </c>
      <c r="K688" s="95" t="s">
        <v>2776</v>
      </c>
      <c r="L688" s="95" t="s">
        <v>2777</v>
      </c>
      <c r="M688" s="95" t="s">
        <v>773</v>
      </c>
      <c r="N688" s="95">
        <v>2</v>
      </c>
      <c r="O688" s="276">
        <v>15</v>
      </c>
      <c r="P688" s="137">
        <v>45181</v>
      </c>
      <c r="Q688" s="122">
        <v>45229</v>
      </c>
      <c r="R688" s="246">
        <f t="shared" si="37"/>
        <v>12</v>
      </c>
      <c r="S688" s="116" t="s">
        <v>139</v>
      </c>
      <c r="Y688" s="95" t="s">
        <v>3144</v>
      </c>
      <c r="Z688" s="116">
        <v>2</v>
      </c>
      <c r="AA688" s="122">
        <v>45209</v>
      </c>
      <c r="AB688" s="273">
        <f t="shared" ref="AB688:AB689" si="45">Z688/N688</f>
        <v>1</v>
      </c>
      <c r="AC688" s="95">
        <f t="shared" si="34"/>
        <v>15</v>
      </c>
      <c r="AD688" s="95"/>
    </row>
    <row r="689" spans="1:30" s="96" customFormat="1" ht="180" x14ac:dyDescent="0.25">
      <c r="A689" s="116">
        <v>716</v>
      </c>
      <c r="B689" s="46" t="s">
        <v>24</v>
      </c>
      <c r="C689" s="46" t="s">
        <v>2671</v>
      </c>
      <c r="D689" s="95" t="s">
        <v>2775</v>
      </c>
      <c r="E689" s="137">
        <v>45181</v>
      </c>
      <c r="F689" s="116" t="s">
        <v>27</v>
      </c>
      <c r="G689" s="95" t="s">
        <v>28</v>
      </c>
      <c r="H689" s="7" t="s">
        <v>1834</v>
      </c>
      <c r="I689" s="294" t="s">
        <v>273</v>
      </c>
      <c r="J689" s="7" t="s">
        <v>2760</v>
      </c>
      <c r="K689" s="95" t="s">
        <v>2778</v>
      </c>
      <c r="L689" s="95" t="s">
        <v>2779</v>
      </c>
      <c r="M689" s="95" t="s">
        <v>2780</v>
      </c>
      <c r="N689" s="95">
        <v>1</v>
      </c>
      <c r="O689" s="276">
        <v>15</v>
      </c>
      <c r="P689" s="137">
        <v>45181</v>
      </c>
      <c r="Q689" s="122">
        <v>45380</v>
      </c>
      <c r="R689" s="246">
        <f t="shared" si="37"/>
        <v>49.75</v>
      </c>
      <c r="S689" s="116" t="s">
        <v>139</v>
      </c>
      <c r="Y689" s="15" t="s">
        <v>2983</v>
      </c>
      <c r="Z689" s="95">
        <v>1</v>
      </c>
      <c r="AA689" s="301">
        <v>45380</v>
      </c>
      <c r="AB689" s="273">
        <f t="shared" si="45"/>
        <v>1</v>
      </c>
      <c r="AC689" s="95">
        <f t="shared" si="34"/>
        <v>15</v>
      </c>
      <c r="AD689" s="95"/>
    </row>
    <row r="690" spans="1:30" s="96" customFormat="1" ht="315" x14ac:dyDescent="0.25">
      <c r="A690" s="318">
        <v>743</v>
      </c>
      <c r="B690" s="46" t="s">
        <v>24</v>
      </c>
      <c r="C690" s="46" t="s">
        <v>2807</v>
      </c>
      <c r="D690" s="95" t="s">
        <v>2808</v>
      </c>
      <c r="E690" s="137">
        <v>45265</v>
      </c>
      <c r="F690" s="116" t="s">
        <v>27</v>
      </c>
      <c r="G690" s="95" t="s">
        <v>28</v>
      </c>
      <c r="H690" s="95"/>
      <c r="I690" s="294" t="s">
        <v>107</v>
      </c>
      <c r="J690" s="7" t="s">
        <v>2514</v>
      </c>
      <c r="K690" s="95" t="s">
        <v>2813</v>
      </c>
      <c r="L690" s="95" t="s">
        <v>2818</v>
      </c>
      <c r="M690" s="95" t="s">
        <v>2824</v>
      </c>
      <c r="N690" s="95">
        <v>1</v>
      </c>
      <c r="O690" s="95">
        <v>10</v>
      </c>
      <c r="P690" s="137">
        <v>45265</v>
      </c>
      <c r="Q690" s="137">
        <v>45266</v>
      </c>
      <c r="R690" s="258">
        <f t="shared" si="37"/>
        <v>0.25</v>
      </c>
      <c r="S690" s="116" t="s">
        <v>2246</v>
      </c>
      <c r="T690" s="95"/>
      <c r="U690" s="95"/>
      <c r="V690" s="95"/>
      <c r="W690" s="95"/>
      <c r="X690" s="95"/>
      <c r="Y690" s="95" t="s">
        <v>2900</v>
      </c>
      <c r="Z690" s="170">
        <v>1</v>
      </c>
      <c r="AA690" s="137">
        <v>45271</v>
      </c>
      <c r="AB690" s="273">
        <f t="shared" si="38"/>
        <v>1</v>
      </c>
      <c r="AC690" s="95">
        <f t="shared" si="34"/>
        <v>10</v>
      </c>
      <c r="AD690" s="95"/>
    </row>
    <row r="691" spans="1:30" s="96" customFormat="1" ht="409.5" x14ac:dyDescent="0.25">
      <c r="A691" s="318">
        <v>743</v>
      </c>
      <c r="B691" s="46" t="s">
        <v>24</v>
      </c>
      <c r="C691" s="46" t="s">
        <v>2807</v>
      </c>
      <c r="D691" s="95" t="s">
        <v>2808</v>
      </c>
      <c r="E691" s="137">
        <v>45265</v>
      </c>
      <c r="F691" s="116" t="s">
        <v>27</v>
      </c>
      <c r="G691" s="95" t="s">
        <v>28</v>
      </c>
      <c r="H691" s="95"/>
      <c r="I691" s="294" t="s">
        <v>107</v>
      </c>
      <c r="J691" s="7" t="s">
        <v>2514</v>
      </c>
      <c r="K691" s="95" t="s">
        <v>2813</v>
      </c>
      <c r="L691" s="95" t="s">
        <v>2819</v>
      </c>
      <c r="M691" s="95" t="s">
        <v>2825</v>
      </c>
      <c r="N691" s="95">
        <v>1</v>
      </c>
      <c r="O691" s="95">
        <v>10</v>
      </c>
      <c r="P691" s="137">
        <v>45265</v>
      </c>
      <c r="Q691" s="137">
        <v>45289</v>
      </c>
      <c r="R691" s="258">
        <f t="shared" si="37"/>
        <v>6</v>
      </c>
      <c r="S691" s="116" t="s">
        <v>2246</v>
      </c>
      <c r="T691" s="95"/>
      <c r="U691" s="95"/>
      <c r="V691" s="95"/>
      <c r="W691" s="95"/>
      <c r="X691" s="95"/>
      <c r="Y691" s="95" t="s">
        <v>2917</v>
      </c>
      <c r="Z691" s="170">
        <v>1</v>
      </c>
      <c r="AA691" s="137">
        <v>45281</v>
      </c>
      <c r="AB691" s="273">
        <f t="shared" si="38"/>
        <v>1</v>
      </c>
      <c r="AC691" s="95">
        <f t="shared" ref="AC691:AC696" si="46">AB691*O691</f>
        <v>10</v>
      </c>
      <c r="AD691" s="95"/>
    </row>
    <row r="692" spans="1:30" s="96" customFormat="1" ht="409.5" x14ac:dyDescent="0.25">
      <c r="A692" s="318">
        <v>744</v>
      </c>
      <c r="B692" s="46" t="s">
        <v>24</v>
      </c>
      <c r="C692" s="46" t="s">
        <v>2807</v>
      </c>
      <c r="D692" s="95" t="s">
        <v>2809</v>
      </c>
      <c r="E692" s="137">
        <v>45265</v>
      </c>
      <c r="F692" s="116" t="s">
        <v>27</v>
      </c>
      <c r="G692" s="95" t="s">
        <v>28</v>
      </c>
      <c r="H692" s="95"/>
      <c r="I692" s="294" t="s">
        <v>30</v>
      </c>
      <c r="J692" s="7" t="s">
        <v>2514</v>
      </c>
      <c r="K692" s="95" t="s">
        <v>2814</v>
      </c>
      <c r="L692" s="95" t="s">
        <v>2820</v>
      </c>
      <c r="M692" s="95" t="s">
        <v>2826</v>
      </c>
      <c r="N692" s="95">
        <v>1</v>
      </c>
      <c r="O692" s="95">
        <v>10</v>
      </c>
      <c r="P692" s="137">
        <v>45265</v>
      </c>
      <c r="Q692" s="137">
        <v>45266</v>
      </c>
      <c r="R692" s="258">
        <f t="shared" si="37"/>
        <v>0.25</v>
      </c>
      <c r="S692" s="116" t="s">
        <v>2246</v>
      </c>
      <c r="T692" s="95"/>
      <c r="U692" s="95"/>
      <c r="V692" s="95"/>
      <c r="W692" s="95"/>
      <c r="X692" s="95"/>
      <c r="Y692" s="95" t="s">
        <v>2900</v>
      </c>
      <c r="Z692" s="170">
        <v>1</v>
      </c>
      <c r="AA692" s="137">
        <v>45271</v>
      </c>
      <c r="AB692" s="273">
        <f t="shared" si="38"/>
        <v>1</v>
      </c>
      <c r="AC692" s="95">
        <f t="shared" si="46"/>
        <v>10</v>
      </c>
      <c r="AD692" s="95"/>
    </row>
    <row r="693" spans="1:30" s="96" customFormat="1" ht="164.1" customHeight="1" x14ac:dyDescent="0.25">
      <c r="A693" s="318">
        <v>744</v>
      </c>
      <c r="B693" s="46" t="s">
        <v>24</v>
      </c>
      <c r="C693" s="46" t="s">
        <v>2807</v>
      </c>
      <c r="D693" s="95" t="s">
        <v>2809</v>
      </c>
      <c r="E693" s="137">
        <v>45265</v>
      </c>
      <c r="F693" s="116" t="s">
        <v>27</v>
      </c>
      <c r="G693" s="95" t="s">
        <v>28</v>
      </c>
      <c r="H693" s="95"/>
      <c r="I693" s="294" t="s">
        <v>30</v>
      </c>
      <c r="J693" s="7" t="s">
        <v>2514</v>
      </c>
      <c r="K693" s="276" t="s">
        <v>2814</v>
      </c>
      <c r="L693" s="95" t="s">
        <v>2919</v>
      </c>
      <c r="M693" s="95" t="s">
        <v>2918</v>
      </c>
      <c r="N693" s="95">
        <v>1</v>
      </c>
      <c r="O693" s="95">
        <v>10</v>
      </c>
      <c r="P693" s="137">
        <v>45265</v>
      </c>
      <c r="Q693" s="137">
        <v>45322</v>
      </c>
      <c r="R693" s="258">
        <f t="shared" si="37"/>
        <v>14.25</v>
      </c>
      <c r="S693" s="116" t="s">
        <v>2246</v>
      </c>
      <c r="T693" s="95"/>
      <c r="U693" s="95"/>
      <c r="V693" s="95"/>
      <c r="W693" s="95"/>
      <c r="X693" s="95"/>
      <c r="Y693" s="95" t="s">
        <v>3145</v>
      </c>
      <c r="Z693" s="319">
        <v>1</v>
      </c>
      <c r="AA693" s="137">
        <v>45381</v>
      </c>
      <c r="AB693" s="273">
        <f t="shared" si="38"/>
        <v>1</v>
      </c>
      <c r="AC693" s="95">
        <f t="shared" si="46"/>
        <v>10</v>
      </c>
      <c r="AD693" s="95"/>
    </row>
    <row r="694" spans="1:30" s="96" customFormat="1" ht="409.5" x14ac:dyDescent="0.25">
      <c r="A694" s="318">
        <v>745</v>
      </c>
      <c r="B694" s="46" t="s">
        <v>24</v>
      </c>
      <c r="C694" s="46" t="s">
        <v>2807</v>
      </c>
      <c r="D694" s="95" t="s">
        <v>2810</v>
      </c>
      <c r="E694" s="137">
        <v>45265</v>
      </c>
      <c r="F694" s="116" t="s">
        <v>27</v>
      </c>
      <c r="G694" s="95" t="s">
        <v>28</v>
      </c>
      <c r="H694" s="95"/>
      <c r="I694" s="294" t="s">
        <v>30</v>
      </c>
      <c r="J694" s="7" t="s">
        <v>2514</v>
      </c>
      <c r="K694" s="95" t="s">
        <v>2815</v>
      </c>
      <c r="L694" s="95" t="s">
        <v>2821</v>
      </c>
      <c r="M694" s="95" t="s">
        <v>2827</v>
      </c>
      <c r="N694" s="95">
        <v>2</v>
      </c>
      <c r="O694" s="95">
        <v>20</v>
      </c>
      <c r="P694" s="137">
        <v>45265</v>
      </c>
      <c r="Q694" s="137">
        <v>45289</v>
      </c>
      <c r="R694" s="258">
        <f t="shared" si="37"/>
        <v>6</v>
      </c>
      <c r="S694" s="116" t="s">
        <v>2246</v>
      </c>
      <c r="T694" s="95"/>
      <c r="U694" s="95"/>
      <c r="V694" s="95"/>
      <c r="W694" s="95"/>
      <c r="X694" s="95"/>
      <c r="Y694" s="95" t="s">
        <v>2901</v>
      </c>
      <c r="Z694" s="170">
        <v>2</v>
      </c>
      <c r="AA694" s="137">
        <v>45265</v>
      </c>
      <c r="AB694" s="273">
        <f t="shared" si="38"/>
        <v>1</v>
      </c>
      <c r="AC694" s="95">
        <f t="shared" si="46"/>
        <v>20</v>
      </c>
      <c r="AD694" s="95"/>
    </row>
    <row r="695" spans="1:30" s="96" customFormat="1" ht="300" x14ac:dyDescent="0.25">
      <c r="A695" s="318">
        <v>746</v>
      </c>
      <c r="B695" s="46" t="s">
        <v>24</v>
      </c>
      <c r="C695" s="46" t="s">
        <v>2807</v>
      </c>
      <c r="D695" s="95" t="s">
        <v>2811</v>
      </c>
      <c r="E695" s="137">
        <v>45265</v>
      </c>
      <c r="F695" s="116" t="s">
        <v>27</v>
      </c>
      <c r="G695" s="95" t="s">
        <v>28</v>
      </c>
      <c r="H695" s="95"/>
      <c r="I695" s="294" t="s">
        <v>222</v>
      </c>
      <c r="J695" s="7" t="s">
        <v>2514</v>
      </c>
      <c r="K695" s="95" t="s">
        <v>2816</v>
      </c>
      <c r="L695" s="95" t="s">
        <v>2822</v>
      </c>
      <c r="M695" s="95" t="s">
        <v>2902</v>
      </c>
      <c r="N695" s="95">
        <v>1</v>
      </c>
      <c r="O695" s="95">
        <v>20</v>
      </c>
      <c r="P695" s="137">
        <v>45265</v>
      </c>
      <c r="Q695" s="137">
        <v>45271</v>
      </c>
      <c r="R695" s="258">
        <f t="shared" si="37"/>
        <v>1.5</v>
      </c>
      <c r="S695" s="116" t="s">
        <v>2246</v>
      </c>
      <c r="T695" s="95"/>
      <c r="U695" s="95"/>
      <c r="V695" s="95"/>
      <c r="W695" s="95"/>
      <c r="X695" s="95"/>
      <c r="Y695" s="95" t="s">
        <v>2903</v>
      </c>
      <c r="Z695" s="170">
        <v>1</v>
      </c>
      <c r="AA695" s="137">
        <v>45264</v>
      </c>
      <c r="AB695" s="273">
        <f t="shared" si="38"/>
        <v>1</v>
      </c>
      <c r="AC695" s="95">
        <f t="shared" si="46"/>
        <v>20</v>
      </c>
      <c r="AD695" s="95"/>
    </row>
    <row r="696" spans="1:30" s="96" customFormat="1" ht="360" x14ac:dyDescent="0.25">
      <c r="A696" s="318">
        <v>747</v>
      </c>
      <c r="B696" s="46" t="s">
        <v>24</v>
      </c>
      <c r="C696" s="46" t="s">
        <v>2807</v>
      </c>
      <c r="D696" s="95" t="s">
        <v>2812</v>
      </c>
      <c r="E696" s="137">
        <v>45265</v>
      </c>
      <c r="F696" s="116" t="s">
        <v>27</v>
      </c>
      <c r="G696" s="95" t="s">
        <v>28</v>
      </c>
      <c r="H696" s="95"/>
      <c r="I696" s="294" t="s">
        <v>222</v>
      </c>
      <c r="J696" s="7" t="s">
        <v>2514</v>
      </c>
      <c r="K696" s="95" t="s">
        <v>2817</v>
      </c>
      <c r="L696" s="95" t="s">
        <v>2823</v>
      </c>
      <c r="M696" s="95" t="s">
        <v>2828</v>
      </c>
      <c r="N696" s="95">
        <v>1</v>
      </c>
      <c r="O696" s="95">
        <v>20</v>
      </c>
      <c r="P696" s="137">
        <v>45265</v>
      </c>
      <c r="Q696" s="137">
        <v>45271</v>
      </c>
      <c r="R696" s="258">
        <f t="shared" si="37"/>
        <v>1.5</v>
      </c>
      <c r="S696" s="116" t="s">
        <v>2246</v>
      </c>
      <c r="T696" s="95"/>
      <c r="U696" s="95"/>
      <c r="V696" s="95"/>
      <c r="W696" s="95"/>
      <c r="X696" s="95"/>
      <c r="Y696" s="95" t="s">
        <v>2828</v>
      </c>
      <c r="Z696" s="170">
        <v>1</v>
      </c>
      <c r="AA696" s="137">
        <v>45271</v>
      </c>
      <c r="AB696" s="273">
        <f t="shared" si="38"/>
        <v>1</v>
      </c>
      <c r="AC696" s="95">
        <f t="shared" si="46"/>
        <v>20</v>
      </c>
      <c r="AD696" s="95"/>
    </row>
    <row r="697" spans="1:30" s="96" customFormat="1" ht="315" x14ac:dyDescent="0.25">
      <c r="A697" s="97">
        <v>749</v>
      </c>
      <c r="B697" s="46" t="s">
        <v>1947</v>
      </c>
      <c r="C697" s="46" t="s">
        <v>2829</v>
      </c>
      <c r="D697" s="177" t="s">
        <v>2830</v>
      </c>
      <c r="E697" s="137">
        <v>45261.59097222222</v>
      </c>
      <c r="F697" s="177" t="s">
        <v>27</v>
      </c>
      <c r="G697" s="95" t="s">
        <v>28</v>
      </c>
      <c r="H697" s="177" t="s">
        <v>1810</v>
      </c>
      <c r="I697" s="179" t="s">
        <v>2577</v>
      </c>
      <c r="J697" s="177" t="s">
        <v>2831</v>
      </c>
      <c r="K697" s="177" t="s">
        <v>2832</v>
      </c>
      <c r="L697" s="177" t="s">
        <v>2833</v>
      </c>
      <c r="M697" s="177" t="s">
        <v>2834</v>
      </c>
      <c r="N697" s="177">
        <v>3</v>
      </c>
      <c r="O697" s="95">
        <v>10</v>
      </c>
      <c r="P697" s="180">
        <v>45271</v>
      </c>
      <c r="Q697" s="180">
        <v>45473</v>
      </c>
      <c r="R697" s="177">
        <v>28</v>
      </c>
      <c r="S697" s="177" t="s">
        <v>2831</v>
      </c>
      <c r="T697" s="177"/>
      <c r="U697" s="177"/>
      <c r="V697" s="177"/>
      <c r="W697" s="177"/>
      <c r="X697" s="177"/>
      <c r="Y697" s="177" t="s">
        <v>3163</v>
      </c>
      <c r="Z697" s="181">
        <v>3</v>
      </c>
      <c r="AA697" s="189">
        <v>45473</v>
      </c>
      <c r="AB697" s="273">
        <v>1</v>
      </c>
      <c r="AC697" s="95">
        <f t="shared" ref="AC697:AC713" si="47">AB697*O697</f>
        <v>10</v>
      </c>
      <c r="AD697" s="95"/>
    </row>
    <row r="698" spans="1:30" s="96" customFormat="1" ht="315" x14ac:dyDescent="0.25">
      <c r="A698" s="97">
        <v>749</v>
      </c>
      <c r="B698" s="46" t="s">
        <v>1947</v>
      </c>
      <c r="C698" s="46" t="s">
        <v>2829</v>
      </c>
      <c r="D698" s="177" t="s">
        <v>2830</v>
      </c>
      <c r="E698" s="137">
        <v>45261.59097222222</v>
      </c>
      <c r="F698" s="177" t="s">
        <v>27</v>
      </c>
      <c r="G698" s="95" t="s">
        <v>28</v>
      </c>
      <c r="H698" s="177" t="s">
        <v>1810</v>
      </c>
      <c r="I698" s="179" t="s">
        <v>2577</v>
      </c>
      <c r="J698" s="177" t="s">
        <v>2831</v>
      </c>
      <c r="K698" s="177" t="s">
        <v>2832</v>
      </c>
      <c r="L698" s="177" t="s">
        <v>2835</v>
      </c>
      <c r="M698" s="177" t="s">
        <v>2836</v>
      </c>
      <c r="N698" s="177">
        <v>1</v>
      </c>
      <c r="O698" s="95">
        <v>10</v>
      </c>
      <c r="P698" s="180">
        <v>45271</v>
      </c>
      <c r="Q698" s="180">
        <v>45534</v>
      </c>
      <c r="R698" s="177">
        <v>28</v>
      </c>
      <c r="S698" s="177" t="s">
        <v>2831</v>
      </c>
      <c r="T698" s="177"/>
      <c r="U698" s="177"/>
      <c r="V698" s="177"/>
      <c r="W698" s="177"/>
      <c r="X698" s="177"/>
      <c r="Y698" s="177" t="s">
        <v>3164</v>
      </c>
      <c r="Z698" s="181">
        <v>0.5</v>
      </c>
      <c r="AA698" s="189">
        <v>45473</v>
      </c>
      <c r="AB698" s="273">
        <f t="shared" ref="AB698:AB748" si="48">Z698/N698</f>
        <v>0.5</v>
      </c>
      <c r="AC698" s="95">
        <f t="shared" si="47"/>
        <v>5</v>
      </c>
      <c r="AD698" s="95"/>
    </row>
    <row r="699" spans="1:30" s="96" customFormat="1" ht="165" x14ac:dyDescent="0.25">
      <c r="A699" s="97">
        <v>750</v>
      </c>
      <c r="B699" s="46" t="s">
        <v>1947</v>
      </c>
      <c r="C699" s="46" t="s">
        <v>2829</v>
      </c>
      <c r="D699" s="177" t="s">
        <v>2837</v>
      </c>
      <c r="E699" s="137">
        <v>45261.591666666667</v>
      </c>
      <c r="F699" s="177" t="s">
        <v>27</v>
      </c>
      <c r="G699" s="95" t="s">
        <v>28</v>
      </c>
      <c r="H699" s="177" t="s">
        <v>1810</v>
      </c>
      <c r="I699" s="179" t="s">
        <v>2577</v>
      </c>
      <c r="J699" s="177" t="s">
        <v>2831</v>
      </c>
      <c r="K699" s="177" t="s">
        <v>2838</v>
      </c>
      <c r="L699" s="177" t="s">
        <v>2839</v>
      </c>
      <c r="M699" s="177" t="s">
        <v>2840</v>
      </c>
      <c r="N699" s="320">
        <v>2</v>
      </c>
      <c r="O699" s="95">
        <v>10</v>
      </c>
      <c r="P699" s="180">
        <v>45271</v>
      </c>
      <c r="Q699" s="180">
        <v>45473</v>
      </c>
      <c r="R699" s="177">
        <v>28</v>
      </c>
      <c r="S699" s="177" t="s">
        <v>2831</v>
      </c>
      <c r="T699" s="177"/>
      <c r="U699" s="177"/>
      <c r="V699" s="177"/>
      <c r="W699" s="177"/>
      <c r="X699" s="177"/>
      <c r="Y699" s="279" t="s">
        <v>3167</v>
      </c>
      <c r="Z699" s="181">
        <v>2</v>
      </c>
      <c r="AA699" s="189">
        <v>45473</v>
      </c>
      <c r="AB699" s="273">
        <f t="shared" si="48"/>
        <v>1</v>
      </c>
      <c r="AC699" s="95">
        <f t="shared" si="47"/>
        <v>10</v>
      </c>
      <c r="AD699" s="95"/>
    </row>
    <row r="700" spans="1:30" s="96" customFormat="1" ht="90" x14ac:dyDescent="0.25">
      <c r="A700" s="97">
        <v>754</v>
      </c>
      <c r="B700" s="46" t="s">
        <v>1947</v>
      </c>
      <c r="C700" s="46" t="s">
        <v>2829</v>
      </c>
      <c r="D700" s="177" t="s">
        <v>2841</v>
      </c>
      <c r="E700" s="137">
        <v>45261.592361111114</v>
      </c>
      <c r="F700" s="177" t="s">
        <v>27</v>
      </c>
      <c r="G700" s="95" t="s">
        <v>28</v>
      </c>
      <c r="H700" s="177" t="s">
        <v>1810</v>
      </c>
      <c r="I700" s="179" t="s">
        <v>2577</v>
      </c>
      <c r="J700" s="177" t="s">
        <v>2831</v>
      </c>
      <c r="K700" s="177" t="s">
        <v>2842</v>
      </c>
      <c r="L700" s="177" t="s">
        <v>2843</v>
      </c>
      <c r="M700" s="177" t="s">
        <v>2844</v>
      </c>
      <c r="N700" s="177">
        <v>4</v>
      </c>
      <c r="O700" s="95">
        <v>10</v>
      </c>
      <c r="P700" s="180">
        <v>45271</v>
      </c>
      <c r="Q700" s="280">
        <v>45534</v>
      </c>
      <c r="R700" s="177">
        <v>28</v>
      </c>
      <c r="S700" s="177" t="s">
        <v>2831</v>
      </c>
      <c r="T700" s="177"/>
      <c r="U700" s="177"/>
      <c r="V700" s="177"/>
      <c r="W700" s="177"/>
      <c r="X700" s="177"/>
      <c r="Y700" s="279" t="s">
        <v>3170</v>
      </c>
      <c r="Z700" s="181"/>
      <c r="AA700" s="182"/>
      <c r="AB700" s="273">
        <f t="shared" si="48"/>
        <v>0</v>
      </c>
      <c r="AC700" s="95">
        <f t="shared" si="47"/>
        <v>0</v>
      </c>
      <c r="AD700" s="95"/>
    </row>
    <row r="701" spans="1:30" s="277" customFormat="1" ht="135" x14ac:dyDescent="0.25">
      <c r="A701" s="321">
        <v>754</v>
      </c>
      <c r="B701" s="275" t="s">
        <v>1947</v>
      </c>
      <c r="C701" s="275" t="s">
        <v>2829</v>
      </c>
      <c r="D701" s="278" t="s">
        <v>2841</v>
      </c>
      <c r="E701" s="322">
        <v>45261.592361111114</v>
      </c>
      <c r="F701" s="278" t="s">
        <v>27</v>
      </c>
      <c r="G701" s="276" t="s">
        <v>28</v>
      </c>
      <c r="H701" s="278" t="s">
        <v>1810</v>
      </c>
      <c r="I701" s="278" t="s">
        <v>2577</v>
      </c>
      <c r="J701" s="278" t="s">
        <v>2831</v>
      </c>
      <c r="K701" s="278" t="s">
        <v>2842</v>
      </c>
      <c r="L701" s="278" t="s">
        <v>2845</v>
      </c>
      <c r="M701" s="278" t="s">
        <v>2846</v>
      </c>
      <c r="N701" s="278">
        <v>4</v>
      </c>
      <c r="O701" s="276">
        <v>10</v>
      </c>
      <c r="P701" s="323">
        <v>45271</v>
      </c>
      <c r="Q701" s="323">
        <v>45473</v>
      </c>
      <c r="R701" s="278">
        <v>28</v>
      </c>
      <c r="S701" s="278" t="s">
        <v>2831</v>
      </c>
      <c r="T701" s="177"/>
      <c r="U701" s="177"/>
      <c r="V701" s="177"/>
      <c r="W701" s="177"/>
      <c r="X701" s="177"/>
      <c r="Y701" s="278" t="s">
        <v>3166</v>
      </c>
      <c r="Z701" s="324">
        <v>0.7</v>
      </c>
      <c r="AA701" s="325">
        <v>45473</v>
      </c>
      <c r="AB701" s="326">
        <v>1</v>
      </c>
      <c r="AC701" s="276">
        <f t="shared" si="47"/>
        <v>10</v>
      </c>
      <c r="AD701" s="276"/>
    </row>
    <row r="702" spans="1:30" s="277" customFormat="1" ht="150" x14ac:dyDescent="0.25">
      <c r="A702" s="321">
        <v>754</v>
      </c>
      <c r="B702" s="275" t="s">
        <v>1947</v>
      </c>
      <c r="C702" s="275" t="s">
        <v>2829</v>
      </c>
      <c r="D702" s="278" t="s">
        <v>2841</v>
      </c>
      <c r="E702" s="322">
        <v>45261.592361111114</v>
      </c>
      <c r="F702" s="278" t="s">
        <v>27</v>
      </c>
      <c r="G702" s="276" t="s">
        <v>28</v>
      </c>
      <c r="H702" s="278" t="s">
        <v>1810</v>
      </c>
      <c r="I702" s="278" t="s">
        <v>2577</v>
      </c>
      <c r="J702" s="278" t="s">
        <v>2831</v>
      </c>
      <c r="K702" s="278" t="s">
        <v>2842</v>
      </c>
      <c r="L702" s="278" t="s">
        <v>2847</v>
      </c>
      <c r="M702" s="278" t="s">
        <v>2848</v>
      </c>
      <c r="N702" s="278">
        <v>4</v>
      </c>
      <c r="O702" s="276">
        <v>10</v>
      </c>
      <c r="P702" s="323">
        <v>45271</v>
      </c>
      <c r="Q702" s="323">
        <v>45473</v>
      </c>
      <c r="R702" s="278">
        <v>28</v>
      </c>
      <c r="S702" s="278" t="s">
        <v>2831</v>
      </c>
      <c r="T702" s="177"/>
      <c r="U702" s="177"/>
      <c r="V702" s="177"/>
      <c r="W702" s="177"/>
      <c r="X702" s="177"/>
      <c r="Y702" s="278" t="s">
        <v>3165</v>
      </c>
      <c r="Z702" s="324">
        <v>10</v>
      </c>
      <c r="AA702" s="325">
        <v>45473</v>
      </c>
      <c r="AB702" s="326">
        <v>1</v>
      </c>
      <c r="AC702" s="276">
        <f t="shared" si="47"/>
        <v>10</v>
      </c>
      <c r="AD702" s="276"/>
    </row>
    <row r="703" spans="1:30" s="96" customFormat="1" ht="90" x14ac:dyDescent="0.25">
      <c r="A703" s="97">
        <v>769</v>
      </c>
      <c r="B703" s="46" t="s">
        <v>24</v>
      </c>
      <c r="C703" s="46" t="s">
        <v>2829</v>
      </c>
      <c r="D703" s="177" t="s">
        <v>2849</v>
      </c>
      <c r="E703" s="137">
        <v>45271.425694444442</v>
      </c>
      <c r="F703" s="177" t="s">
        <v>1871</v>
      </c>
      <c r="G703" s="95" t="s">
        <v>28</v>
      </c>
      <c r="H703" s="177" t="s">
        <v>29</v>
      </c>
      <c r="I703" s="179" t="s">
        <v>2577</v>
      </c>
      <c r="J703" s="177" t="s">
        <v>1872</v>
      </c>
      <c r="K703" s="177" t="s">
        <v>2850</v>
      </c>
      <c r="L703" s="177" t="s">
        <v>2851</v>
      </c>
      <c r="M703" s="177" t="s">
        <v>2852</v>
      </c>
      <c r="N703" s="177">
        <v>1</v>
      </c>
      <c r="O703" s="95">
        <v>10</v>
      </c>
      <c r="P703" s="180">
        <v>45250</v>
      </c>
      <c r="Q703" s="180">
        <v>45534</v>
      </c>
      <c r="R703" s="177">
        <v>14</v>
      </c>
      <c r="S703" s="177" t="s">
        <v>1872</v>
      </c>
      <c r="T703" s="177"/>
      <c r="U703" s="177"/>
      <c r="V703" s="177"/>
      <c r="W703" s="177"/>
      <c r="X703" s="177"/>
      <c r="Y703" s="177" t="s">
        <v>3154</v>
      </c>
      <c r="Z703" s="181"/>
      <c r="AA703" s="189">
        <v>45534</v>
      </c>
      <c r="AB703" s="273">
        <v>0.7</v>
      </c>
      <c r="AC703" s="95">
        <f t="shared" si="47"/>
        <v>7</v>
      </c>
      <c r="AD703" s="95" t="s">
        <v>3155</v>
      </c>
    </row>
    <row r="704" spans="1:30" s="96" customFormat="1" ht="105" x14ac:dyDescent="0.25">
      <c r="A704" s="97">
        <v>770</v>
      </c>
      <c r="B704" s="46" t="s">
        <v>24</v>
      </c>
      <c r="C704" s="46" t="s">
        <v>2829</v>
      </c>
      <c r="D704" s="177" t="s">
        <v>2853</v>
      </c>
      <c r="E704" s="137">
        <v>45271.427083333336</v>
      </c>
      <c r="F704" s="177" t="s">
        <v>1871</v>
      </c>
      <c r="G704" s="177" t="s">
        <v>28</v>
      </c>
      <c r="H704" s="177" t="s">
        <v>45</v>
      </c>
      <c r="I704" s="179" t="s">
        <v>2577</v>
      </c>
      <c r="J704" s="177" t="s">
        <v>1872</v>
      </c>
      <c r="K704" s="177" t="s">
        <v>2854</v>
      </c>
      <c r="L704" s="177" t="s">
        <v>2855</v>
      </c>
      <c r="M704" s="177" t="s">
        <v>2856</v>
      </c>
      <c r="N704" s="177">
        <v>1</v>
      </c>
      <c r="O704" s="95">
        <v>10</v>
      </c>
      <c r="P704" s="180">
        <v>45250</v>
      </c>
      <c r="Q704" s="180">
        <v>45432</v>
      </c>
      <c r="R704" s="177">
        <v>18</v>
      </c>
      <c r="S704" s="177" t="s">
        <v>1872</v>
      </c>
      <c r="T704" s="177" t="s">
        <v>36</v>
      </c>
      <c r="U704" s="177"/>
      <c r="V704" s="177"/>
      <c r="W704" s="177"/>
      <c r="X704" s="177"/>
      <c r="Y704" s="177" t="s">
        <v>3156</v>
      </c>
      <c r="Z704" s="181">
        <v>1</v>
      </c>
      <c r="AA704" s="189">
        <v>45454</v>
      </c>
      <c r="AB704" s="273">
        <f t="shared" si="48"/>
        <v>1</v>
      </c>
      <c r="AC704" s="95">
        <f t="shared" si="47"/>
        <v>10</v>
      </c>
      <c r="AD704" s="95"/>
    </row>
    <row r="705" spans="1:30" s="96" customFormat="1" ht="105" x14ac:dyDescent="0.25">
      <c r="A705" s="97">
        <v>771</v>
      </c>
      <c r="B705" s="46" t="s">
        <v>24</v>
      </c>
      <c r="C705" s="46" t="s">
        <v>2829</v>
      </c>
      <c r="D705" s="124" t="s">
        <v>2857</v>
      </c>
      <c r="E705" s="137">
        <v>45271.427777777775</v>
      </c>
      <c r="F705" s="124" t="s">
        <v>1871</v>
      </c>
      <c r="G705" s="124" t="s">
        <v>28</v>
      </c>
      <c r="H705" s="124" t="s">
        <v>45</v>
      </c>
      <c r="I705" s="126" t="s">
        <v>2577</v>
      </c>
      <c r="J705" s="124" t="s">
        <v>1872</v>
      </c>
      <c r="K705" s="124" t="s">
        <v>2858</v>
      </c>
      <c r="L705" s="124" t="s">
        <v>2859</v>
      </c>
      <c r="M705" s="124" t="s">
        <v>2860</v>
      </c>
      <c r="N705" s="124">
        <v>2</v>
      </c>
      <c r="O705" s="95">
        <v>10</v>
      </c>
      <c r="P705" s="127">
        <v>45250</v>
      </c>
      <c r="Q705" s="127">
        <v>45473</v>
      </c>
      <c r="R705" s="124">
        <v>31</v>
      </c>
      <c r="S705" s="124" t="s">
        <v>1872</v>
      </c>
      <c r="T705" s="177" t="s">
        <v>36</v>
      </c>
      <c r="U705" s="177"/>
      <c r="V705" s="177"/>
      <c r="W705" s="177"/>
      <c r="X705" s="177"/>
      <c r="Y705" s="124" t="s">
        <v>3160</v>
      </c>
      <c r="Z705" s="143">
        <v>2</v>
      </c>
      <c r="AA705" s="122">
        <v>45473</v>
      </c>
      <c r="AB705" s="273">
        <f t="shared" si="48"/>
        <v>1</v>
      </c>
      <c r="AC705" s="95">
        <f t="shared" si="47"/>
        <v>10</v>
      </c>
      <c r="AD705" s="95"/>
    </row>
    <row r="706" spans="1:30" s="96" customFormat="1" ht="150" x14ac:dyDescent="0.25">
      <c r="A706" s="97">
        <v>772</v>
      </c>
      <c r="B706" s="46" t="s">
        <v>24</v>
      </c>
      <c r="C706" s="46" t="s">
        <v>2829</v>
      </c>
      <c r="D706" s="177" t="s">
        <v>2861</v>
      </c>
      <c r="E706" s="137">
        <v>45271.428472222222</v>
      </c>
      <c r="F706" s="177" t="s">
        <v>1871</v>
      </c>
      <c r="G706" s="177" t="s">
        <v>28</v>
      </c>
      <c r="H706" s="177" t="s">
        <v>29</v>
      </c>
      <c r="I706" s="179" t="s">
        <v>2577</v>
      </c>
      <c r="J706" s="177" t="s">
        <v>1872</v>
      </c>
      <c r="K706" s="177" t="s">
        <v>2862</v>
      </c>
      <c r="L706" s="177" t="s">
        <v>2863</v>
      </c>
      <c r="M706" s="177" t="s">
        <v>2864</v>
      </c>
      <c r="N706" s="177">
        <v>1</v>
      </c>
      <c r="O706" s="95">
        <v>10</v>
      </c>
      <c r="P706" s="180">
        <v>45250</v>
      </c>
      <c r="Q706" s="180">
        <v>45381</v>
      </c>
      <c r="R706" s="177">
        <v>18</v>
      </c>
      <c r="S706" s="177" t="s">
        <v>1872</v>
      </c>
      <c r="T706" s="177"/>
      <c r="U706" s="177"/>
      <c r="V706" s="177"/>
      <c r="W706" s="177"/>
      <c r="X706" s="177"/>
      <c r="Y706" s="177" t="s">
        <v>2999</v>
      </c>
      <c r="Z706" s="143">
        <v>1</v>
      </c>
      <c r="AA706" s="189">
        <v>45404</v>
      </c>
      <c r="AB706" s="273">
        <f>Z706/N706</f>
        <v>1</v>
      </c>
      <c r="AC706" s="95">
        <f t="shared" si="47"/>
        <v>10</v>
      </c>
      <c r="AD706" s="95"/>
    </row>
    <row r="707" spans="1:30" s="96" customFormat="1" ht="115.5" customHeight="1" x14ac:dyDescent="0.25">
      <c r="A707" s="178">
        <v>762</v>
      </c>
      <c r="B707" s="46" t="s">
        <v>24</v>
      </c>
      <c r="C707" s="46" t="s">
        <v>2865</v>
      </c>
      <c r="D707" s="177" t="s">
        <v>2866</v>
      </c>
      <c r="E707" s="137">
        <v>45266</v>
      </c>
      <c r="F707" s="177" t="s">
        <v>74</v>
      </c>
      <c r="G707" s="177" t="s">
        <v>28</v>
      </c>
      <c r="H707" s="177" t="s">
        <v>45</v>
      </c>
      <c r="I707" s="179" t="s">
        <v>236</v>
      </c>
      <c r="J707" s="177" t="s">
        <v>2872</v>
      </c>
      <c r="K707" s="177" t="s">
        <v>2873</v>
      </c>
      <c r="L707" s="177" t="s">
        <v>2874</v>
      </c>
      <c r="M707" s="177" t="s">
        <v>2875</v>
      </c>
      <c r="N707" s="177">
        <v>3</v>
      </c>
      <c r="O707" s="177">
        <v>12.5</v>
      </c>
      <c r="P707" s="180">
        <v>45293</v>
      </c>
      <c r="Q707" s="180">
        <v>45381</v>
      </c>
      <c r="R707" s="181">
        <v>12</v>
      </c>
      <c r="S707" s="182" t="s">
        <v>2872</v>
      </c>
      <c r="T707" s="95"/>
      <c r="U707" s="95"/>
      <c r="V707" s="95"/>
      <c r="W707" s="95"/>
      <c r="X707" s="95"/>
      <c r="Y707" s="95" t="s">
        <v>3131</v>
      </c>
      <c r="Z707" s="116">
        <v>3</v>
      </c>
      <c r="AA707" s="137">
        <v>45015</v>
      </c>
      <c r="AB707" s="273">
        <f t="shared" si="48"/>
        <v>1</v>
      </c>
      <c r="AC707" s="95">
        <f t="shared" si="47"/>
        <v>12.5</v>
      </c>
      <c r="AD707" s="95" t="s">
        <v>3029</v>
      </c>
    </row>
    <row r="708" spans="1:30" s="96" customFormat="1" ht="180" x14ac:dyDescent="0.25">
      <c r="A708" s="178">
        <v>763</v>
      </c>
      <c r="B708" s="46" t="s">
        <v>24</v>
      </c>
      <c r="C708" s="46" t="s">
        <v>2865</v>
      </c>
      <c r="D708" s="177" t="s">
        <v>2867</v>
      </c>
      <c r="E708" s="137">
        <v>45266.771527777775</v>
      </c>
      <c r="F708" s="177" t="s">
        <v>74</v>
      </c>
      <c r="G708" s="177" t="s">
        <v>28</v>
      </c>
      <c r="H708" s="177" t="s">
        <v>45</v>
      </c>
      <c r="I708" s="179" t="s">
        <v>236</v>
      </c>
      <c r="J708" s="177" t="s">
        <v>2872</v>
      </c>
      <c r="K708" s="177" t="s">
        <v>2876</v>
      </c>
      <c r="L708" s="177" t="s">
        <v>2877</v>
      </c>
      <c r="M708" s="177" t="s">
        <v>2878</v>
      </c>
      <c r="N708" s="177">
        <v>1</v>
      </c>
      <c r="O708" s="177">
        <v>12.5</v>
      </c>
      <c r="P708" s="180">
        <v>45293</v>
      </c>
      <c r="Q708" s="180">
        <v>45534</v>
      </c>
      <c r="R708" s="181">
        <v>12</v>
      </c>
      <c r="S708" s="182" t="s">
        <v>2872</v>
      </c>
      <c r="T708" s="95"/>
      <c r="U708" s="95"/>
      <c r="V708" s="95"/>
      <c r="W708" s="95"/>
      <c r="X708" s="95"/>
      <c r="Y708" s="95" t="s">
        <v>3146</v>
      </c>
      <c r="Z708" s="116">
        <v>0.7</v>
      </c>
      <c r="AA708" s="137">
        <v>45473</v>
      </c>
      <c r="AB708" s="273">
        <f t="shared" si="48"/>
        <v>0.7</v>
      </c>
      <c r="AC708" s="95">
        <f t="shared" si="47"/>
        <v>8.75</v>
      </c>
      <c r="AD708" s="95" t="s">
        <v>3025</v>
      </c>
    </row>
    <row r="709" spans="1:30" s="96" customFormat="1" ht="120" x14ac:dyDescent="0.25">
      <c r="A709" s="97">
        <v>764</v>
      </c>
      <c r="B709" s="46" t="s">
        <v>24</v>
      </c>
      <c r="C709" s="46" t="s">
        <v>2865</v>
      </c>
      <c r="D709" s="177" t="s">
        <v>2868</v>
      </c>
      <c r="E709" s="137">
        <v>45266.772916666669</v>
      </c>
      <c r="F709" s="177" t="s">
        <v>74</v>
      </c>
      <c r="G709" s="177" t="s">
        <v>28</v>
      </c>
      <c r="H709" s="177" t="s">
        <v>45</v>
      </c>
      <c r="I709" s="179" t="s">
        <v>273</v>
      </c>
      <c r="J709" s="177" t="s">
        <v>2872</v>
      </c>
      <c r="K709" s="177" t="s">
        <v>2879</v>
      </c>
      <c r="L709" s="177" t="s">
        <v>2880</v>
      </c>
      <c r="M709" s="177" t="s">
        <v>2881</v>
      </c>
      <c r="N709" s="177">
        <v>2</v>
      </c>
      <c r="O709" s="177">
        <v>12.5</v>
      </c>
      <c r="P709" s="180">
        <v>45293</v>
      </c>
      <c r="Q709" s="180">
        <v>45534</v>
      </c>
      <c r="R709" s="181">
        <v>17</v>
      </c>
      <c r="S709" s="182" t="s">
        <v>2872</v>
      </c>
      <c r="T709" s="95"/>
      <c r="U709" s="95"/>
      <c r="V709" s="95"/>
      <c r="W709" s="95"/>
      <c r="X709" s="95"/>
      <c r="Y709" s="95" t="s">
        <v>3026</v>
      </c>
      <c r="Z709" s="116"/>
      <c r="AA709" s="137"/>
      <c r="AB709" s="273">
        <f t="shared" si="48"/>
        <v>0</v>
      </c>
      <c r="AC709" s="95">
        <f t="shared" si="47"/>
        <v>0</v>
      </c>
      <c r="AD709" s="95" t="s">
        <v>3027</v>
      </c>
    </row>
    <row r="710" spans="1:30" s="96" customFormat="1" ht="150" x14ac:dyDescent="0.25">
      <c r="A710" s="97">
        <v>765</v>
      </c>
      <c r="B710" s="46" t="s">
        <v>24</v>
      </c>
      <c r="C710" s="46" t="s">
        <v>2865</v>
      </c>
      <c r="D710" s="177" t="s">
        <v>2869</v>
      </c>
      <c r="E710" s="137">
        <v>45266.773611111108</v>
      </c>
      <c r="F710" s="177" t="s">
        <v>74</v>
      </c>
      <c r="G710" s="177" t="s">
        <v>28</v>
      </c>
      <c r="H710" s="177" t="s">
        <v>45</v>
      </c>
      <c r="I710" s="179" t="s">
        <v>273</v>
      </c>
      <c r="J710" s="177" t="s">
        <v>2872</v>
      </c>
      <c r="K710" s="177" t="s">
        <v>2882</v>
      </c>
      <c r="L710" s="177" t="s">
        <v>2883</v>
      </c>
      <c r="M710" s="177" t="s">
        <v>2884</v>
      </c>
      <c r="N710" s="177">
        <v>3</v>
      </c>
      <c r="O710" s="177">
        <v>12.5</v>
      </c>
      <c r="P710" s="180">
        <v>45293</v>
      </c>
      <c r="Q710" s="180">
        <v>45381</v>
      </c>
      <c r="R710" s="181">
        <v>12</v>
      </c>
      <c r="S710" s="182" t="s">
        <v>2885</v>
      </c>
      <c r="T710" s="95"/>
      <c r="U710" s="95"/>
      <c r="V710" s="95"/>
      <c r="W710" s="95"/>
      <c r="X710" s="95"/>
      <c r="Y710" s="95" t="s">
        <v>2994</v>
      </c>
      <c r="Z710" s="116">
        <v>3</v>
      </c>
      <c r="AA710" s="137">
        <v>45381</v>
      </c>
      <c r="AB710" s="273">
        <f t="shared" si="48"/>
        <v>1</v>
      </c>
      <c r="AC710" s="95">
        <f t="shared" si="47"/>
        <v>12.5</v>
      </c>
      <c r="AD710" s="95" t="s">
        <v>3029</v>
      </c>
    </row>
    <row r="711" spans="1:30" s="96" customFormat="1" ht="195" x14ac:dyDescent="0.25">
      <c r="A711" s="97">
        <v>765</v>
      </c>
      <c r="B711" s="46" t="s">
        <v>24</v>
      </c>
      <c r="C711" s="46" t="s">
        <v>2865</v>
      </c>
      <c r="D711" s="177" t="s">
        <v>2869</v>
      </c>
      <c r="E711" s="137">
        <v>45266.773611111108</v>
      </c>
      <c r="F711" s="177" t="s">
        <v>74</v>
      </c>
      <c r="G711" s="177" t="s">
        <v>28</v>
      </c>
      <c r="H711" s="177" t="s">
        <v>45</v>
      </c>
      <c r="I711" s="179" t="s">
        <v>273</v>
      </c>
      <c r="J711" s="177" t="s">
        <v>2872</v>
      </c>
      <c r="K711" s="177" t="s">
        <v>2882</v>
      </c>
      <c r="L711" s="177" t="s">
        <v>2886</v>
      </c>
      <c r="M711" s="177" t="s">
        <v>2887</v>
      </c>
      <c r="N711" s="177">
        <v>1</v>
      </c>
      <c r="O711" s="177">
        <v>12.5</v>
      </c>
      <c r="P711" s="180">
        <v>45293</v>
      </c>
      <c r="Q711" s="180">
        <v>45337</v>
      </c>
      <c r="R711" s="181">
        <v>6</v>
      </c>
      <c r="S711" s="182" t="s">
        <v>2885</v>
      </c>
      <c r="T711" s="95"/>
      <c r="U711" s="95"/>
      <c r="V711" s="95"/>
      <c r="W711" s="95"/>
      <c r="X711" s="95"/>
      <c r="Y711" s="95" t="s">
        <v>2995</v>
      </c>
      <c r="Z711" s="116">
        <v>1</v>
      </c>
      <c r="AA711" s="137">
        <v>45363</v>
      </c>
      <c r="AB711" s="273">
        <f t="shared" si="48"/>
        <v>1</v>
      </c>
      <c r="AC711" s="95">
        <f t="shared" si="47"/>
        <v>12.5</v>
      </c>
      <c r="AD711" s="95" t="s">
        <v>3029</v>
      </c>
    </row>
    <row r="712" spans="1:30" s="96" customFormat="1" ht="225" x14ac:dyDescent="0.25">
      <c r="A712" s="97">
        <v>766</v>
      </c>
      <c r="B712" s="46" t="s">
        <v>24</v>
      </c>
      <c r="C712" s="46" t="s">
        <v>2865</v>
      </c>
      <c r="D712" s="177" t="s">
        <v>2870</v>
      </c>
      <c r="E712" s="137">
        <v>45266.775000000001</v>
      </c>
      <c r="F712" s="177" t="s">
        <v>74</v>
      </c>
      <c r="G712" s="177" t="s">
        <v>28</v>
      </c>
      <c r="H712" s="177"/>
      <c r="I712" s="179" t="s">
        <v>391</v>
      </c>
      <c r="J712" s="177" t="s">
        <v>2872</v>
      </c>
      <c r="K712" s="177" t="s">
        <v>2888</v>
      </c>
      <c r="L712" s="124" t="s">
        <v>2889</v>
      </c>
      <c r="M712" s="177" t="s">
        <v>2890</v>
      </c>
      <c r="N712" s="177">
        <v>1</v>
      </c>
      <c r="O712" s="177">
        <v>12.5</v>
      </c>
      <c r="P712" s="180">
        <v>45293</v>
      </c>
      <c r="Q712" s="180">
        <v>45473</v>
      </c>
      <c r="R712" s="181">
        <v>25</v>
      </c>
      <c r="S712" s="182" t="s">
        <v>2885</v>
      </c>
      <c r="T712" s="95"/>
      <c r="U712" s="95"/>
      <c r="V712" s="95"/>
      <c r="W712" s="95"/>
      <c r="X712" s="95"/>
      <c r="Y712" s="95" t="s">
        <v>3028</v>
      </c>
      <c r="Z712" s="116">
        <v>1</v>
      </c>
      <c r="AA712" s="180">
        <v>45473</v>
      </c>
      <c r="AB712" s="273">
        <f t="shared" si="48"/>
        <v>1</v>
      </c>
      <c r="AC712" s="95">
        <f t="shared" si="47"/>
        <v>12.5</v>
      </c>
      <c r="AD712" s="95" t="s">
        <v>3029</v>
      </c>
    </row>
    <row r="713" spans="1:30" s="96" customFormat="1" ht="270" x14ac:dyDescent="0.25">
      <c r="A713" s="97">
        <v>766</v>
      </c>
      <c r="B713" s="73" t="s">
        <v>24</v>
      </c>
      <c r="C713" s="73" t="s">
        <v>2865</v>
      </c>
      <c r="D713" s="183" t="s">
        <v>2870</v>
      </c>
      <c r="E713" s="303">
        <v>45266.775000000001</v>
      </c>
      <c r="F713" s="183" t="s">
        <v>74</v>
      </c>
      <c r="G713" s="183" t="s">
        <v>28</v>
      </c>
      <c r="H713" s="183" t="s">
        <v>45</v>
      </c>
      <c r="I713" s="184" t="s">
        <v>391</v>
      </c>
      <c r="J713" s="183" t="s">
        <v>2872</v>
      </c>
      <c r="K713" s="183" t="s">
        <v>2888</v>
      </c>
      <c r="L713" s="183" t="s">
        <v>2891</v>
      </c>
      <c r="M713" s="183" t="s">
        <v>2892</v>
      </c>
      <c r="N713" s="183">
        <v>2</v>
      </c>
      <c r="O713" s="183">
        <v>12.5</v>
      </c>
      <c r="P713" s="185">
        <v>45278</v>
      </c>
      <c r="Q713" s="185">
        <v>45322</v>
      </c>
      <c r="R713" s="186">
        <v>6</v>
      </c>
      <c r="S713" s="187" t="s">
        <v>2885</v>
      </c>
      <c r="T713" s="95"/>
      <c r="U713" s="95"/>
      <c r="V713" s="95"/>
      <c r="W713" s="95"/>
      <c r="X713" s="95"/>
      <c r="Y713" s="121" t="s">
        <v>2996</v>
      </c>
      <c r="Z713" s="306">
        <v>2</v>
      </c>
      <c r="AA713" s="303">
        <v>45322</v>
      </c>
      <c r="AB713" s="290">
        <f t="shared" si="48"/>
        <v>1</v>
      </c>
      <c r="AC713" s="121">
        <f t="shared" si="47"/>
        <v>12.5</v>
      </c>
      <c r="AD713" s="121" t="s">
        <v>3029</v>
      </c>
    </row>
    <row r="714" spans="1:30" s="96" customFormat="1" ht="89.25" customHeight="1" x14ac:dyDescent="0.25">
      <c r="A714" s="188">
        <v>767</v>
      </c>
      <c r="B714" s="51" t="s">
        <v>24</v>
      </c>
      <c r="C714" s="51" t="s">
        <v>2865</v>
      </c>
      <c r="D714" s="182" t="s">
        <v>2871</v>
      </c>
      <c r="E714" s="137">
        <v>45266.775694444441</v>
      </c>
      <c r="F714" s="182" t="s">
        <v>74</v>
      </c>
      <c r="G714" s="182" t="s">
        <v>28</v>
      </c>
      <c r="H714" s="182" t="s">
        <v>45</v>
      </c>
      <c r="I714" s="182" t="s">
        <v>391</v>
      </c>
      <c r="J714" s="182" t="s">
        <v>2872</v>
      </c>
      <c r="K714" s="182" t="s">
        <v>2893</v>
      </c>
      <c r="L714" s="182" t="s">
        <v>2880</v>
      </c>
      <c r="M714" s="182" t="s">
        <v>2881</v>
      </c>
      <c r="N714" s="182">
        <v>2</v>
      </c>
      <c r="O714" s="182">
        <v>12.5</v>
      </c>
      <c r="P714" s="189">
        <v>45293</v>
      </c>
      <c r="Q714" s="189">
        <v>45534</v>
      </c>
      <c r="R714" s="182">
        <v>17</v>
      </c>
      <c r="S714" s="182" t="s">
        <v>2872</v>
      </c>
      <c r="T714" s="95" t="s">
        <v>3044</v>
      </c>
      <c r="U714" s="116"/>
      <c r="V714" s="137"/>
      <c r="W714" s="273">
        <v>0</v>
      </c>
      <c r="X714" s="316">
        <v>0</v>
      </c>
      <c r="Y714" s="95" t="s">
        <v>3026</v>
      </c>
      <c r="Z714" s="95"/>
      <c r="AA714" s="95"/>
      <c r="AB714" s="273">
        <f t="shared" si="48"/>
        <v>0</v>
      </c>
      <c r="AC714" s="95"/>
      <c r="AD714" s="95" t="s">
        <v>3029</v>
      </c>
    </row>
    <row r="715" spans="1:30" s="96" customFormat="1" ht="165.75" thickBot="1" x14ac:dyDescent="0.3">
      <c r="A715" s="116">
        <v>815</v>
      </c>
      <c r="B715" s="51" t="s">
        <v>24</v>
      </c>
      <c r="C715" s="51" t="s">
        <v>3017</v>
      </c>
      <c r="D715" s="95" t="s">
        <v>3018</v>
      </c>
      <c r="E715" s="137">
        <v>45383</v>
      </c>
      <c r="F715" s="116" t="s">
        <v>1871</v>
      </c>
      <c r="G715" s="95" t="s">
        <v>28</v>
      </c>
      <c r="H715" s="95" t="s">
        <v>1845</v>
      </c>
      <c r="I715" s="294" t="s">
        <v>273</v>
      </c>
      <c r="J715" s="7" t="s">
        <v>2595</v>
      </c>
      <c r="K715" s="95" t="s">
        <v>3020</v>
      </c>
      <c r="L715" s="95" t="s">
        <v>3019</v>
      </c>
      <c r="M715" s="95" t="s">
        <v>3021</v>
      </c>
      <c r="N715" s="95">
        <v>10</v>
      </c>
      <c r="O715" s="95">
        <v>100</v>
      </c>
      <c r="P715" s="137">
        <v>45383</v>
      </c>
      <c r="Q715" s="137">
        <v>45473</v>
      </c>
      <c r="R715" s="246">
        <f t="shared" ref="R715" si="49">(Q715-P715)/4</f>
        <v>22.5</v>
      </c>
      <c r="S715" s="116" t="s">
        <v>1883</v>
      </c>
      <c r="Y715" s="38" t="s">
        <v>3147</v>
      </c>
      <c r="Z715" s="116">
        <v>10</v>
      </c>
      <c r="AA715" s="137">
        <v>45469</v>
      </c>
      <c r="AB715" s="273">
        <f>Z715/N715</f>
        <v>1</v>
      </c>
      <c r="AC715" s="51">
        <f t="shared" ref="AC715:AC723" si="50">AB715*O715</f>
        <v>100</v>
      </c>
      <c r="AD715" s="95" t="s">
        <v>3022</v>
      </c>
    </row>
    <row r="716" spans="1:30" s="96" customFormat="1" ht="126.6" customHeight="1" x14ac:dyDescent="0.25">
      <c r="A716" s="116">
        <v>785</v>
      </c>
      <c r="B716" s="190" t="s">
        <v>24</v>
      </c>
      <c r="C716" s="191" t="s">
        <v>3000</v>
      </c>
      <c r="D716" s="191" t="s">
        <v>3011</v>
      </c>
      <c r="E716" s="192">
        <v>45418.627083333333</v>
      </c>
      <c r="F716" s="191" t="s">
        <v>27</v>
      </c>
      <c r="G716" s="191" t="s">
        <v>28</v>
      </c>
      <c r="H716" s="191" t="s">
        <v>3001</v>
      </c>
      <c r="I716" s="191" t="s">
        <v>30</v>
      </c>
      <c r="J716" s="191" t="s">
        <v>139</v>
      </c>
      <c r="K716" s="259" t="s">
        <v>3014</v>
      </c>
      <c r="L716" s="193" t="s">
        <v>3002</v>
      </c>
      <c r="M716" s="191" t="s">
        <v>1861</v>
      </c>
      <c r="N716" s="191">
        <v>1</v>
      </c>
      <c r="O716" s="191">
        <v>25</v>
      </c>
      <c r="P716" s="194">
        <v>45413</v>
      </c>
      <c r="Q716" s="194">
        <v>45473</v>
      </c>
      <c r="R716" s="191">
        <v>8</v>
      </c>
      <c r="S716" s="191" t="s">
        <v>139</v>
      </c>
      <c r="Y716" s="95" t="s">
        <v>3157</v>
      </c>
      <c r="Z716" s="116">
        <v>1</v>
      </c>
      <c r="AA716" s="137">
        <v>45473</v>
      </c>
      <c r="AB716" s="273">
        <f t="shared" si="48"/>
        <v>1</v>
      </c>
      <c r="AC716" s="208">
        <f t="shared" si="50"/>
        <v>25</v>
      </c>
    </row>
    <row r="717" spans="1:30" s="96" customFormat="1" ht="150" x14ac:dyDescent="0.25">
      <c r="A717" s="116">
        <v>786</v>
      </c>
      <c r="B717" s="190" t="s">
        <v>24</v>
      </c>
      <c r="C717" s="191" t="s">
        <v>3000</v>
      </c>
      <c r="D717" s="191" t="s">
        <v>3010</v>
      </c>
      <c r="E717" s="192">
        <v>45418.628472222219</v>
      </c>
      <c r="F717" s="191" t="s">
        <v>27</v>
      </c>
      <c r="G717" s="191" t="s">
        <v>28</v>
      </c>
      <c r="H717" s="191" t="s">
        <v>3001</v>
      </c>
      <c r="I717" s="191" t="s">
        <v>222</v>
      </c>
      <c r="J717" s="191" t="s">
        <v>139</v>
      </c>
      <c r="K717" s="260" t="s">
        <v>3013</v>
      </c>
      <c r="L717" s="191" t="s">
        <v>3003</v>
      </c>
      <c r="M717" s="191" t="s">
        <v>3004</v>
      </c>
      <c r="N717" s="191">
        <v>8</v>
      </c>
      <c r="O717" s="191">
        <v>25</v>
      </c>
      <c r="P717" s="194">
        <v>45413</v>
      </c>
      <c r="Q717" s="194">
        <v>45471</v>
      </c>
      <c r="R717" s="191">
        <v>8</v>
      </c>
      <c r="S717" s="191" t="s">
        <v>139</v>
      </c>
      <c r="Y717" s="95" t="s">
        <v>3158</v>
      </c>
      <c r="Z717" s="116">
        <v>8</v>
      </c>
      <c r="AA717" s="137">
        <v>45473</v>
      </c>
      <c r="AB717" s="273">
        <v>1</v>
      </c>
      <c r="AC717" s="208">
        <f t="shared" si="50"/>
        <v>25</v>
      </c>
    </row>
    <row r="718" spans="1:30" s="96" customFormat="1" ht="150" x14ac:dyDescent="0.25">
      <c r="A718" s="116">
        <v>787</v>
      </c>
      <c r="B718" s="190" t="s">
        <v>24</v>
      </c>
      <c r="C718" s="191" t="s">
        <v>3000</v>
      </c>
      <c r="D718" s="191" t="s">
        <v>3008</v>
      </c>
      <c r="E718" s="192">
        <v>45418.629861111112</v>
      </c>
      <c r="F718" s="191" t="s">
        <v>27</v>
      </c>
      <c r="G718" s="191" t="s">
        <v>28</v>
      </c>
      <c r="H718" s="191" t="s">
        <v>3001</v>
      </c>
      <c r="I718" s="191" t="s">
        <v>2577</v>
      </c>
      <c r="J718" s="191" t="s">
        <v>139</v>
      </c>
      <c r="K718" s="260" t="s">
        <v>3012</v>
      </c>
      <c r="L718" s="191" t="s">
        <v>3005</v>
      </c>
      <c r="M718" s="191" t="s">
        <v>3004</v>
      </c>
      <c r="N718" s="191">
        <v>8</v>
      </c>
      <c r="O718" s="191">
        <v>25</v>
      </c>
      <c r="P718" s="194">
        <v>45413</v>
      </c>
      <c r="Q718" s="194">
        <v>45471</v>
      </c>
      <c r="R718" s="195">
        <v>8</v>
      </c>
      <c r="S718" s="191" t="s">
        <v>139</v>
      </c>
      <c r="Y718" s="95" t="s">
        <v>3158</v>
      </c>
      <c r="Z718" s="306">
        <v>8</v>
      </c>
      <c r="AA718" s="303">
        <v>45473</v>
      </c>
      <c r="AB718" s="290">
        <f t="shared" si="48"/>
        <v>1</v>
      </c>
      <c r="AC718" s="208">
        <f t="shared" si="50"/>
        <v>25</v>
      </c>
    </row>
    <row r="719" spans="1:30" s="96" customFormat="1" ht="120.75" thickBot="1" x14ac:dyDescent="0.3">
      <c r="A719" s="306">
        <v>788</v>
      </c>
      <c r="B719" s="196" t="s">
        <v>24</v>
      </c>
      <c r="C719" s="195" t="s">
        <v>3000</v>
      </c>
      <c r="D719" s="195" t="s">
        <v>3009</v>
      </c>
      <c r="E719" s="197">
        <v>45418.630555555559</v>
      </c>
      <c r="F719" s="195" t="s">
        <v>27</v>
      </c>
      <c r="G719" s="195" t="s">
        <v>28</v>
      </c>
      <c r="H719" s="195" t="s">
        <v>3001</v>
      </c>
      <c r="I719" s="195" t="s">
        <v>2577</v>
      </c>
      <c r="J719" s="198" t="s">
        <v>139</v>
      </c>
      <c r="K719" s="260" t="s">
        <v>3015</v>
      </c>
      <c r="L719" s="196" t="s">
        <v>3006</v>
      </c>
      <c r="M719" s="195" t="s">
        <v>3007</v>
      </c>
      <c r="N719" s="195">
        <v>8</v>
      </c>
      <c r="O719" s="195">
        <v>25</v>
      </c>
      <c r="P719" s="199">
        <v>45413</v>
      </c>
      <c r="Q719" s="200">
        <v>45471</v>
      </c>
      <c r="R719" s="201">
        <v>8</v>
      </c>
      <c r="S719" s="196" t="s">
        <v>139</v>
      </c>
      <c r="Y719" s="95" t="s">
        <v>3159</v>
      </c>
      <c r="Z719" s="116">
        <v>8</v>
      </c>
      <c r="AA719" s="137">
        <v>45473</v>
      </c>
      <c r="AB719" s="273">
        <f t="shared" si="48"/>
        <v>1</v>
      </c>
      <c r="AC719" s="208">
        <f t="shared" si="50"/>
        <v>25</v>
      </c>
      <c r="AD719" s="95"/>
    </row>
    <row r="720" spans="1:30" s="96" customFormat="1" ht="180.75" thickBot="1" x14ac:dyDescent="0.3">
      <c r="A720" s="116">
        <v>811</v>
      </c>
      <c r="B720" s="51" t="s">
        <v>24</v>
      </c>
      <c r="C720" s="51" t="s">
        <v>3043</v>
      </c>
      <c r="D720" s="95" t="s">
        <v>3031</v>
      </c>
      <c r="E720" s="137">
        <v>45442</v>
      </c>
      <c r="F720" s="116" t="s">
        <v>27</v>
      </c>
      <c r="G720" s="144" t="s">
        <v>28</v>
      </c>
      <c r="H720" s="121" t="s">
        <v>29</v>
      </c>
      <c r="I720" s="306" t="s">
        <v>391</v>
      </c>
      <c r="J720" s="121" t="s">
        <v>1016</v>
      </c>
      <c r="K720" s="121" t="s">
        <v>3033</v>
      </c>
      <c r="L720" s="121" t="s">
        <v>3034</v>
      </c>
      <c r="M720" s="261" t="s">
        <v>3035</v>
      </c>
      <c r="N720" s="262">
        <v>1</v>
      </c>
      <c r="O720" s="95">
        <v>10</v>
      </c>
      <c r="P720" s="263">
        <v>45463</v>
      </c>
      <c r="Q720" s="264">
        <v>45534</v>
      </c>
      <c r="R720" s="116">
        <v>12</v>
      </c>
      <c r="S720" s="327" t="s">
        <v>1016</v>
      </c>
      <c r="T720" s="95"/>
      <c r="U720" s="95"/>
      <c r="V720" s="95"/>
      <c r="W720" s="95"/>
      <c r="X720" s="95"/>
      <c r="Y720" s="95"/>
      <c r="Z720" s="116"/>
      <c r="AA720" s="137"/>
      <c r="AB720" s="273">
        <f t="shared" si="48"/>
        <v>0</v>
      </c>
      <c r="AC720" s="208">
        <f t="shared" si="50"/>
        <v>0</v>
      </c>
      <c r="AD720" s="95" t="s">
        <v>3036</v>
      </c>
    </row>
    <row r="721" spans="1:30" s="96" customFormat="1" ht="180.75" thickBot="1" x14ac:dyDescent="0.3">
      <c r="A721" s="116">
        <v>811</v>
      </c>
      <c r="B721" s="51" t="s">
        <v>24</v>
      </c>
      <c r="C721" s="51" t="s">
        <v>3043</v>
      </c>
      <c r="D721" s="95" t="s">
        <v>3031</v>
      </c>
      <c r="E721" s="137">
        <v>45442</v>
      </c>
      <c r="F721" s="116" t="s">
        <v>27</v>
      </c>
      <c r="G721" s="95" t="s">
        <v>28</v>
      </c>
      <c r="H721" s="95" t="s">
        <v>29</v>
      </c>
      <c r="I721" s="116" t="s">
        <v>2781</v>
      </c>
      <c r="J721" s="95" t="s">
        <v>1016</v>
      </c>
      <c r="K721" s="121" t="s">
        <v>3033</v>
      </c>
      <c r="L721" s="262" t="s">
        <v>3038</v>
      </c>
      <c r="M721" s="265" t="s">
        <v>3037</v>
      </c>
      <c r="N721" s="262">
        <v>1</v>
      </c>
      <c r="O721" s="95">
        <v>40</v>
      </c>
      <c r="P721" s="75">
        <v>45463</v>
      </c>
      <c r="Q721" s="75">
        <v>45534</v>
      </c>
      <c r="R721" s="116">
        <v>12</v>
      </c>
      <c r="S721" s="116" t="s">
        <v>1016</v>
      </c>
      <c r="T721" s="95"/>
      <c r="U721" s="95"/>
      <c r="V721" s="95"/>
      <c r="W721" s="95"/>
      <c r="X721" s="95"/>
      <c r="Y721" s="95"/>
      <c r="Z721" s="116"/>
      <c r="AA721" s="137"/>
      <c r="AB721" s="273">
        <f t="shared" si="48"/>
        <v>0</v>
      </c>
      <c r="AC721" s="208">
        <f t="shared" si="50"/>
        <v>0</v>
      </c>
      <c r="AD721" s="95" t="s">
        <v>3036</v>
      </c>
    </row>
    <row r="722" spans="1:30" s="96" customFormat="1" ht="105.75" thickBot="1" x14ac:dyDescent="0.3">
      <c r="A722" s="116">
        <v>812</v>
      </c>
      <c r="B722" s="51" t="s">
        <v>24</v>
      </c>
      <c r="C722" s="51" t="s">
        <v>3043</v>
      </c>
      <c r="D722" s="95" t="s">
        <v>3032</v>
      </c>
      <c r="E722" s="137">
        <v>45442</v>
      </c>
      <c r="F722" s="116" t="s">
        <v>27</v>
      </c>
      <c r="G722" s="95" t="s">
        <v>28</v>
      </c>
      <c r="H722" s="95" t="s">
        <v>29</v>
      </c>
      <c r="I722" s="116" t="s">
        <v>391</v>
      </c>
      <c r="J722" s="95" t="s">
        <v>1016</v>
      </c>
      <c r="K722" s="95" t="s">
        <v>3039</v>
      </c>
      <c r="L722" s="265" t="s">
        <v>3034</v>
      </c>
      <c r="M722" s="51" t="s">
        <v>3035</v>
      </c>
      <c r="N722" s="262">
        <v>1</v>
      </c>
      <c r="O722" s="95">
        <v>10</v>
      </c>
      <c r="P722" s="75">
        <v>45463</v>
      </c>
      <c r="Q722" s="75">
        <v>45534</v>
      </c>
      <c r="R722" s="116">
        <v>12</v>
      </c>
      <c r="S722" s="116" t="s">
        <v>1016</v>
      </c>
      <c r="Y722" s="95"/>
      <c r="Z722" s="116"/>
      <c r="AA722" s="137"/>
      <c r="AB722" s="273">
        <f t="shared" si="48"/>
        <v>0</v>
      </c>
      <c r="AC722" s="208">
        <f t="shared" si="50"/>
        <v>0</v>
      </c>
      <c r="AD722" s="95" t="s">
        <v>3036</v>
      </c>
    </row>
    <row r="723" spans="1:30" s="96" customFormat="1" ht="180" x14ac:dyDescent="0.25">
      <c r="A723" s="116">
        <v>812</v>
      </c>
      <c r="B723" s="51" t="s">
        <v>24</v>
      </c>
      <c r="C723" s="51" t="s">
        <v>3043</v>
      </c>
      <c r="D723" s="95" t="s">
        <v>3032</v>
      </c>
      <c r="E723" s="137">
        <v>45442</v>
      </c>
      <c r="F723" s="116" t="s">
        <v>27</v>
      </c>
      <c r="G723" s="95" t="s">
        <v>28</v>
      </c>
      <c r="H723" s="95" t="s">
        <v>29</v>
      </c>
      <c r="I723" s="116" t="s">
        <v>2577</v>
      </c>
      <c r="J723" s="95" t="s">
        <v>1016</v>
      </c>
      <c r="K723" s="95" t="s">
        <v>3039</v>
      </c>
      <c r="L723" s="265" t="s">
        <v>3040</v>
      </c>
      <c r="M723" s="51" t="s">
        <v>3037</v>
      </c>
      <c r="N723" s="262">
        <v>1</v>
      </c>
      <c r="O723" s="95">
        <v>40</v>
      </c>
      <c r="P723" s="75">
        <v>45463</v>
      </c>
      <c r="Q723" s="75">
        <v>45534</v>
      </c>
      <c r="R723" s="116">
        <v>12</v>
      </c>
      <c r="S723" s="116" t="s">
        <v>1016</v>
      </c>
      <c r="Y723" s="95"/>
      <c r="Z723" s="116"/>
      <c r="AA723" s="137"/>
      <c r="AB723" s="273">
        <f t="shared" si="48"/>
        <v>0</v>
      </c>
      <c r="AC723" s="208">
        <f t="shared" si="50"/>
        <v>0</v>
      </c>
      <c r="AD723" s="95" t="s">
        <v>3036</v>
      </c>
    </row>
    <row r="724" spans="1:30" ht="90" x14ac:dyDescent="0.25">
      <c r="A724" s="202">
        <v>789</v>
      </c>
      <c r="B724" s="202" t="s">
        <v>24</v>
      </c>
      <c r="C724" s="202" t="s">
        <v>3045</v>
      </c>
      <c r="D724" s="41" t="s">
        <v>3046</v>
      </c>
      <c r="E724" s="136">
        <v>45428.69027777778</v>
      </c>
      <c r="F724" s="43" t="s">
        <v>348</v>
      </c>
      <c r="G724" s="43" t="s">
        <v>28</v>
      </c>
      <c r="H724" s="43" t="s">
        <v>45</v>
      </c>
      <c r="I724" s="43" t="s">
        <v>1514</v>
      </c>
      <c r="J724" s="43" t="s">
        <v>353</v>
      </c>
      <c r="K724" s="41" t="s">
        <v>3082</v>
      </c>
      <c r="L724" s="41" t="s">
        <v>3047</v>
      </c>
      <c r="M724" s="202" t="s">
        <v>3048</v>
      </c>
      <c r="N724" s="202">
        <v>30</v>
      </c>
      <c r="O724" s="202">
        <v>7</v>
      </c>
      <c r="P724" s="203">
        <v>45413</v>
      </c>
      <c r="Q724" s="203">
        <v>45458</v>
      </c>
      <c r="R724" s="202">
        <v>6</v>
      </c>
      <c r="S724" s="202" t="s">
        <v>353</v>
      </c>
      <c r="T724" s="204"/>
      <c r="U724" s="204"/>
      <c r="V724" s="204"/>
      <c r="W724" s="204"/>
      <c r="X724" s="204"/>
      <c r="Y724" s="65" t="s">
        <v>3091</v>
      </c>
      <c r="Z724" s="205">
        <v>30</v>
      </c>
      <c r="AA724" s="206">
        <v>45458</v>
      </c>
      <c r="AB724" s="207">
        <f t="shared" si="48"/>
        <v>1</v>
      </c>
      <c r="AC724" s="208">
        <f t="shared" ref="AC724:AC748" si="51">AB724*O724</f>
        <v>7</v>
      </c>
      <c r="AD724" s="209"/>
    </row>
    <row r="725" spans="1:30" ht="150" x14ac:dyDescent="0.25">
      <c r="A725" s="202">
        <v>790</v>
      </c>
      <c r="B725" s="202" t="s">
        <v>24</v>
      </c>
      <c r="C725" s="202" t="s">
        <v>3045</v>
      </c>
      <c r="D725" s="202" t="s">
        <v>3049</v>
      </c>
      <c r="E725" s="203">
        <v>45428.691666666666</v>
      </c>
      <c r="F725" s="202" t="s">
        <v>348</v>
      </c>
      <c r="G725" s="202" t="s">
        <v>28</v>
      </c>
      <c r="H725" s="202" t="s">
        <v>29</v>
      </c>
      <c r="I725" s="202" t="s">
        <v>236</v>
      </c>
      <c r="J725" s="202" t="s">
        <v>353</v>
      </c>
      <c r="K725" s="41" t="s">
        <v>3083</v>
      </c>
      <c r="L725" s="41" t="s">
        <v>3070</v>
      </c>
      <c r="M725" s="43" t="s">
        <v>3059</v>
      </c>
      <c r="N725" s="202">
        <v>1</v>
      </c>
      <c r="O725" s="202">
        <v>7</v>
      </c>
      <c r="P725" s="203">
        <v>45413</v>
      </c>
      <c r="Q725" s="203">
        <v>45626</v>
      </c>
      <c r="R725" s="202">
        <v>30</v>
      </c>
      <c r="S725" s="202" t="s">
        <v>353</v>
      </c>
      <c r="T725" s="204"/>
      <c r="U725" s="204"/>
      <c r="V725" s="204"/>
      <c r="W725" s="204"/>
      <c r="X725" s="204"/>
      <c r="Y725" s="202"/>
      <c r="Z725" s="211"/>
      <c r="AA725" s="212"/>
      <c r="AB725" s="213">
        <f t="shared" si="48"/>
        <v>0</v>
      </c>
      <c r="AC725" s="208">
        <f t="shared" si="51"/>
        <v>0</v>
      </c>
      <c r="AD725" s="209"/>
    </row>
    <row r="726" spans="1:30" ht="150" x14ac:dyDescent="0.25">
      <c r="A726" s="202">
        <v>790</v>
      </c>
      <c r="B726" s="202" t="s">
        <v>24</v>
      </c>
      <c r="C726" s="202" t="s">
        <v>3045</v>
      </c>
      <c r="D726" s="202" t="s">
        <v>3049</v>
      </c>
      <c r="E726" s="203">
        <v>45428.691666666666</v>
      </c>
      <c r="F726" s="202" t="s">
        <v>348</v>
      </c>
      <c r="G726" s="202" t="s">
        <v>28</v>
      </c>
      <c r="H726" s="202" t="s">
        <v>29</v>
      </c>
      <c r="I726" s="202" t="s">
        <v>236</v>
      </c>
      <c r="J726" s="202" t="s">
        <v>353</v>
      </c>
      <c r="K726" s="41" t="s">
        <v>3083</v>
      </c>
      <c r="L726" s="41" t="s">
        <v>3069</v>
      </c>
      <c r="M726" s="43" t="s">
        <v>3058</v>
      </c>
      <c r="N726" s="202">
        <v>1</v>
      </c>
      <c r="O726" s="202">
        <v>7</v>
      </c>
      <c r="P726" s="203">
        <v>45413</v>
      </c>
      <c r="Q726" s="203">
        <v>45626</v>
      </c>
      <c r="R726" s="202">
        <v>30</v>
      </c>
      <c r="S726" s="202" t="s">
        <v>353</v>
      </c>
      <c r="T726" s="204"/>
      <c r="U726" s="204"/>
      <c r="V726" s="204"/>
      <c r="W726" s="204"/>
      <c r="X726" s="204"/>
      <c r="Y726" s="202"/>
      <c r="Z726" s="211"/>
      <c r="AA726" s="212"/>
      <c r="AB726" s="213">
        <f t="shared" si="48"/>
        <v>0</v>
      </c>
      <c r="AC726" s="208">
        <f t="shared" si="51"/>
        <v>0</v>
      </c>
      <c r="AD726" s="209"/>
    </row>
    <row r="727" spans="1:30" ht="180" x14ac:dyDescent="0.25">
      <c r="A727" s="202">
        <v>791</v>
      </c>
      <c r="B727" s="202" t="s">
        <v>24</v>
      </c>
      <c r="C727" s="202" t="s">
        <v>3045</v>
      </c>
      <c r="D727" s="41" t="s">
        <v>3050</v>
      </c>
      <c r="E727" s="136">
        <v>45428.693055555559</v>
      </c>
      <c r="F727" s="43" t="s">
        <v>348</v>
      </c>
      <c r="G727" s="43" t="s">
        <v>28</v>
      </c>
      <c r="H727" s="43" t="s">
        <v>45</v>
      </c>
      <c r="I727" s="43" t="s">
        <v>236</v>
      </c>
      <c r="J727" s="43" t="s">
        <v>353</v>
      </c>
      <c r="K727" s="41" t="s">
        <v>3084</v>
      </c>
      <c r="L727" s="41" t="s">
        <v>3071</v>
      </c>
      <c r="M727" s="43" t="s">
        <v>3060</v>
      </c>
      <c r="N727" s="43">
        <v>1</v>
      </c>
      <c r="O727" s="43">
        <v>6</v>
      </c>
      <c r="P727" s="136">
        <v>45413</v>
      </c>
      <c r="Q727" s="206">
        <v>45504</v>
      </c>
      <c r="R727" s="43">
        <v>8</v>
      </c>
      <c r="S727" s="43" t="s">
        <v>353</v>
      </c>
      <c r="T727" s="204"/>
      <c r="U727" s="204"/>
      <c r="V727" s="204"/>
      <c r="W727" s="204"/>
      <c r="X727" s="204"/>
      <c r="Y727" s="266" t="s">
        <v>3152</v>
      </c>
      <c r="Z727" s="211"/>
      <c r="AA727" s="212"/>
      <c r="AB727" s="213">
        <f t="shared" si="48"/>
        <v>0</v>
      </c>
      <c r="AC727" s="208">
        <f t="shared" si="51"/>
        <v>0</v>
      </c>
      <c r="AD727" s="209"/>
    </row>
    <row r="728" spans="1:30" ht="180" x14ac:dyDescent="0.25">
      <c r="A728" s="202">
        <v>791</v>
      </c>
      <c r="B728" s="202" t="s">
        <v>24</v>
      </c>
      <c r="C728" s="202" t="s">
        <v>3045</v>
      </c>
      <c r="D728" s="202" t="s">
        <v>3050</v>
      </c>
      <c r="E728" s="203">
        <v>45428.693055555559</v>
      </c>
      <c r="F728" s="202" t="s">
        <v>348</v>
      </c>
      <c r="G728" s="202" t="s">
        <v>28</v>
      </c>
      <c r="H728" s="202" t="s">
        <v>45</v>
      </c>
      <c r="I728" s="202" t="s">
        <v>236</v>
      </c>
      <c r="J728" s="202" t="s">
        <v>353</v>
      </c>
      <c r="K728" s="41" t="s">
        <v>3084</v>
      </c>
      <c r="L728" s="41" t="s">
        <v>3072</v>
      </c>
      <c r="M728" s="43" t="s">
        <v>3061</v>
      </c>
      <c r="N728" s="202">
        <v>1</v>
      </c>
      <c r="O728" s="202">
        <v>6</v>
      </c>
      <c r="P728" s="203">
        <v>45413</v>
      </c>
      <c r="Q728" s="203">
        <v>45534</v>
      </c>
      <c r="R728" s="202">
        <v>17</v>
      </c>
      <c r="S728" s="202" t="s">
        <v>353</v>
      </c>
      <c r="T728" s="204"/>
      <c r="U728" s="204"/>
      <c r="V728" s="204"/>
      <c r="W728" s="204"/>
      <c r="X728" s="204"/>
      <c r="Y728" s="202"/>
      <c r="Z728" s="211"/>
      <c r="AA728" s="212"/>
      <c r="AB728" s="213">
        <f t="shared" si="48"/>
        <v>0</v>
      </c>
      <c r="AC728" s="208">
        <f t="shared" si="51"/>
        <v>0</v>
      </c>
      <c r="AD728" s="209"/>
    </row>
    <row r="729" spans="1:30" ht="135" x14ac:dyDescent="0.25">
      <c r="A729" s="202">
        <v>792</v>
      </c>
      <c r="B729" s="202" t="s">
        <v>24</v>
      </c>
      <c r="C729" s="202" t="s">
        <v>3045</v>
      </c>
      <c r="D729" s="41" t="s">
        <v>3051</v>
      </c>
      <c r="E729" s="136">
        <v>45428.694444444445</v>
      </c>
      <c r="F729" s="43" t="s">
        <v>348</v>
      </c>
      <c r="G729" s="43" t="s">
        <v>28</v>
      </c>
      <c r="H729" s="43" t="s">
        <v>29</v>
      </c>
      <c r="I729" s="43" t="s">
        <v>236</v>
      </c>
      <c r="J729" s="43" t="s">
        <v>353</v>
      </c>
      <c r="K729" s="202" t="s">
        <v>3085</v>
      </c>
      <c r="L729" s="41" t="s">
        <v>3074</v>
      </c>
      <c r="M729" s="43" t="s">
        <v>3063</v>
      </c>
      <c r="N729" s="202">
        <v>1</v>
      </c>
      <c r="O729" s="202">
        <v>6</v>
      </c>
      <c r="P729" s="203">
        <v>45413</v>
      </c>
      <c r="Q729" s="203">
        <v>45458</v>
      </c>
      <c r="R729" s="202">
        <v>6</v>
      </c>
      <c r="S729" s="202" t="s">
        <v>353</v>
      </c>
      <c r="T729" s="204"/>
      <c r="U729" s="204"/>
      <c r="V729" s="204"/>
      <c r="W729" s="204"/>
      <c r="X729" s="204"/>
      <c r="Y729" s="65" t="s">
        <v>3094</v>
      </c>
      <c r="Z729" s="205">
        <v>1</v>
      </c>
      <c r="AA729" s="214">
        <v>45447</v>
      </c>
      <c r="AB729" s="207">
        <f t="shared" si="48"/>
        <v>1</v>
      </c>
      <c r="AC729" s="208">
        <f t="shared" si="51"/>
        <v>6</v>
      </c>
      <c r="AD729" s="209"/>
    </row>
    <row r="730" spans="1:30" ht="135" x14ac:dyDescent="0.25">
      <c r="A730" s="202">
        <v>792</v>
      </c>
      <c r="B730" s="202" t="s">
        <v>24</v>
      </c>
      <c r="C730" s="202" t="s">
        <v>3045</v>
      </c>
      <c r="D730" s="202" t="s">
        <v>3051</v>
      </c>
      <c r="E730" s="203">
        <v>45428.694444444445</v>
      </c>
      <c r="F730" s="202" t="s">
        <v>348</v>
      </c>
      <c r="G730" s="202" t="s">
        <v>28</v>
      </c>
      <c r="H730" s="202" t="s">
        <v>29</v>
      </c>
      <c r="I730" s="202" t="s">
        <v>236</v>
      </c>
      <c r="J730" s="202" t="s">
        <v>353</v>
      </c>
      <c r="K730" s="41" t="s">
        <v>3085</v>
      </c>
      <c r="L730" s="41" t="s">
        <v>3073</v>
      </c>
      <c r="M730" s="43" t="s">
        <v>3062</v>
      </c>
      <c r="N730" s="202">
        <v>5</v>
      </c>
      <c r="O730" s="202">
        <v>6</v>
      </c>
      <c r="P730" s="203">
        <v>45413</v>
      </c>
      <c r="Q730" s="203">
        <v>45626</v>
      </c>
      <c r="R730" s="202">
        <v>30</v>
      </c>
      <c r="S730" s="202" t="s">
        <v>353</v>
      </c>
      <c r="T730" s="204"/>
      <c r="U730" s="204"/>
      <c r="V730" s="204"/>
      <c r="W730" s="204"/>
      <c r="X730" s="204"/>
      <c r="Y730" s="202"/>
      <c r="Z730" s="211"/>
      <c r="AA730" s="212"/>
      <c r="AB730" s="213">
        <f t="shared" si="48"/>
        <v>0</v>
      </c>
      <c r="AC730" s="208">
        <f t="shared" si="51"/>
        <v>0</v>
      </c>
      <c r="AD730" s="209"/>
    </row>
    <row r="731" spans="1:30" ht="150" x14ac:dyDescent="0.25">
      <c r="A731" s="202">
        <v>793</v>
      </c>
      <c r="B731" s="202" t="s">
        <v>24</v>
      </c>
      <c r="C731" s="202" t="s">
        <v>3045</v>
      </c>
      <c r="D731" s="202" t="s">
        <v>3052</v>
      </c>
      <c r="E731" s="203">
        <v>45428.695138888892</v>
      </c>
      <c r="F731" s="202" t="s">
        <v>348</v>
      </c>
      <c r="G731" s="202" t="s">
        <v>28</v>
      </c>
      <c r="H731" s="202" t="s">
        <v>29</v>
      </c>
      <c r="I731" s="202" t="s">
        <v>1514</v>
      </c>
      <c r="J731" s="202" t="s">
        <v>353</v>
      </c>
      <c r="K731" s="41" t="s">
        <v>3086</v>
      </c>
      <c r="L731" s="41" t="s">
        <v>3075</v>
      </c>
      <c r="M731" s="43" t="s">
        <v>3064</v>
      </c>
      <c r="N731" s="202">
        <v>5</v>
      </c>
      <c r="O731" s="202">
        <v>6</v>
      </c>
      <c r="P731" s="203">
        <v>45413</v>
      </c>
      <c r="Q731" s="203">
        <v>45626</v>
      </c>
      <c r="R731" s="202">
        <v>30</v>
      </c>
      <c r="S731" s="202" t="s">
        <v>353</v>
      </c>
      <c r="T731" s="204"/>
      <c r="U731" s="204"/>
      <c r="V731" s="204"/>
      <c r="W731" s="204"/>
      <c r="X731" s="204"/>
      <c r="Y731" s="202"/>
      <c r="Z731" s="211"/>
      <c r="AA731" s="212"/>
      <c r="AB731" s="213">
        <f t="shared" si="48"/>
        <v>0</v>
      </c>
      <c r="AC731" s="208">
        <f t="shared" si="51"/>
        <v>0</v>
      </c>
      <c r="AD731" s="209"/>
    </row>
    <row r="732" spans="1:30" ht="105" x14ac:dyDescent="0.25">
      <c r="A732" s="202">
        <v>794</v>
      </c>
      <c r="B732" s="202" t="s">
        <v>24</v>
      </c>
      <c r="C732" s="202" t="s">
        <v>3045</v>
      </c>
      <c r="D732" s="202" t="s">
        <v>3053</v>
      </c>
      <c r="E732" s="203">
        <v>45428.696527777778</v>
      </c>
      <c r="F732" s="202" t="s">
        <v>348</v>
      </c>
      <c r="G732" s="202" t="s">
        <v>28</v>
      </c>
      <c r="H732" s="202" t="s">
        <v>29</v>
      </c>
      <c r="I732" s="202" t="s">
        <v>1514</v>
      </c>
      <c r="J732" s="202" t="s">
        <v>353</v>
      </c>
      <c r="K732" s="41" t="s">
        <v>3087</v>
      </c>
      <c r="L732" s="41" t="s">
        <v>3076</v>
      </c>
      <c r="M732" s="43" t="s">
        <v>3065</v>
      </c>
      <c r="N732" s="202">
        <v>5</v>
      </c>
      <c r="O732" s="202">
        <v>7</v>
      </c>
      <c r="P732" s="203">
        <v>45413</v>
      </c>
      <c r="Q732" s="203">
        <v>45626</v>
      </c>
      <c r="R732" s="202">
        <v>30</v>
      </c>
      <c r="S732" s="202" t="s">
        <v>353</v>
      </c>
      <c r="T732" s="204"/>
      <c r="U732" s="204"/>
      <c r="V732" s="204"/>
      <c r="W732" s="204"/>
      <c r="X732" s="204"/>
      <c r="Y732" s="202"/>
      <c r="Z732" s="211"/>
      <c r="AA732" s="212"/>
      <c r="AB732" s="213">
        <f t="shared" si="48"/>
        <v>0</v>
      </c>
      <c r="AC732" s="208">
        <f t="shared" si="51"/>
        <v>0</v>
      </c>
      <c r="AD732" s="209"/>
    </row>
    <row r="733" spans="1:30" ht="157.35" customHeight="1" x14ac:dyDescent="0.25">
      <c r="A733" s="202">
        <v>795</v>
      </c>
      <c r="B733" s="202" t="s">
        <v>24</v>
      </c>
      <c r="C733" s="202" t="s">
        <v>3045</v>
      </c>
      <c r="D733" s="41" t="s">
        <v>3054</v>
      </c>
      <c r="E733" s="136">
        <v>45428.697222222225</v>
      </c>
      <c r="F733" s="43" t="s">
        <v>348</v>
      </c>
      <c r="G733" s="43" t="s">
        <v>28</v>
      </c>
      <c r="H733" s="43" t="s">
        <v>29</v>
      </c>
      <c r="I733" s="43" t="s">
        <v>1514</v>
      </c>
      <c r="J733" s="43" t="s">
        <v>353</v>
      </c>
      <c r="K733" s="41" t="s">
        <v>3088</v>
      </c>
      <c r="L733" s="41" t="s">
        <v>3078</v>
      </c>
      <c r="M733" s="43" t="s">
        <v>3067</v>
      </c>
      <c r="N733" s="202">
        <v>1</v>
      </c>
      <c r="O733" s="202">
        <v>7</v>
      </c>
      <c r="P733" s="203">
        <v>45413</v>
      </c>
      <c r="Q733" s="203">
        <v>45458</v>
      </c>
      <c r="R733" s="202">
        <v>6</v>
      </c>
      <c r="S733" s="202" t="s">
        <v>353</v>
      </c>
      <c r="T733" s="204"/>
      <c r="U733" s="204"/>
      <c r="V733" s="204"/>
      <c r="W733" s="204"/>
      <c r="X733" s="204"/>
      <c r="Y733" s="65" t="s">
        <v>3093</v>
      </c>
      <c r="Z733" s="205">
        <v>1</v>
      </c>
      <c r="AA733" s="214">
        <v>45447</v>
      </c>
      <c r="AB733" s="207">
        <f t="shared" si="48"/>
        <v>1</v>
      </c>
      <c r="AC733" s="208">
        <f t="shared" si="51"/>
        <v>7</v>
      </c>
      <c r="AD733" s="209"/>
    </row>
    <row r="734" spans="1:30" ht="165" x14ac:dyDescent="0.25">
      <c r="A734" s="202">
        <v>795</v>
      </c>
      <c r="B734" s="202" t="s">
        <v>24</v>
      </c>
      <c r="C734" s="202" t="s">
        <v>3045</v>
      </c>
      <c r="D734" s="202" t="s">
        <v>3054</v>
      </c>
      <c r="E734" s="203">
        <v>45428.697222222225</v>
      </c>
      <c r="F734" s="202" t="s">
        <v>348</v>
      </c>
      <c r="G734" s="202" t="s">
        <v>28</v>
      </c>
      <c r="H734" s="202" t="s">
        <v>29</v>
      </c>
      <c r="I734" s="202" t="s">
        <v>1514</v>
      </c>
      <c r="J734" s="202" t="s">
        <v>353</v>
      </c>
      <c r="K734" s="41" t="s">
        <v>3088</v>
      </c>
      <c r="L734" s="41" t="s">
        <v>3073</v>
      </c>
      <c r="M734" s="43" t="s">
        <v>3064</v>
      </c>
      <c r="N734" s="202">
        <v>5</v>
      </c>
      <c r="O734" s="202">
        <v>7</v>
      </c>
      <c r="P734" s="203">
        <v>45413</v>
      </c>
      <c r="Q734" s="203">
        <v>45626</v>
      </c>
      <c r="R734" s="202">
        <v>30</v>
      </c>
      <c r="S734" s="202" t="s">
        <v>353</v>
      </c>
      <c r="T734" s="204"/>
      <c r="U734" s="204"/>
      <c r="V734" s="204"/>
      <c r="W734" s="204"/>
      <c r="X734" s="204"/>
      <c r="Y734" s="202"/>
      <c r="Z734" s="211"/>
      <c r="AA734" s="212"/>
      <c r="AB734" s="213">
        <f t="shared" si="48"/>
        <v>0</v>
      </c>
      <c r="AC734" s="208">
        <f t="shared" si="51"/>
        <v>0</v>
      </c>
      <c r="AD734" s="209"/>
    </row>
    <row r="735" spans="1:30" ht="165" x14ac:dyDescent="0.25">
      <c r="A735" s="202">
        <v>795</v>
      </c>
      <c r="B735" s="202" t="s">
        <v>24</v>
      </c>
      <c r="C735" s="202" t="s">
        <v>3045</v>
      </c>
      <c r="D735" s="202" t="s">
        <v>3054</v>
      </c>
      <c r="E735" s="203">
        <v>45428.697222222225</v>
      </c>
      <c r="F735" s="202" t="s">
        <v>348</v>
      </c>
      <c r="G735" s="202" t="s">
        <v>28</v>
      </c>
      <c r="H735" s="202" t="s">
        <v>29</v>
      </c>
      <c r="I735" s="202" t="s">
        <v>1514</v>
      </c>
      <c r="J735" s="202" t="s">
        <v>353</v>
      </c>
      <c r="K735" s="41" t="s">
        <v>3088</v>
      </c>
      <c r="L735" s="41" t="s">
        <v>3077</v>
      </c>
      <c r="M735" s="43" t="s">
        <v>3066</v>
      </c>
      <c r="N735" s="202">
        <v>2</v>
      </c>
      <c r="O735" s="202">
        <v>7</v>
      </c>
      <c r="P735" s="203">
        <v>45413</v>
      </c>
      <c r="Q735" s="203">
        <v>45565</v>
      </c>
      <c r="R735" s="202">
        <v>21</v>
      </c>
      <c r="S735" s="202" t="s">
        <v>353</v>
      </c>
      <c r="T735" s="204"/>
      <c r="U735" s="204"/>
      <c r="V735" s="204"/>
      <c r="W735" s="204"/>
      <c r="X735" s="204"/>
      <c r="Y735" s="202"/>
      <c r="Z735" s="211"/>
      <c r="AA735" s="212"/>
      <c r="AB735" s="213">
        <f t="shared" si="48"/>
        <v>0</v>
      </c>
      <c r="AC735" s="208">
        <f t="shared" si="51"/>
        <v>0</v>
      </c>
      <c r="AD735" s="209"/>
    </row>
    <row r="736" spans="1:30" ht="120" x14ac:dyDescent="0.25">
      <c r="A736" s="202">
        <v>796</v>
      </c>
      <c r="B736" s="202" t="s">
        <v>24</v>
      </c>
      <c r="C736" s="202" t="s">
        <v>3045</v>
      </c>
      <c r="D736" s="202" t="s">
        <v>3055</v>
      </c>
      <c r="E736" s="203">
        <v>45428.698611111111</v>
      </c>
      <c r="F736" s="202" t="s">
        <v>348</v>
      </c>
      <c r="G736" s="202" t="s">
        <v>28</v>
      </c>
      <c r="H736" s="202" t="s">
        <v>29</v>
      </c>
      <c r="I736" s="202" t="s">
        <v>2781</v>
      </c>
      <c r="J736" s="202" t="s">
        <v>353</v>
      </c>
      <c r="K736" s="41" t="s">
        <v>3088</v>
      </c>
      <c r="L736" s="41" t="s">
        <v>3079</v>
      </c>
      <c r="M736" s="43" t="s">
        <v>3064</v>
      </c>
      <c r="N736" s="202">
        <v>5</v>
      </c>
      <c r="O736" s="202">
        <v>7</v>
      </c>
      <c r="P736" s="203">
        <v>45413</v>
      </c>
      <c r="Q736" s="203">
        <v>45626</v>
      </c>
      <c r="R736" s="202">
        <v>30</v>
      </c>
      <c r="S736" s="202" t="s">
        <v>353</v>
      </c>
      <c r="T736" s="204"/>
      <c r="U736" s="204"/>
      <c r="V736" s="204"/>
      <c r="W736" s="204"/>
      <c r="X736" s="204"/>
      <c r="Y736" s="202"/>
      <c r="Z736" s="211"/>
      <c r="AA736" s="212"/>
      <c r="AB736" s="213">
        <f t="shared" si="48"/>
        <v>0</v>
      </c>
      <c r="AC736" s="208">
        <f t="shared" si="51"/>
        <v>0</v>
      </c>
      <c r="AD736" s="209"/>
    </row>
    <row r="737" spans="1:30" s="216" customFormat="1" ht="170.1" customHeight="1" x14ac:dyDescent="0.25">
      <c r="A737" s="43">
        <v>797</v>
      </c>
      <c r="B737" s="43" t="s">
        <v>24</v>
      </c>
      <c r="C737" s="43" t="s">
        <v>3045</v>
      </c>
      <c r="D737" s="41" t="s">
        <v>3056</v>
      </c>
      <c r="E737" s="136">
        <v>45428.7</v>
      </c>
      <c r="F737" s="43" t="s">
        <v>348</v>
      </c>
      <c r="G737" s="43" t="s">
        <v>28</v>
      </c>
      <c r="H737" s="43" t="s">
        <v>29</v>
      </c>
      <c r="I737" s="43" t="s">
        <v>2781</v>
      </c>
      <c r="J737" s="43" t="s">
        <v>353</v>
      </c>
      <c r="K737" s="41" t="s">
        <v>3089</v>
      </c>
      <c r="L737" s="41" t="s">
        <v>3080</v>
      </c>
      <c r="M737" s="43" t="s">
        <v>3067</v>
      </c>
      <c r="N737" s="43">
        <v>1</v>
      </c>
      <c r="O737" s="43">
        <v>7</v>
      </c>
      <c r="P737" s="136">
        <v>45413</v>
      </c>
      <c r="Q737" s="136">
        <v>45458</v>
      </c>
      <c r="R737" s="43">
        <v>6</v>
      </c>
      <c r="S737" s="43" t="s">
        <v>353</v>
      </c>
      <c r="T737" s="204"/>
      <c r="U737" s="204"/>
      <c r="V737" s="204"/>
      <c r="W737" s="204"/>
      <c r="X737" s="204"/>
      <c r="Y737" s="65" t="s">
        <v>3092</v>
      </c>
      <c r="Z737" s="205">
        <v>1</v>
      </c>
      <c r="AA737" s="214">
        <v>45447</v>
      </c>
      <c r="AB737" s="207">
        <f t="shared" si="48"/>
        <v>1</v>
      </c>
      <c r="AC737" s="215">
        <f t="shared" si="51"/>
        <v>7</v>
      </c>
      <c r="AD737" s="116"/>
    </row>
    <row r="738" spans="1:30" ht="135" x14ac:dyDescent="0.25">
      <c r="A738" s="202">
        <v>798</v>
      </c>
      <c r="B738" s="202" t="s">
        <v>24</v>
      </c>
      <c r="C738" s="202" t="s">
        <v>3045</v>
      </c>
      <c r="D738" s="41" t="s">
        <v>3057</v>
      </c>
      <c r="E738" s="136">
        <v>45428.701388888891</v>
      </c>
      <c r="F738" s="43" t="s">
        <v>348</v>
      </c>
      <c r="G738" s="43" t="s">
        <v>28</v>
      </c>
      <c r="H738" s="43" t="s">
        <v>45</v>
      </c>
      <c r="I738" s="43" t="s">
        <v>2781</v>
      </c>
      <c r="J738" s="43" t="s">
        <v>353</v>
      </c>
      <c r="K738" s="41" t="s">
        <v>3090</v>
      </c>
      <c r="L738" s="41" t="s">
        <v>3081</v>
      </c>
      <c r="M738" s="43" t="s">
        <v>3068</v>
      </c>
      <c r="N738" s="43">
        <v>1</v>
      </c>
      <c r="O738" s="43">
        <v>7</v>
      </c>
      <c r="P738" s="136">
        <v>45413</v>
      </c>
      <c r="Q738" s="206">
        <v>45626</v>
      </c>
      <c r="R738" s="43">
        <v>8</v>
      </c>
      <c r="S738" s="43" t="s">
        <v>353</v>
      </c>
      <c r="T738" s="204"/>
      <c r="U738" s="204"/>
      <c r="V738" s="204"/>
      <c r="W738" s="204"/>
      <c r="X738" s="204"/>
      <c r="Y738" s="266" t="s">
        <v>3153</v>
      </c>
      <c r="Z738" s="211"/>
      <c r="AA738" s="212"/>
      <c r="AB738" s="213">
        <f t="shared" si="48"/>
        <v>0</v>
      </c>
      <c r="AC738" s="208">
        <f t="shared" si="51"/>
        <v>0</v>
      </c>
      <c r="AD738" s="209"/>
    </row>
    <row r="739" spans="1:30" ht="135" x14ac:dyDescent="0.25">
      <c r="A739" s="202">
        <v>818</v>
      </c>
      <c r="B739" s="202" t="s">
        <v>24</v>
      </c>
      <c r="C739" s="202" t="s">
        <v>3122</v>
      </c>
      <c r="D739" s="41" t="s">
        <v>3124</v>
      </c>
      <c r="E739" s="136">
        <v>45461</v>
      </c>
      <c r="F739" s="43" t="s">
        <v>27</v>
      </c>
      <c r="G739" s="43" t="s">
        <v>28</v>
      </c>
      <c r="H739" s="43" t="s">
        <v>45</v>
      </c>
      <c r="I739" s="43" t="s">
        <v>222</v>
      </c>
      <c r="J739" s="43" t="s">
        <v>2831</v>
      </c>
      <c r="K739" s="41" t="s">
        <v>3097</v>
      </c>
      <c r="L739" s="41" t="s">
        <v>3098</v>
      </c>
      <c r="M739" s="44" t="s">
        <v>3099</v>
      </c>
      <c r="N739" s="43">
        <v>1</v>
      </c>
      <c r="O739" s="43">
        <v>10</v>
      </c>
      <c r="P739" s="136">
        <v>45461</v>
      </c>
      <c r="Q739" s="136">
        <v>45550</v>
      </c>
      <c r="R739" s="295">
        <f t="shared" ref="R739:R748" si="52">(Q739-P739)/7</f>
        <v>12.714285714285714</v>
      </c>
      <c r="S739" s="43" t="s">
        <v>2831</v>
      </c>
      <c r="T739" s="217"/>
      <c r="U739" s="15"/>
      <c r="V739" s="15"/>
      <c r="W739" s="15"/>
      <c r="X739" s="15"/>
      <c r="Y739" s="15"/>
      <c r="Z739" s="7"/>
      <c r="AA739" s="7"/>
      <c r="AB739" s="213">
        <f t="shared" si="48"/>
        <v>0</v>
      </c>
      <c r="AC739" s="208">
        <f t="shared" si="51"/>
        <v>0</v>
      </c>
      <c r="AD739" s="209"/>
    </row>
    <row r="740" spans="1:30" ht="195" x14ac:dyDescent="0.25">
      <c r="A740" s="202">
        <v>819</v>
      </c>
      <c r="B740" s="202" t="s">
        <v>24</v>
      </c>
      <c r="C740" s="202" t="s">
        <v>3122</v>
      </c>
      <c r="D740" s="41" t="s">
        <v>3125</v>
      </c>
      <c r="E740" s="136">
        <v>45461</v>
      </c>
      <c r="F740" s="43" t="s">
        <v>27</v>
      </c>
      <c r="G740" s="43" t="s">
        <v>28</v>
      </c>
      <c r="H740" s="43" t="s">
        <v>29</v>
      </c>
      <c r="I740" s="43" t="s">
        <v>222</v>
      </c>
      <c r="J740" s="43" t="s">
        <v>2831</v>
      </c>
      <c r="K740" s="41" t="s">
        <v>3100</v>
      </c>
      <c r="L740" s="41" t="s">
        <v>3101</v>
      </c>
      <c r="M740" s="44" t="s">
        <v>3102</v>
      </c>
      <c r="N740" s="43">
        <v>1</v>
      </c>
      <c r="O740" s="43">
        <v>10</v>
      </c>
      <c r="P740" s="136">
        <v>45461</v>
      </c>
      <c r="Q740" s="136">
        <v>45535</v>
      </c>
      <c r="R740" s="295">
        <f t="shared" si="52"/>
        <v>10.571428571428571</v>
      </c>
      <c r="S740" s="43" t="s">
        <v>2831</v>
      </c>
      <c r="T740" s="217"/>
      <c r="U740" s="15"/>
      <c r="V740" s="15"/>
      <c r="W740" s="15"/>
      <c r="X740" s="15"/>
      <c r="Y740" s="15"/>
      <c r="Z740" s="7"/>
      <c r="AA740" s="7"/>
      <c r="AB740" s="213">
        <f t="shared" si="48"/>
        <v>0</v>
      </c>
      <c r="AC740" s="208">
        <f t="shared" si="51"/>
        <v>0</v>
      </c>
      <c r="AD740" s="209"/>
    </row>
    <row r="741" spans="1:30" ht="105" x14ac:dyDescent="0.25">
      <c r="A741" s="202">
        <v>820</v>
      </c>
      <c r="B741" s="202" t="s">
        <v>24</v>
      </c>
      <c r="C741" s="202" t="s">
        <v>3122</v>
      </c>
      <c r="D741" s="41" t="s">
        <v>3126</v>
      </c>
      <c r="E741" s="136">
        <v>45461</v>
      </c>
      <c r="F741" s="43" t="s">
        <v>27</v>
      </c>
      <c r="G741" s="43" t="s">
        <v>28</v>
      </c>
      <c r="H741" s="43" t="s">
        <v>45</v>
      </c>
      <c r="I741" s="43" t="s">
        <v>222</v>
      </c>
      <c r="J741" s="43" t="s">
        <v>2831</v>
      </c>
      <c r="K741" s="329" t="s">
        <v>3103</v>
      </c>
      <c r="L741" s="42" t="s">
        <v>3104</v>
      </c>
      <c r="M741" s="44" t="s">
        <v>3105</v>
      </c>
      <c r="N741" s="43">
        <v>1</v>
      </c>
      <c r="O741" s="43">
        <v>10</v>
      </c>
      <c r="P741" s="136">
        <v>45461</v>
      </c>
      <c r="Q741" s="136">
        <v>45504</v>
      </c>
      <c r="R741" s="295">
        <f t="shared" si="52"/>
        <v>6.1428571428571432</v>
      </c>
      <c r="S741" s="43" t="s">
        <v>2831</v>
      </c>
      <c r="T741" s="217"/>
      <c r="U741" s="15"/>
      <c r="V741" s="15"/>
      <c r="W741" s="15"/>
      <c r="X741" s="15"/>
      <c r="Y741" s="15"/>
      <c r="Z741" s="7"/>
      <c r="AA741" s="7"/>
      <c r="AB741" s="213">
        <f t="shared" si="48"/>
        <v>0</v>
      </c>
      <c r="AC741" s="208">
        <f t="shared" si="51"/>
        <v>0</v>
      </c>
      <c r="AD741" s="209"/>
    </row>
    <row r="742" spans="1:30" ht="105" x14ac:dyDescent="0.25">
      <c r="A742" s="202">
        <v>820</v>
      </c>
      <c r="B742" s="202" t="s">
        <v>24</v>
      </c>
      <c r="C742" s="202" t="s">
        <v>3122</v>
      </c>
      <c r="D742" s="41" t="s">
        <v>3126</v>
      </c>
      <c r="E742" s="136">
        <v>45461</v>
      </c>
      <c r="F742" s="43" t="s">
        <v>27</v>
      </c>
      <c r="G742" s="43" t="s">
        <v>28</v>
      </c>
      <c r="H742" s="43" t="s">
        <v>45</v>
      </c>
      <c r="I742" s="43" t="s">
        <v>222</v>
      </c>
      <c r="J742" s="43" t="s">
        <v>2831</v>
      </c>
      <c r="K742" s="330"/>
      <c r="L742" s="42" t="s">
        <v>3106</v>
      </c>
      <c r="M742" s="44" t="s">
        <v>3107</v>
      </c>
      <c r="N742" s="43">
        <v>2</v>
      </c>
      <c r="O742" s="43">
        <v>10</v>
      </c>
      <c r="P742" s="136">
        <v>45461</v>
      </c>
      <c r="Q742" s="136">
        <v>45626</v>
      </c>
      <c r="R742" s="295">
        <f t="shared" si="52"/>
        <v>23.571428571428573</v>
      </c>
      <c r="S742" s="43" t="s">
        <v>2831</v>
      </c>
      <c r="T742" s="217"/>
      <c r="U742" s="15"/>
      <c r="V742" s="15"/>
      <c r="W742" s="15"/>
      <c r="X742" s="15"/>
      <c r="Y742" s="15"/>
      <c r="Z742" s="7"/>
      <c r="AA742" s="7"/>
      <c r="AB742" s="213">
        <f t="shared" si="48"/>
        <v>0</v>
      </c>
      <c r="AC742" s="208">
        <f t="shared" si="51"/>
        <v>0</v>
      </c>
      <c r="AD742" s="209"/>
    </row>
    <row r="743" spans="1:30" ht="120" x14ac:dyDescent="0.25">
      <c r="A743" s="202">
        <v>821</v>
      </c>
      <c r="B743" s="202" t="s">
        <v>24</v>
      </c>
      <c r="C743" s="202" t="s">
        <v>3122</v>
      </c>
      <c r="D743" s="41" t="s">
        <v>3127</v>
      </c>
      <c r="E743" s="136">
        <v>45461</v>
      </c>
      <c r="F743" s="43" t="s">
        <v>27</v>
      </c>
      <c r="G743" s="43" t="s">
        <v>28</v>
      </c>
      <c r="H743" s="43" t="s">
        <v>29</v>
      </c>
      <c r="I743" s="43" t="s">
        <v>222</v>
      </c>
      <c r="J743" s="43" t="s">
        <v>2831</v>
      </c>
      <c r="K743" s="329" t="s">
        <v>3108</v>
      </c>
      <c r="L743" s="42" t="s">
        <v>3123</v>
      </c>
      <c r="M743" s="44" t="s">
        <v>3109</v>
      </c>
      <c r="N743" s="43">
        <v>2</v>
      </c>
      <c r="O743" s="43">
        <v>10</v>
      </c>
      <c r="P743" s="136">
        <v>45461</v>
      </c>
      <c r="Q743" s="136">
        <v>45504</v>
      </c>
      <c r="R743" s="295">
        <f t="shared" si="52"/>
        <v>6.1428571428571432</v>
      </c>
      <c r="S743" s="43" t="s">
        <v>2831</v>
      </c>
      <c r="T743" s="218"/>
      <c r="U743" s="219"/>
      <c r="V743" s="219"/>
      <c r="W743" s="219"/>
      <c r="X743" s="219"/>
      <c r="Y743" s="219"/>
      <c r="Z743" s="7"/>
      <c r="AA743" s="7"/>
      <c r="AB743" s="213">
        <f t="shared" si="48"/>
        <v>0</v>
      </c>
      <c r="AC743" s="208">
        <f t="shared" si="51"/>
        <v>0</v>
      </c>
      <c r="AD743" s="209"/>
    </row>
    <row r="744" spans="1:30" ht="135" x14ac:dyDescent="0.25">
      <c r="A744" s="202">
        <v>821</v>
      </c>
      <c r="B744" s="202" t="s">
        <v>24</v>
      </c>
      <c r="C744" s="202" t="s">
        <v>3122</v>
      </c>
      <c r="D744" s="41" t="s">
        <v>3127</v>
      </c>
      <c r="E744" s="136">
        <v>45461</v>
      </c>
      <c r="F744" s="43" t="s">
        <v>27</v>
      </c>
      <c r="G744" s="43" t="s">
        <v>28</v>
      </c>
      <c r="H744" s="43" t="s">
        <v>45</v>
      </c>
      <c r="I744" s="43" t="s">
        <v>222</v>
      </c>
      <c r="J744" s="43" t="s">
        <v>2831</v>
      </c>
      <c r="K744" s="330"/>
      <c r="L744" s="42" t="s">
        <v>3110</v>
      </c>
      <c r="M744" s="44" t="s">
        <v>3111</v>
      </c>
      <c r="N744" s="43">
        <v>1</v>
      </c>
      <c r="O744" s="43">
        <v>10</v>
      </c>
      <c r="P744" s="136">
        <v>45461</v>
      </c>
      <c r="Q744" s="136">
        <v>45565</v>
      </c>
      <c r="R744" s="295">
        <f t="shared" si="52"/>
        <v>14.857142857142858</v>
      </c>
      <c r="S744" s="43" t="s">
        <v>2831</v>
      </c>
      <c r="T744" s="218"/>
      <c r="U744" s="219"/>
      <c r="V744" s="219"/>
      <c r="W744" s="219"/>
      <c r="X744" s="219"/>
      <c r="Y744" s="219"/>
      <c r="Z744" s="7"/>
      <c r="AA744" s="7"/>
      <c r="AB744" s="213">
        <f t="shared" si="48"/>
        <v>0</v>
      </c>
      <c r="AC744" s="208">
        <f t="shared" si="51"/>
        <v>0</v>
      </c>
      <c r="AD744" s="209"/>
    </row>
    <row r="745" spans="1:30" ht="165" x14ac:dyDescent="0.25">
      <c r="A745" s="202">
        <v>822</v>
      </c>
      <c r="B745" s="202" t="s">
        <v>24</v>
      </c>
      <c r="C745" s="202" t="s">
        <v>3122</v>
      </c>
      <c r="D745" s="41" t="s">
        <v>3128</v>
      </c>
      <c r="E745" s="136">
        <v>45461</v>
      </c>
      <c r="F745" s="43" t="s">
        <v>27</v>
      </c>
      <c r="G745" s="43" t="s">
        <v>28</v>
      </c>
      <c r="H745" s="43" t="s">
        <v>45</v>
      </c>
      <c r="I745" s="43" t="s">
        <v>236</v>
      </c>
      <c r="J745" s="43" t="s">
        <v>2831</v>
      </c>
      <c r="K745" s="329" t="s">
        <v>3112</v>
      </c>
      <c r="L745" s="42" t="s">
        <v>3113</v>
      </c>
      <c r="M745" s="44" t="s">
        <v>3114</v>
      </c>
      <c r="N745" s="43">
        <v>6</v>
      </c>
      <c r="O745" s="43">
        <v>10</v>
      </c>
      <c r="P745" s="136">
        <v>45461</v>
      </c>
      <c r="Q745" s="136">
        <v>45565</v>
      </c>
      <c r="R745" s="295">
        <f t="shared" si="52"/>
        <v>14.857142857142858</v>
      </c>
      <c r="S745" s="43" t="s">
        <v>2831</v>
      </c>
      <c r="T745" s="217"/>
      <c r="U745" s="15"/>
      <c r="V745" s="15"/>
      <c r="W745" s="15"/>
      <c r="X745" s="15"/>
      <c r="Y745" s="15"/>
      <c r="Z745" s="7"/>
      <c r="AA745" s="7"/>
      <c r="AB745" s="213">
        <f t="shared" si="48"/>
        <v>0</v>
      </c>
      <c r="AC745" s="208">
        <f t="shared" si="51"/>
        <v>0</v>
      </c>
      <c r="AD745" s="209"/>
    </row>
    <row r="746" spans="1:30" ht="90" x14ac:dyDescent="0.25">
      <c r="A746" s="202">
        <v>822</v>
      </c>
      <c r="B746" s="202" t="s">
        <v>24</v>
      </c>
      <c r="C746" s="202" t="s">
        <v>3122</v>
      </c>
      <c r="D746" s="41" t="s">
        <v>3128</v>
      </c>
      <c r="E746" s="136">
        <v>45461</v>
      </c>
      <c r="F746" s="43" t="s">
        <v>27</v>
      </c>
      <c r="G746" s="43" t="s">
        <v>28</v>
      </c>
      <c r="H746" s="43" t="s">
        <v>45</v>
      </c>
      <c r="I746" s="43" t="s">
        <v>236</v>
      </c>
      <c r="J746" s="43" t="s">
        <v>2831</v>
      </c>
      <c r="K746" s="330"/>
      <c r="L746" s="42" t="s">
        <v>3115</v>
      </c>
      <c r="M746" s="44" t="s">
        <v>3116</v>
      </c>
      <c r="N746" s="43">
        <v>6</v>
      </c>
      <c r="O746" s="43">
        <v>10</v>
      </c>
      <c r="P746" s="136">
        <v>45461</v>
      </c>
      <c r="Q746" s="136">
        <v>45626</v>
      </c>
      <c r="R746" s="295">
        <f t="shared" si="52"/>
        <v>23.571428571428573</v>
      </c>
      <c r="S746" s="43" t="s">
        <v>2831</v>
      </c>
      <c r="T746" s="217"/>
      <c r="U746" s="15"/>
      <c r="V746" s="15"/>
      <c r="W746" s="15"/>
      <c r="X746" s="15"/>
      <c r="Y746" s="15"/>
      <c r="Z746" s="7"/>
      <c r="AA746" s="7"/>
      <c r="AB746" s="213">
        <f t="shared" si="48"/>
        <v>0</v>
      </c>
      <c r="AC746" s="208">
        <f t="shared" si="51"/>
        <v>0</v>
      </c>
      <c r="AD746" s="209"/>
    </row>
    <row r="747" spans="1:30" ht="90" x14ac:dyDescent="0.25">
      <c r="A747" s="202">
        <v>823</v>
      </c>
      <c r="B747" s="202" t="s">
        <v>24</v>
      </c>
      <c r="C747" s="202" t="s">
        <v>3122</v>
      </c>
      <c r="D747" s="41" t="s">
        <v>3129</v>
      </c>
      <c r="E747" s="136">
        <v>45461</v>
      </c>
      <c r="F747" s="43" t="s">
        <v>27</v>
      </c>
      <c r="G747" s="43" t="s">
        <v>28</v>
      </c>
      <c r="H747" s="43" t="s">
        <v>45</v>
      </c>
      <c r="I747" s="43" t="s">
        <v>236</v>
      </c>
      <c r="J747" s="43" t="s">
        <v>2831</v>
      </c>
      <c r="K747" s="329" t="s">
        <v>3117</v>
      </c>
      <c r="L747" s="42" t="s">
        <v>3118</v>
      </c>
      <c r="M747" s="44" t="s">
        <v>3119</v>
      </c>
      <c r="N747" s="43">
        <v>1</v>
      </c>
      <c r="O747" s="43">
        <v>10</v>
      </c>
      <c r="P747" s="136">
        <v>45461</v>
      </c>
      <c r="Q747" s="136">
        <v>45565</v>
      </c>
      <c r="R747" s="295">
        <f t="shared" si="52"/>
        <v>14.857142857142858</v>
      </c>
      <c r="S747" s="43" t="s">
        <v>2831</v>
      </c>
      <c r="T747" s="218"/>
      <c r="U747" s="219"/>
      <c r="V747" s="219"/>
      <c r="W747" s="219"/>
      <c r="X747" s="219"/>
      <c r="Y747" s="219"/>
      <c r="Z747" s="164"/>
      <c r="AA747" s="164"/>
      <c r="AB747" s="213">
        <f t="shared" si="48"/>
        <v>0</v>
      </c>
      <c r="AC747" s="208">
        <f t="shared" si="51"/>
        <v>0</v>
      </c>
      <c r="AD747" s="209"/>
    </row>
    <row r="748" spans="1:30" ht="105" x14ac:dyDescent="0.25">
      <c r="A748" s="202">
        <v>823</v>
      </c>
      <c r="B748" s="202" t="s">
        <v>24</v>
      </c>
      <c r="C748" s="202" t="s">
        <v>3122</v>
      </c>
      <c r="D748" s="41" t="s">
        <v>3129</v>
      </c>
      <c r="E748" s="136">
        <v>45461</v>
      </c>
      <c r="F748" s="43" t="s">
        <v>27</v>
      </c>
      <c r="G748" s="43" t="s">
        <v>28</v>
      </c>
      <c r="H748" s="43" t="s">
        <v>45</v>
      </c>
      <c r="I748" s="43" t="s">
        <v>236</v>
      </c>
      <c r="J748" s="43" t="s">
        <v>2831</v>
      </c>
      <c r="K748" s="330"/>
      <c r="L748" s="42" t="s">
        <v>3120</v>
      </c>
      <c r="M748" s="44" t="s">
        <v>3121</v>
      </c>
      <c r="N748" s="43">
        <v>2</v>
      </c>
      <c r="O748" s="43">
        <v>10</v>
      </c>
      <c r="P748" s="136">
        <v>45461</v>
      </c>
      <c r="Q748" s="136">
        <v>45626</v>
      </c>
      <c r="R748" s="295">
        <f t="shared" si="52"/>
        <v>23.571428571428573</v>
      </c>
      <c r="S748" s="43" t="s">
        <v>2831</v>
      </c>
      <c r="T748" s="218"/>
      <c r="U748" s="219"/>
      <c r="V748" s="219"/>
      <c r="W748" s="219"/>
      <c r="X748" s="219"/>
      <c r="Y748" s="219"/>
      <c r="Z748" s="164"/>
      <c r="AA748" s="164"/>
      <c r="AB748" s="213">
        <f t="shared" si="48"/>
        <v>0</v>
      </c>
      <c r="AC748" s="208">
        <f t="shared" si="51"/>
        <v>0</v>
      </c>
      <c r="AD748" s="209"/>
    </row>
    <row r="749" spans="1:30" x14ac:dyDescent="0.25">
      <c r="B749" s="210"/>
      <c r="C749" s="210"/>
    </row>
    <row r="750" spans="1:30" x14ac:dyDescent="0.25">
      <c r="B750" s="210"/>
      <c r="C750" s="210"/>
    </row>
    <row r="1128" spans="26:26" x14ac:dyDescent="0.25"/>
  </sheetData>
  <autoFilter ref="A1:AD748" xr:uid="{00000000-0001-0000-0000-000000000000}"/>
  <mergeCells count="4">
    <mergeCell ref="K745:K746"/>
    <mergeCell ref="K747:K748"/>
    <mergeCell ref="K741:K742"/>
    <mergeCell ref="K743:K744"/>
  </mergeCells>
  <phoneticPr fontId="29" type="noConversion"/>
  <conditionalFormatting sqref="K724">
    <cfRule type="duplicateValues" dxfId="1743" priority="3"/>
  </conditionalFormatting>
  <conditionalFormatting sqref="K727">
    <cfRule type="duplicateValues" dxfId="1742" priority="2"/>
  </conditionalFormatting>
  <conditionalFormatting sqref="K733">
    <cfRule type="duplicateValues" dxfId="1741" priority="6"/>
  </conditionalFormatting>
  <conditionalFormatting sqref="K737">
    <cfRule type="duplicateValues" dxfId="1740" priority="5"/>
  </conditionalFormatting>
  <conditionalFormatting sqref="K738">
    <cfRule type="duplicateValues" dxfId="1739" priority="4"/>
  </conditionalFormatting>
  <conditionalFormatting sqref="K739:K741 K743 K745 K747">
    <cfRule type="duplicateValues" dxfId="1738" priority="1"/>
  </conditionalFormatting>
  <conditionalFormatting sqref="L1:L708 L710:L721 L723:L1048576">
    <cfRule type="duplicateValues" dxfId="1737" priority="7"/>
  </conditionalFormatting>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6274-7F36-4127-8A78-BA440EFACE52}">
  <dimension ref="A1:B76"/>
  <sheetViews>
    <sheetView workbookViewId="0">
      <selection activeCell="A4" sqref="A4"/>
    </sheetView>
  </sheetViews>
  <sheetFormatPr baseColWidth="10" defaultRowHeight="15" x14ac:dyDescent="0.25"/>
  <cols>
    <col min="1" max="1" width="43" bestFit="1" customWidth="1"/>
    <col min="2" max="2" width="23.85546875" bestFit="1" customWidth="1"/>
  </cols>
  <sheetData>
    <row r="1" spans="1:2" x14ac:dyDescent="0.25">
      <c r="A1" s="331" t="s">
        <v>5</v>
      </c>
      <c r="B1" t="s">
        <v>3171</v>
      </c>
    </row>
    <row r="3" spans="1:2" x14ac:dyDescent="0.25">
      <c r="A3" s="331" t="s">
        <v>3172</v>
      </c>
      <c r="B3" t="s">
        <v>3174</v>
      </c>
    </row>
    <row r="4" spans="1:2" x14ac:dyDescent="0.25">
      <c r="A4" s="332" t="s">
        <v>3017</v>
      </c>
      <c r="B4" s="334">
        <v>100</v>
      </c>
    </row>
    <row r="5" spans="1:2" x14ac:dyDescent="0.25">
      <c r="A5" s="332" t="s">
        <v>2575</v>
      </c>
      <c r="B5" s="334">
        <v>100</v>
      </c>
    </row>
    <row r="6" spans="1:2" x14ac:dyDescent="0.25">
      <c r="A6" s="332" t="s">
        <v>2670</v>
      </c>
      <c r="B6" s="334">
        <v>100</v>
      </c>
    </row>
    <row r="7" spans="1:2" x14ac:dyDescent="0.25">
      <c r="A7" s="332" t="s">
        <v>2669</v>
      </c>
      <c r="B7" s="334">
        <v>100</v>
      </c>
    </row>
    <row r="8" spans="1:2" x14ac:dyDescent="0.25">
      <c r="A8" s="332" t="s">
        <v>2671</v>
      </c>
      <c r="B8" s="334">
        <v>85</v>
      </c>
    </row>
    <row r="9" spans="1:2" x14ac:dyDescent="0.25">
      <c r="A9" s="332" t="s">
        <v>2807</v>
      </c>
      <c r="B9" s="334">
        <v>100</v>
      </c>
    </row>
    <row r="10" spans="1:2" x14ac:dyDescent="0.25">
      <c r="A10" s="332" t="s">
        <v>2865</v>
      </c>
      <c r="B10" s="334">
        <v>71.25</v>
      </c>
    </row>
    <row r="11" spans="1:2" x14ac:dyDescent="0.25">
      <c r="A11" s="332" t="s">
        <v>2829</v>
      </c>
      <c r="B11" s="334">
        <v>82</v>
      </c>
    </row>
    <row r="12" spans="1:2" x14ac:dyDescent="0.25">
      <c r="A12" s="332" t="s">
        <v>3000</v>
      </c>
      <c r="B12" s="334">
        <v>100</v>
      </c>
    </row>
    <row r="13" spans="1:2" x14ac:dyDescent="0.25">
      <c r="A13" s="332" t="s">
        <v>3045</v>
      </c>
      <c r="B13" s="334">
        <v>27</v>
      </c>
    </row>
    <row r="14" spans="1:2" x14ac:dyDescent="0.25">
      <c r="A14" s="332" t="s">
        <v>3043</v>
      </c>
      <c r="B14" s="334">
        <v>0</v>
      </c>
    </row>
    <row r="15" spans="1:2" x14ac:dyDescent="0.25">
      <c r="A15" s="332" t="s">
        <v>3122</v>
      </c>
      <c r="B15" s="334">
        <v>0</v>
      </c>
    </row>
    <row r="16" spans="1:2" x14ac:dyDescent="0.25">
      <c r="A16" s="332" t="s">
        <v>468</v>
      </c>
      <c r="B16" s="334">
        <v>100</v>
      </c>
    </row>
    <row r="17" spans="1:2" x14ac:dyDescent="0.25">
      <c r="A17" s="332" t="s">
        <v>461</v>
      </c>
      <c r="B17" s="334">
        <v>100</v>
      </c>
    </row>
    <row r="18" spans="1:2" x14ac:dyDescent="0.25">
      <c r="A18" s="332" t="s">
        <v>901</v>
      </c>
      <c r="B18" s="334">
        <v>100</v>
      </c>
    </row>
    <row r="19" spans="1:2" x14ac:dyDescent="0.25">
      <c r="A19" s="332" t="s">
        <v>432</v>
      </c>
      <c r="B19" s="334">
        <v>100</v>
      </c>
    </row>
    <row r="20" spans="1:2" x14ac:dyDescent="0.25">
      <c r="A20" s="332" t="s">
        <v>417</v>
      </c>
      <c r="B20" s="334">
        <v>100</v>
      </c>
    </row>
    <row r="21" spans="1:2" x14ac:dyDescent="0.25">
      <c r="A21" s="332" t="s">
        <v>96</v>
      </c>
      <c r="B21" s="334">
        <v>100</v>
      </c>
    </row>
    <row r="22" spans="1:2" x14ac:dyDescent="0.25">
      <c r="A22" s="332" t="s">
        <v>1096</v>
      </c>
      <c r="B22" s="334">
        <v>100</v>
      </c>
    </row>
    <row r="23" spans="1:2" x14ac:dyDescent="0.25">
      <c r="A23" s="332" t="s">
        <v>90</v>
      </c>
      <c r="B23" s="334">
        <v>100</v>
      </c>
    </row>
    <row r="24" spans="1:2" x14ac:dyDescent="0.25">
      <c r="A24" s="332" t="s">
        <v>220</v>
      </c>
      <c r="B24" s="334">
        <v>100</v>
      </c>
    </row>
    <row r="25" spans="1:2" x14ac:dyDescent="0.25">
      <c r="A25" s="332" t="s">
        <v>340</v>
      </c>
      <c r="B25" s="334">
        <v>100</v>
      </c>
    </row>
    <row r="26" spans="1:2" x14ac:dyDescent="0.25">
      <c r="A26" s="332" t="s">
        <v>25</v>
      </c>
      <c r="B26" s="334">
        <v>100</v>
      </c>
    </row>
    <row r="27" spans="1:2" x14ac:dyDescent="0.25">
      <c r="A27" s="332" t="s">
        <v>79</v>
      </c>
      <c r="B27" s="334">
        <v>100</v>
      </c>
    </row>
    <row r="28" spans="1:2" x14ac:dyDescent="0.25">
      <c r="A28" s="332" t="s">
        <v>271</v>
      </c>
      <c r="B28" s="334">
        <v>100</v>
      </c>
    </row>
    <row r="29" spans="1:2" x14ac:dyDescent="0.25">
      <c r="A29" s="332" t="s">
        <v>805</v>
      </c>
      <c r="B29" s="334">
        <v>100</v>
      </c>
    </row>
    <row r="30" spans="1:2" x14ac:dyDescent="0.25">
      <c r="A30" s="332" t="s">
        <v>444</v>
      </c>
      <c r="B30" s="334">
        <v>100</v>
      </c>
    </row>
    <row r="31" spans="1:2" x14ac:dyDescent="0.25">
      <c r="A31" s="332" t="s">
        <v>362</v>
      </c>
      <c r="B31" s="334">
        <v>100</v>
      </c>
    </row>
    <row r="32" spans="1:2" x14ac:dyDescent="0.25">
      <c r="A32" s="332" t="s">
        <v>370</v>
      </c>
      <c r="B32" s="334">
        <v>100</v>
      </c>
    </row>
    <row r="33" spans="1:2" x14ac:dyDescent="0.25">
      <c r="A33" s="332" t="s">
        <v>250</v>
      </c>
      <c r="B33" s="334">
        <v>100</v>
      </c>
    </row>
    <row r="34" spans="1:2" x14ac:dyDescent="0.25">
      <c r="A34" s="332" t="s">
        <v>506</v>
      </c>
      <c r="B34" s="334">
        <v>100</v>
      </c>
    </row>
    <row r="35" spans="1:2" x14ac:dyDescent="0.25">
      <c r="A35" s="332" t="s">
        <v>234</v>
      </c>
      <c r="B35" s="334">
        <v>100</v>
      </c>
    </row>
    <row r="36" spans="1:2" x14ac:dyDescent="0.25">
      <c r="A36" s="332" t="s">
        <v>1174</v>
      </c>
      <c r="B36" s="334">
        <v>100</v>
      </c>
    </row>
    <row r="37" spans="1:2" x14ac:dyDescent="0.25">
      <c r="A37" s="332" t="s">
        <v>1254</v>
      </c>
      <c r="B37" s="334">
        <v>100</v>
      </c>
    </row>
    <row r="38" spans="1:2" x14ac:dyDescent="0.25">
      <c r="A38" s="332" t="s">
        <v>1280</v>
      </c>
      <c r="B38" s="334">
        <v>100</v>
      </c>
    </row>
    <row r="39" spans="1:2" x14ac:dyDescent="0.25">
      <c r="A39" s="332" t="s">
        <v>1315</v>
      </c>
      <c r="B39" s="334">
        <v>100</v>
      </c>
    </row>
    <row r="40" spans="1:2" x14ac:dyDescent="0.25">
      <c r="A40" s="332" t="s">
        <v>1364</v>
      </c>
      <c r="B40" s="334">
        <v>100</v>
      </c>
    </row>
    <row r="41" spans="1:2" x14ac:dyDescent="0.25">
      <c r="A41" s="332" t="s">
        <v>1427</v>
      </c>
      <c r="B41" s="334">
        <v>100</v>
      </c>
    </row>
    <row r="42" spans="1:2" x14ac:dyDescent="0.25">
      <c r="A42" s="332" t="s">
        <v>1440</v>
      </c>
      <c r="B42" s="334">
        <v>100</v>
      </c>
    </row>
    <row r="43" spans="1:2" x14ac:dyDescent="0.25">
      <c r="A43" s="332" t="s">
        <v>1485</v>
      </c>
      <c r="B43" s="334">
        <v>100</v>
      </c>
    </row>
    <row r="44" spans="1:2" x14ac:dyDescent="0.25">
      <c r="A44" s="332" t="s">
        <v>1512</v>
      </c>
      <c r="B44" s="334">
        <v>100</v>
      </c>
    </row>
    <row r="45" spans="1:2" x14ac:dyDescent="0.25">
      <c r="A45" s="332" t="s">
        <v>1548</v>
      </c>
      <c r="B45" s="334">
        <v>100</v>
      </c>
    </row>
    <row r="46" spans="1:2" x14ac:dyDescent="0.25">
      <c r="A46" s="332" t="s">
        <v>1578</v>
      </c>
      <c r="B46" s="334">
        <v>100</v>
      </c>
    </row>
    <row r="47" spans="1:2" x14ac:dyDescent="0.25">
      <c r="A47" s="332" t="s">
        <v>1597</v>
      </c>
      <c r="B47" s="334">
        <v>100</v>
      </c>
    </row>
    <row r="48" spans="1:2" x14ac:dyDescent="0.25">
      <c r="A48" s="332" t="s">
        <v>1618</v>
      </c>
      <c r="B48" s="334">
        <v>100</v>
      </c>
    </row>
    <row r="49" spans="1:2" x14ac:dyDescent="0.25">
      <c r="A49" s="332" t="s">
        <v>1639</v>
      </c>
      <c r="B49" s="334">
        <v>100</v>
      </c>
    </row>
    <row r="50" spans="1:2" x14ac:dyDescent="0.25">
      <c r="A50" s="332" t="s">
        <v>1655</v>
      </c>
      <c r="B50" s="334">
        <v>100</v>
      </c>
    </row>
    <row r="51" spans="1:2" x14ac:dyDescent="0.25">
      <c r="A51" s="332" t="s">
        <v>1689</v>
      </c>
      <c r="B51" s="334">
        <v>100</v>
      </c>
    </row>
    <row r="52" spans="1:2" x14ac:dyDescent="0.25">
      <c r="A52" s="332" t="s">
        <v>1769</v>
      </c>
      <c r="B52" s="334">
        <v>100</v>
      </c>
    </row>
    <row r="53" spans="1:2" x14ac:dyDescent="0.25">
      <c r="A53" s="332" t="s">
        <v>1770</v>
      </c>
      <c r="B53" s="334">
        <v>100</v>
      </c>
    </row>
    <row r="54" spans="1:2" x14ac:dyDescent="0.25">
      <c r="A54" s="332" t="s">
        <v>1763</v>
      </c>
      <c r="B54" s="334">
        <v>100</v>
      </c>
    </row>
    <row r="55" spans="1:2" x14ac:dyDescent="0.25">
      <c r="A55" s="332" t="s">
        <v>1764</v>
      </c>
      <c r="B55" s="334">
        <v>100</v>
      </c>
    </row>
    <row r="56" spans="1:2" x14ac:dyDescent="0.25">
      <c r="A56" s="332" t="s">
        <v>1768</v>
      </c>
      <c r="B56" s="334">
        <v>100</v>
      </c>
    </row>
    <row r="57" spans="1:2" x14ac:dyDescent="0.25">
      <c r="A57" s="332" t="s">
        <v>1969</v>
      </c>
      <c r="B57" s="334">
        <v>100</v>
      </c>
    </row>
    <row r="58" spans="1:2" x14ac:dyDescent="0.25">
      <c r="A58" s="332" t="s">
        <v>1948</v>
      </c>
      <c r="B58" s="334">
        <v>100</v>
      </c>
    </row>
    <row r="59" spans="1:2" x14ac:dyDescent="0.25">
      <c r="A59" s="332" t="s">
        <v>2005</v>
      </c>
      <c r="B59" s="334">
        <v>100</v>
      </c>
    </row>
    <row r="60" spans="1:2" x14ac:dyDescent="0.25">
      <c r="A60" s="332" t="s">
        <v>2189</v>
      </c>
      <c r="B60" s="334">
        <v>100</v>
      </c>
    </row>
    <row r="61" spans="1:2" x14ac:dyDescent="0.25">
      <c r="A61" s="332" t="s">
        <v>2126</v>
      </c>
      <c r="B61" s="334">
        <v>100</v>
      </c>
    </row>
    <row r="62" spans="1:2" x14ac:dyDescent="0.25">
      <c r="A62" s="332" t="s">
        <v>2111</v>
      </c>
      <c r="B62" s="334">
        <v>100</v>
      </c>
    </row>
    <row r="63" spans="1:2" x14ac:dyDescent="0.25">
      <c r="A63" s="332" t="s">
        <v>2245</v>
      </c>
      <c r="B63" s="334">
        <v>100</v>
      </c>
    </row>
    <row r="64" spans="1:2" x14ac:dyDescent="0.25">
      <c r="A64" s="332" t="s">
        <v>2333</v>
      </c>
      <c r="B64" s="334">
        <v>100</v>
      </c>
    </row>
    <row r="65" spans="1:2" x14ac:dyDescent="0.25">
      <c r="A65" s="332" t="s">
        <v>2221</v>
      </c>
      <c r="B65" s="334">
        <v>100</v>
      </c>
    </row>
    <row r="66" spans="1:2" x14ac:dyDescent="0.25">
      <c r="A66" s="332" t="s">
        <v>2280</v>
      </c>
      <c r="B66" s="334">
        <v>100</v>
      </c>
    </row>
    <row r="67" spans="1:2" x14ac:dyDescent="0.25">
      <c r="A67" s="332" t="s">
        <v>2359</v>
      </c>
      <c r="B67" s="334">
        <v>100</v>
      </c>
    </row>
    <row r="68" spans="1:2" x14ac:dyDescent="0.25">
      <c r="A68" s="332" t="s">
        <v>2469</v>
      </c>
      <c r="B68" s="334">
        <v>99.99</v>
      </c>
    </row>
    <row r="69" spans="1:2" x14ac:dyDescent="0.25">
      <c r="A69" s="332" t="s">
        <v>2415</v>
      </c>
      <c r="B69" s="334">
        <v>100</v>
      </c>
    </row>
    <row r="70" spans="1:2" x14ac:dyDescent="0.25">
      <c r="A70" s="332" t="s">
        <v>2398</v>
      </c>
      <c r="B70" s="334">
        <v>100</v>
      </c>
    </row>
    <row r="71" spans="1:2" x14ac:dyDescent="0.25">
      <c r="A71" s="332" t="s">
        <v>2549</v>
      </c>
      <c r="B71" s="334">
        <v>100</v>
      </c>
    </row>
    <row r="72" spans="1:2" x14ac:dyDescent="0.25">
      <c r="A72" s="332" t="s">
        <v>2548</v>
      </c>
      <c r="B72" s="334">
        <v>100.00000000000001</v>
      </c>
    </row>
    <row r="73" spans="1:2" x14ac:dyDescent="0.25">
      <c r="A73" s="332" t="s">
        <v>2550</v>
      </c>
      <c r="B73" s="334">
        <v>85</v>
      </c>
    </row>
    <row r="74" spans="1:2" x14ac:dyDescent="0.25">
      <c r="A74" s="332" t="s">
        <v>2573</v>
      </c>
      <c r="B74" s="334">
        <v>37.629999999999995</v>
      </c>
    </row>
    <row r="75" spans="1:2" x14ac:dyDescent="0.25">
      <c r="A75" s="332" t="s">
        <v>2574</v>
      </c>
      <c r="B75" s="334">
        <v>100</v>
      </c>
    </row>
    <row r="76" spans="1:2" hidden="1" x14ac:dyDescent="0.25">
      <c r="A76" s="332" t="s">
        <v>3173</v>
      </c>
      <c r="B76" s="333">
        <v>6787.87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EBE6-5E87-4A61-BC41-1A3EA82683FD}">
  <dimension ref="A1:B769"/>
  <sheetViews>
    <sheetView workbookViewId="0">
      <selection activeCell="B3" sqref="B3"/>
    </sheetView>
  </sheetViews>
  <sheetFormatPr baseColWidth="10" defaultRowHeight="15" x14ac:dyDescent="0.25"/>
  <cols>
    <col min="1" max="1" width="116.85546875" customWidth="1"/>
    <col min="2" max="2" width="23.85546875" bestFit="1" customWidth="1"/>
  </cols>
  <sheetData>
    <row r="1" spans="1:2" x14ac:dyDescent="0.25">
      <c r="A1" s="331" t="s">
        <v>5</v>
      </c>
      <c r="B1" t="s">
        <v>3171</v>
      </c>
    </row>
    <row r="2" spans="1:2" x14ac:dyDescent="0.25">
      <c r="A2" s="331" t="s">
        <v>18</v>
      </c>
      <c r="B2" t="s">
        <v>3171</v>
      </c>
    </row>
    <row r="3" spans="1:2" x14ac:dyDescent="0.25">
      <c r="A3" s="331" t="s">
        <v>9</v>
      </c>
      <c r="B3" t="s">
        <v>3171</v>
      </c>
    </row>
    <row r="5" spans="1:2" x14ac:dyDescent="0.25">
      <c r="A5" s="331" t="s">
        <v>3172</v>
      </c>
      <c r="B5" t="s">
        <v>3174</v>
      </c>
    </row>
    <row r="6" spans="1:2" x14ac:dyDescent="0.25">
      <c r="A6" s="332" t="s">
        <v>3017</v>
      </c>
      <c r="B6" s="334">
        <v>100</v>
      </c>
    </row>
    <row r="7" spans="1:2" x14ac:dyDescent="0.25">
      <c r="A7" s="335" t="s">
        <v>3019</v>
      </c>
      <c r="B7" s="334">
        <v>100</v>
      </c>
    </row>
    <row r="8" spans="1:2" x14ac:dyDescent="0.25">
      <c r="A8" s="332" t="s">
        <v>2575</v>
      </c>
      <c r="B8" s="334">
        <v>100</v>
      </c>
    </row>
    <row r="9" spans="1:2" x14ac:dyDescent="0.25">
      <c r="A9" s="335" t="s">
        <v>2584</v>
      </c>
      <c r="B9" s="334">
        <v>25</v>
      </c>
    </row>
    <row r="10" spans="1:2" x14ac:dyDescent="0.25">
      <c r="A10" s="335" t="s">
        <v>2582</v>
      </c>
      <c r="B10" s="334">
        <v>25</v>
      </c>
    </row>
    <row r="11" spans="1:2" x14ac:dyDescent="0.25">
      <c r="A11" s="335" t="s">
        <v>2581</v>
      </c>
      <c r="B11" s="334">
        <v>25</v>
      </c>
    </row>
    <row r="12" spans="1:2" x14ac:dyDescent="0.25">
      <c r="A12" s="335" t="s">
        <v>2583</v>
      </c>
      <c r="B12" s="334">
        <v>25</v>
      </c>
    </row>
    <row r="13" spans="1:2" x14ac:dyDescent="0.25">
      <c r="A13" s="332" t="s">
        <v>2670</v>
      </c>
      <c r="B13" s="334">
        <v>100</v>
      </c>
    </row>
    <row r="14" spans="1:2" x14ac:dyDescent="0.25">
      <c r="A14" s="335" t="s">
        <v>2732</v>
      </c>
      <c r="B14" s="334">
        <v>10</v>
      </c>
    </row>
    <row r="15" spans="1:2" x14ac:dyDescent="0.25">
      <c r="A15" s="335" t="s">
        <v>2734</v>
      </c>
      <c r="B15" s="334">
        <v>10</v>
      </c>
    </row>
    <row r="16" spans="1:2" x14ac:dyDescent="0.25">
      <c r="A16" s="335" t="s">
        <v>2728</v>
      </c>
      <c r="B16" s="334">
        <v>10</v>
      </c>
    </row>
    <row r="17" spans="1:2" x14ac:dyDescent="0.25">
      <c r="A17" s="335" t="s">
        <v>2715</v>
      </c>
      <c r="B17" s="334">
        <v>10</v>
      </c>
    </row>
    <row r="18" spans="1:2" x14ac:dyDescent="0.25">
      <c r="A18" s="335" t="s">
        <v>2739</v>
      </c>
      <c r="B18" s="334">
        <v>10</v>
      </c>
    </row>
    <row r="19" spans="1:2" x14ac:dyDescent="0.25">
      <c r="A19" s="335" t="s">
        <v>2741</v>
      </c>
      <c r="B19" s="334">
        <v>10</v>
      </c>
    </row>
    <row r="20" spans="1:2" x14ac:dyDescent="0.25">
      <c r="A20" s="335" t="s">
        <v>2724</v>
      </c>
      <c r="B20" s="334">
        <v>10</v>
      </c>
    </row>
    <row r="21" spans="1:2" x14ac:dyDescent="0.25">
      <c r="A21" s="335" t="s">
        <v>2718</v>
      </c>
      <c r="B21" s="334">
        <v>10</v>
      </c>
    </row>
    <row r="22" spans="1:2" x14ac:dyDescent="0.25">
      <c r="A22" s="335" t="s">
        <v>2745</v>
      </c>
      <c r="B22" s="334">
        <v>10</v>
      </c>
    </row>
    <row r="23" spans="1:2" x14ac:dyDescent="0.25">
      <c r="A23" s="335" t="s">
        <v>2722</v>
      </c>
      <c r="B23" s="334">
        <v>10</v>
      </c>
    </row>
    <row r="24" spans="1:2" x14ac:dyDescent="0.25">
      <c r="A24" s="332" t="s">
        <v>2669</v>
      </c>
      <c r="B24" s="334">
        <v>100</v>
      </c>
    </row>
    <row r="25" spans="1:2" x14ac:dyDescent="0.25">
      <c r="A25" s="335" t="s">
        <v>2673</v>
      </c>
      <c r="B25" s="334">
        <v>10</v>
      </c>
    </row>
    <row r="26" spans="1:2" x14ac:dyDescent="0.25">
      <c r="A26" s="335" t="s">
        <v>2674</v>
      </c>
      <c r="B26" s="334">
        <v>10</v>
      </c>
    </row>
    <row r="27" spans="1:2" x14ac:dyDescent="0.25">
      <c r="A27" s="335" t="s">
        <v>2691</v>
      </c>
      <c r="B27" s="334">
        <v>10</v>
      </c>
    </row>
    <row r="28" spans="1:2" x14ac:dyDescent="0.25">
      <c r="A28" s="335" t="s">
        <v>2697</v>
      </c>
      <c r="B28" s="334">
        <v>10</v>
      </c>
    </row>
    <row r="29" spans="1:2" x14ac:dyDescent="0.25">
      <c r="A29" s="335" t="s">
        <v>2703</v>
      </c>
      <c r="B29" s="334">
        <v>10</v>
      </c>
    </row>
    <row r="30" spans="1:2" x14ac:dyDescent="0.25">
      <c r="A30" s="335" t="s">
        <v>2693</v>
      </c>
      <c r="B30" s="334">
        <v>10</v>
      </c>
    </row>
    <row r="31" spans="1:2" x14ac:dyDescent="0.25">
      <c r="A31" s="335" t="s">
        <v>2687</v>
      </c>
      <c r="B31" s="334">
        <v>10</v>
      </c>
    </row>
    <row r="32" spans="1:2" x14ac:dyDescent="0.25">
      <c r="A32" s="335" t="s">
        <v>2699</v>
      </c>
      <c r="B32" s="334">
        <v>10</v>
      </c>
    </row>
    <row r="33" spans="1:2" x14ac:dyDescent="0.25">
      <c r="A33" s="335" t="s">
        <v>2681</v>
      </c>
      <c r="B33" s="334">
        <v>10</v>
      </c>
    </row>
    <row r="34" spans="1:2" x14ac:dyDescent="0.25">
      <c r="A34" s="335" t="s">
        <v>2682</v>
      </c>
      <c r="B34" s="334">
        <v>10</v>
      </c>
    </row>
    <row r="35" spans="1:2" x14ac:dyDescent="0.25">
      <c r="A35" s="332" t="s">
        <v>2671</v>
      </c>
      <c r="B35" s="334">
        <v>85</v>
      </c>
    </row>
    <row r="36" spans="1:2" x14ac:dyDescent="0.25">
      <c r="A36" s="335" t="s">
        <v>2777</v>
      </c>
      <c r="B36" s="334">
        <v>15</v>
      </c>
    </row>
    <row r="37" spans="1:2" x14ac:dyDescent="0.25">
      <c r="A37" s="335" t="s">
        <v>2779</v>
      </c>
      <c r="B37" s="334">
        <v>15</v>
      </c>
    </row>
    <row r="38" spans="1:2" x14ac:dyDescent="0.25">
      <c r="A38" s="335" t="s">
        <v>2774</v>
      </c>
      <c r="B38" s="334">
        <v>15</v>
      </c>
    </row>
    <row r="39" spans="1:2" x14ac:dyDescent="0.25">
      <c r="A39" s="335" t="s">
        <v>2762</v>
      </c>
      <c r="B39" s="334">
        <v>10</v>
      </c>
    </row>
    <row r="40" spans="1:2" x14ac:dyDescent="0.25">
      <c r="A40" s="335" t="s">
        <v>2769</v>
      </c>
      <c r="B40" s="334">
        <v>0</v>
      </c>
    </row>
    <row r="41" spans="1:2" x14ac:dyDescent="0.25">
      <c r="A41" s="335" t="s">
        <v>2766</v>
      </c>
      <c r="B41" s="334">
        <v>15</v>
      </c>
    </row>
    <row r="42" spans="1:2" x14ac:dyDescent="0.25">
      <c r="A42" s="335" t="s">
        <v>2758</v>
      </c>
      <c r="B42" s="334">
        <v>15</v>
      </c>
    </row>
    <row r="43" spans="1:2" x14ac:dyDescent="0.25">
      <c r="A43" s="332" t="s">
        <v>2807</v>
      </c>
      <c r="B43" s="334">
        <v>100</v>
      </c>
    </row>
    <row r="44" spans="1:2" x14ac:dyDescent="0.25">
      <c r="A44" s="335" t="s">
        <v>2919</v>
      </c>
      <c r="B44" s="334">
        <v>10</v>
      </c>
    </row>
    <row r="45" spans="1:2" x14ac:dyDescent="0.25">
      <c r="A45" s="335" t="s">
        <v>2821</v>
      </c>
      <c r="B45" s="334">
        <v>20</v>
      </c>
    </row>
    <row r="46" spans="1:2" x14ac:dyDescent="0.25">
      <c r="A46" s="335" t="s">
        <v>2823</v>
      </c>
      <c r="B46" s="334">
        <v>20</v>
      </c>
    </row>
    <row r="47" spans="1:2" x14ac:dyDescent="0.25">
      <c r="A47" s="335" t="s">
        <v>2820</v>
      </c>
      <c r="B47" s="334">
        <v>10</v>
      </c>
    </row>
    <row r="48" spans="1:2" x14ac:dyDescent="0.25">
      <c r="A48" s="335" t="s">
        <v>2818</v>
      </c>
      <c r="B48" s="334">
        <v>10</v>
      </c>
    </row>
    <row r="49" spans="1:2" x14ac:dyDescent="0.25">
      <c r="A49" s="335" t="s">
        <v>2822</v>
      </c>
      <c r="B49" s="334">
        <v>20</v>
      </c>
    </row>
    <row r="50" spans="1:2" x14ac:dyDescent="0.25">
      <c r="A50" s="335" t="s">
        <v>2819</v>
      </c>
      <c r="B50" s="334">
        <v>10</v>
      </c>
    </row>
    <row r="51" spans="1:2" x14ac:dyDescent="0.25">
      <c r="A51" s="332" t="s">
        <v>2865</v>
      </c>
      <c r="B51" s="334">
        <v>71.25</v>
      </c>
    </row>
    <row r="52" spans="1:2" x14ac:dyDescent="0.25">
      <c r="A52" s="335" t="s">
        <v>2877</v>
      </c>
      <c r="B52" s="334">
        <v>8.75</v>
      </c>
    </row>
    <row r="53" spans="1:2" x14ac:dyDescent="0.25">
      <c r="A53" s="335" t="s">
        <v>2880</v>
      </c>
      <c r="B53" s="334">
        <v>0</v>
      </c>
    </row>
    <row r="54" spans="1:2" x14ac:dyDescent="0.25">
      <c r="A54" s="335" t="s">
        <v>2889</v>
      </c>
      <c r="B54" s="334">
        <v>12.5</v>
      </c>
    </row>
    <row r="55" spans="1:2" x14ac:dyDescent="0.25">
      <c r="A55" s="335" t="s">
        <v>2874</v>
      </c>
      <c r="B55" s="334">
        <v>12.5</v>
      </c>
    </row>
    <row r="56" spans="1:2" x14ac:dyDescent="0.25">
      <c r="A56" s="335" t="s">
        <v>2883</v>
      </c>
      <c r="B56" s="334">
        <v>12.5</v>
      </c>
    </row>
    <row r="57" spans="1:2" x14ac:dyDescent="0.25">
      <c r="A57" s="335" t="s">
        <v>2891</v>
      </c>
      <c r="B57" s="334">
        <v>12.5</v>
      </c>
    </row>
    <row r="58" spans="1:2" x14ac:dyDescent="0.25">
      <c r="A58" s="335" t="s">
        <v>2886</v>
      </c>
      <c r="B58" s="334">
        <v>12.5</v>
      </c>
    </row>
    <row r="59" spans="1:2" x14ac:dyDescent="0.25">
      <c r="A59" s="332" t="s">
        <v>2829</v>
      </c>
      <c r="B59" s="334">
        <v>82</v>
      </c>
    </row>
    <row r="60" spans="1:2" x14ac:dyDescent="0.25">
      <c r="A60" s="335" t="s">
        <v>2863</v>
      </c>
      <c r="B60" s="334">
        <v>10</v>
      </c>
    </row>
    <row r="61" spans="1:2" x14ac:dyDescent="0.25">
      <c r="A61" s="335" t="s">
        <v>2843</v>
      </c>
      <c r="B61" s="334">
        <v>0</v>
      </c>
    </row>
    <row r="62" spans="1:2" x14ac:dyDescent="0.25">
      <c r="A62" s="335" t="s">
        <v>2839</v>
      </c>
      <c r="B62" s="334">
        <v>10</v>
      </c>
    </row>
    <row r="63" spans="1:2" x14ac:dyDescent="0.25">
      <c r="A63" s="335" t="s">
        <v>2847</v>
      </c>
      <c r="B63" s="334">
        <v>10</v>
      </c>
    </row>
    <row r="64" spans="1:2" x14ac:dyDescent="0.25">
      <c r="A64" s="335" t="s">
        <v>2851</v>
      </c>
      <c r="B64" s="334">
        <v>7</v>
      </c>
    </row>
    <row r="65" spans="1:2" x14ac:dyDescent="0.25">
      <c r="A65" s="335" t="s">
        <v>2855</v>
      </c>
      <c r="B65" s="334">
        <v>10</v>
      </c>
    </row>
    <row r="66" spans="1:2" x14ac:dyDescent="0.25">
      <c r="A66" s="335" t="s">
        <v>2835</v>
      </c>
      <c r="B66" s="334">
        <v>5</v>
      </c>
    </row>
    <row r="67" spans="1:2" x14ac:dyDescent="0.25">
      <c r="A67" s="335" t="s">
        <v>2833</v>
      </c>
      <c r="B67" s="334">
        <v>10</v>
      </c>
    </row>
    <row r="68" spans="1:2" x14ac:dyDescent="0.25">
      <c r="A68" s="335" t="s">
        <v>2845</v>
      </c>
      <c r="B68" s="334">
        <v>10</v>
      </c>
    </row>
    <row r="69" spans="1:2" x14ac:dyDescent="0.25">
      <c r="A69" s="335" t="s">
        <v>2859</v>
      </c>
      <c r="B69" s="334">
        <v>10</v>
      </c>
    </row>
    <row r="70" spans="1:2" x14ac:dyDescent="0.25">
      <c r="A70" s="332" t="s">
        <v>3000</v>
      </c>
      <c r="B70" s="334">
        <v>100</v>
      </c>
    </row>
    <row r="71" spans="1:2" x14ac:dyDescent="0.25">
      <c r="A71" s="335" t="s">
        <v>3002</v>
      </c>
      <c r="B71" s="334">
        <v>25</v>
      </c>
    </row>
    <row r="72" spans="1:2" x14ac:dyDescent="0.25">
      <c r="A72" s="335" t="s">
        <v>3006</v>
      </c>
      <c r="B72" s="334">
        <v>25</v>
      </c>
    </row>
    <row r="73" spans="1:2" x14ac:dyDescent="0.25">
      <c r="A73" s="335" t="s">
        <v>3003</v>
      </c>
      <c r="B73" s="334">
        <v>25</v>
      </c>
    </row>
    <row r="74" spans="1:2" x14ac:dyDescent="0.25">
      <c r="A74" s="335" t="s">
        <v>3005</v>
      </c>
      <c r="B74" s="334">
        <v>25</v>
      </c>
    </row>
    <row r="75" spans="1:2" x14ac:dyDescent="0.25">
      <c r="A75" s="332" t="s">
        <v>3045</v>
      </c>
      <c r="B75" s="334">
        <v>27</v>
      </c>
    </row>
    <row r="76" spans="1:2" hidden="1" x14ac:dyDescent="0.25">
      <c r="A76" s="335" t="s">
        <v>3081</v>
      </c>
      <c r="B76" s="334">
        <v>0</v>
      </c>
    </row>
    <row r="77" spans="1:2" x14ac:dyDescent="0.25">
      <c r="A77" s="335" t="s">
        <v>3072</v>
      </c>
      <c r="B77" s="334">
        <v>0</v>
      </c>
    </row>
    <row r="78" spans="1:2" x14ac:dyDescent="0.25">
      <c r="A78" s="335" t="s">
        <v>3069</v>
      </c>
      <c r="B78" s="334">
        <v>0</v>
      </c>
    </row>
    <row r="79" spans="1:2" x14ac:dyDescent="0.25">
      <c r="A79" s="335" t="s">
        <v>3079</v>
      </c>
      <c r="B79" s="334">
        <v>0</v>
      </c>
    </row>
    <row r="80" spans="1:2" x14ac:dyDescent="0.25">
      <c r="A80" s="335" t="s">
        <v>3073</v>
      </c>
      <c r="B80" s="334">
        <v>0</v>
      </c>
    </row>
    <row r="81" spans="1:2" x14ac:dyDescent="0.25">
      <c r="A81" s="335" t="s">
        <v>3076</v>
      </c>
      <c r="B81" s="334">
        <v>0</v>
      </c>
    </row>
    <row r="82" spans="1:2" x14ac:dyDescent="0.25">
      <c r="A82" s="335" t="s">
        <v>3070</v>
      </c>
      <c r="B82" s="334">
        <v>0</v>
      </c>
    </row>
    <row r="83" spans="1:2" x14ac:dyDescent="0.25">
      <c r="A83" s="335" t="s">
        <v>3077</v>
      </c>
      <c r="B83" s="334">
        <v>0</v>
      </c>
    </row>
    <row r="84" spans="1:2" x14ac:dyDescent="0.25">
      <c r="A84" s="335" t="s">
        <v>3074</v>
      </c>
      <c r="B84" s="334">
        <v>6</v>
      </c>
    </row>
    <row r="85" spans="1:2" x14ac:dyDescent="0.25">
      <c r="A85" s="335" t="s">
        <v>3047</v>
      </c>
      <c r="B85" s="334">
        <v>7</v>
      </c>
    </row>
    <row r="86" spans="1:2" x14ac:dyDescent="0.25">
      <c r="A86" s="335" t="s">
        <v>3075</v>
      </c>
      <c r="B86" s="334">
        <v>0</v>
      </c>
    </row>
    <row r="87" spans="1:2" x14ac:dyDescent="0.25">
      <c r="A87" s="335" t="s">
        <v>3078</v>
      </c>
      <c r="B87" s="334">
        <v>7</v>
      </c>
    </row>
    <row r="88" spans="1:2" x14ac:dyDescent="0.25">
      <c r="A88" s="335" t="s">
        <v>3080</v>
      </c>
      <c r="B88" s="334">
        <v>7</v>
      </c>
    </row>
    <row r="89" spans="1:2" x14ac:dyDescent="0.25">
      <c r="A89" s="335" t="s">
        <v>3071</v>
      </c>
      <c r="B89" s="334">
        <v>0</v>
      </c>
    </row>
    <row r="90" spans="1:2" x14ac:dyDescent="0.25">
      <c r="A90" s="332" t="s">
        <v>3043</v>
      </c>
      <c r="B90" s="334">
        <v>0</v>
      </c>
    </row>
    <row r="91" spans="1:2" x14ac:dyDescent="0.25">
      <c r="A91" s="335" t="s">
        <v>3038</v>
      </c>
      <c r="B91" s="334">
        <v>0</v>
      </c>
    </row>
    <row r="92" spans="1:2" x14ac:dyDescent="0.25">
      <c r="A92" s="335" t="s">
        <v>3040</v>
      </c>
      <c r="B92" s="334">
        <v>0</v>
      </c>
    </row>
    <row r="93" spans="1:2" x14ac:dyDescent="0.25">
      <c r="A93" s="335" t="s">
        <v>3034</v>
      </c>
      <c r="B93" s="334">
        <v>0</v>
      </c>
    </row>
    <row r="94" spans="1:2" x14ac:dyDescent="0.25">
      <c r="A94" s="332" t="s">
        <v>3122</v>
      </c>
      <c r="B94" s="334">
        <v>0</v>
      </c>
    </row>
    <row r="95" spans="1:2" x14ac:dyDescent="0.25">
      <c r="A95" s="335" t="s">
        <v>3104</v>
      </c>
      <c r="B95" s="334">
        <v>0</v>
      </c>
    </row>
    <row r="96" spans="1:2" x14ac:dyDescent="0.25">
      <c r="A96" s="335" t="s">
        <v>3098</v>
      </c>
      <c r="B96" s="334">
        <v>0</v>
      </c>
    </row>
    <row r="97" spans="1:2" x14ac:dyDescent="0.25">
      <c r="A97" s="335" t="s">
        <v>3101</v>
      </c>
      <c r="B97" s="334">
        <v>0</v>
      </c>
    </row>
    <row r="98" spans="1:2" x14ac:dyDescent="0.25">
      <c r="A98" s="335" t="s">
        <v>3113</v>
      </c>
      <c r="B98" s="334">
        <v>0</v>
      </c>
    </row>
    <row r="99" spans="1:2" x14ac:dyDescent="0.25">
      <c r="A99" s="335" t="s">
        <v>3123</v>
      </c>
      <c r="B99" s="334">
        <v>0</v>
      </c>
    </row>
    <row r="100" spans="1:2" x14ac:dyDescent="0.25">
      <c r="A100" s="335" t="s">
        <v>3106</v>
      </c>
      <c r="B100" s="334">
        <v>0</v>
      </c>
    </row>
    <row r="101" spans="1:2" x14ac:dyDescent="0.25">
      <c r="A101" s="335" t="s">
        <v>3118</v>
      </c>
      <c r="B101" s="334">
        <v>0</v>
      </c>
    </row>
    <row r="102" spans="1:2" x14ac:dyDescent="0.25">
      <c r="A102" s="335" t="s">
        <v>3115</v>
      </c>
      <c r="B102" s="334">
        <v>0</v>
      </c>
    </row>
    <row r="103" spans="1:2" x14ac:dyDescent="0.25">
      <c r="A103" s="335" t="s">
        <v>3110</v>
      </c>
      <c r="B103" s="334">
        <v>0</v>
      </c>
    </row>
    <row r="104" spans="1:2" x14ac:dyDescent="0.25">
      <c r="A104" s="335" t="s">
        <v>3120</v>
      </c>
      <c r="B104" s="334">
        <v>0</v>
      </c>
    </row>
    <row r="105" spans="1:2" x14ac:dyDescent="0.25">
      <c r="A105" s="332" t="s">
        <v>468</v>
      </c>
      <c r="B105" s="334">
        <v>100</v>
      </c>
    </row>
    <row r="106" spans="1:2" x14ac:dyDescent="0.25">
      <c r="A106" s="335" t="s">
        <v>472</v>
      </c>
      <c r="B106" s="334">
        <v>15</v>
      </c>
    </row>
    <row r="107" spans="1:2" x14ac:dyDescent="0.25">
      <c r="A107" s="335" t="s">
        <v>479</v>
      </c>
      <c r="B107" s="334">
        <v>14</v>
      </c>
    </row>
    <row r="108" spans="1:2" x14ac:dyDescent="0.25">
      <c r="A108" s="335" t="s">
        <v>482</v>
      </c>
      <c r="B108" s="334">
        <v>14</v>
      </c>
    </row>
    <row r="109" spans="1:2" x14ac:dyDescent="0.25">
      <c r="A109" s="335" t="s">
        <v>486</v>
      </c>
      <c r="B109" s="334">
        <v>14</v>
      </c>
    </row>
    <row r="110" spans="1:2" x14ac:dyDescent="0.25">
      <c r="A110" s="335" t="s">
        <v>469</v>
      </c>
      <c r="B110" s="334">
        <v>15</v>
      </c>
    </row>
    <row r="111" spans="1:2" x14ac:dyDescent="0.25">
      <c r="A111" s="335" t="s">
        <v>475</v>
      </c>
      <c r="B111" s="334">
        <v>14</v>
      </c>
    </row>
    <row r="112" spans="1:2" x14ac:dyDescent="0.25">
      <c r="A112" s="335" t="s">
        <v>484</v>
      </c>
      <c r="B112" s="334">
        <v>14</v>
      </c>
    </row>
    <row r="113" spans="1:2" x14ac:dyDescent="0.25">
      <c r="A113" s="332" t="s">
        <v>461</v>
      </c>
      <c r="B113" s="334">
        <v>100</v>
      </c>
    </row>
    <row r="114" spans="1:2" x14ac:dyDescent="0.25">
      <c r="A114" s="335" t="s">
        <v>464</v>
      </c>
      <c r="B114" s="334">
        <v>100</v>
      </c>
    </row>
    <row r="115" spans="1:2" x14ac:dyDescent="0.25">
      <c r="A115" s="332" t="s">
        <v>901</v>
      </c>
      <c r="B115" s="334">
        <v>100</v>
      </c>
    </row>
    <row r="116" spans="1:2" x14ac:dyDescent="0.25">
      <c r="A116" s="335" t="s">
        <v>906</v>
      </c>
      <c r="B116" s="334">
        <v>13</v>
      </c>
    </row>
    <row r="117" spans="1:2" x14ac:dyDescent="0.25">
      <c r="A117" s="335" t="s">
        <v>923</v>
      </c>
      <c r="B117" s="334">
        <v>12</v>
      </c>
    </row>
    <row r="118" spans="1:2" x14ac:dyDescent="0.25">
      <c r="A118" s="335" t="s">
        <v>930</v>
      </c>
      <c r="B118" s="334">
        <v>12</v>
      </c>
    </row>
    <row r="119" spans="1:2" x14ac:dyDescent="0.25">
      <c r="A119" s="335" t="s">
        <v>915</v>
      </c>
      <c r="B119" s="334">
        <v>13</v>
      </c>
    </row>
    <row r="120" spans="1:2" x14ac:dyDescent="0.25">
      <c r="A120" s="335" t="s">
        <v>912</v>
      </c>
      <c r="B120" s="334">
        <v>13</v>
      </c>
    </row>
    <row r="121" spans="1:2" x14ac:dyDescent="0.25">
      <c r="A121" s="335" t="s">
        <v>910</v>
      </c>
      <c r="B121" s="334">
        <v>13</v>
      </c>
    </row>
    <row r="122" spans="1:2" x14ac:dyDescent="0.25">
      <c r="A122" s="335" t="s">
        <v>920</v>
      </c>
      <c r="B122" s="334">
        <v>12</v>
      </c>
    </row>
    <row r="123" spans="1:2" x14ac:dyDescent="0.25">
      <c r="A123" s="335" t="s">
        <v>927</v>
      </c>
      <c r="B123" s="334">
        <v>12</v>
      </c>
    </row>
    <row r="124" spans="1:2" x14ac:dyDescent="0.25">
      <c r="A124" s="332" t="s">
        <v>432</v>
      </c>
      <c r="B124" s="334">
        <v>100</v>
      </c>
    </row>
    <row r="125" spans="1:2" x14ac:dyDescent="0.25">
      <c r="A125" s="335" t="s">
        <v>1093</v>
      </c>
      <c r="B125" s="334">
        <v>2</v>
      </c>
    </row>
    <row r="126" spans="1:2" x14ac:dyDescent="0.25">
      <c r="A126" s="335" t="s">
        <v>570</v>
      </c>
      <c r="B126" s="334">
        <v>6</v>
      </c>
    </row>
    <row r="127" spans="1:2" x14ac:dyDescent="0.25">
      <c r="A127" s="335" t="s">
        <v>575</v>
      </c>
      <c r="B127" s="334">
        <v>3</v>
      </c>
    </row>
    <row r="128" spans="1:2" x14ac:dyDescent="0.25">
      <c r="A128" s="335" t="s">
        <v>1164</v>
      </c>
      <c r="B128" s="334">
        <v>3</v>
      </c>
    </row>
    <row r="129" spans="1:2" x14ac:dyDescent="0.25">
      <c r="A129" s="335" t="s">
        <v>535</v>
      </c>
      <c r="B129" s="334">
        <v>3</v>
      </c>
    </row>
    <row r="130" spans="1:2" x14ac:dyDescent="0.25">
      <c r="A130" s="335" t="s">
        <v>527</v>
      </c>
      <c r="B130" s="334">
        <v>3</v>
      </c>
    </row>
    <row r="131" spans="1:2" x14ac:dyDescent="0.25">
      <c r="A131" s="335" t="s">
        <v>607</v>
      </c>
      <c r="B131" s="334">
        <v>3</v>
      </c>
    </row>
    <row r="132" spans="1:2" x14ac:dyDescent="0.25">
      <c r="A132" s="335" t="s">
        <v>520</v>
      </c>
      <c r="B132" s="334">
        <v>3</v>
      </c>
    </row>
    <row r="133" spans="1:2" x14ac:dyDescent="0.25">
      <c r="A133" s="335" t="s">
        <v>589</v>
      </c>
      <c r="B133" s="334">
        <v>3</v>
      </c>
    </row>
    <row r="134" spans="1:2" x14ac:dyDescent="0.25">
      <c r="A134" s="335" t="s">
        <v>538</v>
      </c>
      <c r="B134" s="334">
        <v>3</v>
      </c>
    </row>
    <row r="135" spans="1:2" x14ac:dyDescent="0.25">
      <c r="A135" s="335" t="s">
        <v>558</v>
      </c>
      <c r="B135" s="334">
        <v>3</v>
      </c>
    </row>
    <row r="136" spans="1:2" x14ac:dyDescent="0.25">
      <c r="A136" s="335" t="s">
        <v>584</v>
      </c>
      <c r="B136" s="334">
        <v>2</v>
      </c>
    </row>
    <row r="137" spans="1:2" x14ac:dyDescent="0.25">
      <c r="A137" s="335" t="s">
        <v>981</v>
      </c>
      <c r="B137" s="334">
        <v>3</v>
      </c>
    </row>
    <row r="138" spans="1:2" x14ac:dyDescent="0.25">
      <c r="A138" s="335" t="s">
        <v>611</v>
      </c>
      <c r="B138" s="334">
        <v>3</v>
      </c>
    </row>
    <row r="139" spans="1:2" x14ac:dyDescent="0.25">
      <c r="A139" s="335" t="s">
        <v>532</v>
      </c>
      <c r="B139" s="334">
        <v>3</v>
      </c>
    </row>
    <row r="140" spans="1:2" x14ac:dyDescent="0.25">
      <c r="A140" s="335" t="s">
        <v>544</v>
      </c>
      <c r="B140" s="334">
        <v>3</v>
      </c>
    </row>
    <row r="141" spans="1:2" x14ac:dyDescent="0.25">
      <c r="A141" s="335" t="s">
        <v>603</v>
      </c>
      <c r="B141" s="334">
        <v>3</v>
      </c>
    </row>
    <row r="142" spans="1:2" x14ac:dyDescent="0.25">
      <c r="A142" s="335" t="s">
        <v>555</v>
      </c>
      <c r="B142" s="334">
        <v>3</v>
      </c>
    </row>
    <row r="143" spans="1:2" x14ac:dyDescent="0.25">
      <c r="A143" s="335" t="s">
        <v>441</v>
      </c>
      <c r="B143" s="334">
        <v>3</v>
      </c>
    </row>
    <row r="144" spans="1:2" x14ac:dyDescent="0.25">
      <c r="A144" s="335" t="s">
        <v>435</v>
      </c>
      <c r="B144" s="334">
        <v>3</v>
      </c>
    </row>
    <row r="145" spans="1:2" x14ac:dyDescent="0.25">
      <c r="A145" s="335" t="s">
        <v>524</v>
      </c>
      <c r="B145" s="334">
        <v>3</v>
      </c>
    </row>
    <row r="146" spans="1:2" x14ac:dyDescent="0.25">
      <c r="A146" s="335" t="s">
        <v>580</v>
      </c>
      <c r="B146" s="334">
        <v>3</v>
      </c>
    </row>
    <row r="147" spans="1:2" x14ac:dyDescent="0.25">
      <c r="A147" s="335" t="s">
        <v>599</v>
      </c>
      <c r="B147" s="334">
        <v>3</v>
      </c>
    </row>
    <row r="148" spans="1:2" x14ac:dyDescent="0.25">
      <c r="A148" s="335" t="s">
        <v>594</v>
      </c>
      <c r="B148" s="334">
        <v>3</v>
      </c>
    </row>
    <row r="149" spans="1:2" x14ac:dyDescent="0.25">
      <c r="A149" s="335" t="s">
        <v>515</v>
      </c>
      <c r="B149" s="334">
        <v>6</v>
      </c>
    </row>
    <row r="150" spans="1:2" x14ac:dyDescent="0.25">
      <c r="A150" s="335" t="s">
        <v>552</v>
      </c>
      <c r="B150" s="334">
        <v>3</v>
      </c>
    </row>
    <row r="151" spans="1:2" x14ac:dyDescent="0.25">
      <c r="A151" s="335" t="s">
        <v>541</v>
      </c>
      <c r="B151" s="334">
        <v>3</v>
      </c>
    </row>
    <row r="152" spans="1:2" x14ac:dyDescent="0.25">
      <c r="A152" s="335" t="s">
        <v>546</v>
      </c>
      <c r="B152" s="334">
        <v>3</v>
      </c>
    </row>
    <row r="153" spans="1:2" x14ac:dyDescent="0.25">
      <c r="A153" s="335" t="s">
        <v>560</v>
      </c>
      <c r="B153" s="334">
        <v>3</v>
      </c>
    </row>
    <row r="154" spans="1:2" x14ac:dyDescent="0.25">
      <c r="A154" s="335" t="s">
        <v>565</v>
      </c>
      <c r="B154" s="334">
        <v>3</v>
      </c>
    </row>
    <row r="155" spans="1:2" x14ac:dyDescent="0.25">
      <c r="A155" s="335" t="s">
        <v>549</v>
      </c>
      <c r="B155" s="334">
        <v>6</v>
      </c>
    </row>
    <row r="156" spans="1:2" x14ac:dyDescent="0.25">
      <c r="A156" s="332" t="s">
        <v>417</v>
      </c>
      <c r="B156" s="334">
        <v>100</v>
      </c>
    </row>
    <row r="157" spans="1:2" x14ac:dyDescent="0.25">
      <c r="A157" s="335" t="s">
        <v>881</v>
      </c>
      <c r="B157" s="334">
        <v>7</v>
      </c>
    </row>
    <row r="158" spans="1:2" x14ac:dyDescent="0.25">
      <c r="A158" s="335" t="s">
        <v>429</v>
      </c>
      <c r="B158" s="334">
        <v>14</v>
      </c>
    </row>
    <row r="159" spans="1:2" x14ac:dyDescent="0.25">
      <c r="A159" s="335" t="s">
        <v>851</v>
      </c>
      <c r="B159" s="334">
        <v>7</v>
      </c>
    </row>
    <row r="160" spans="1:2" x14ac:dyDescent="0.25">
      <c r="A160" s="335" t="s">
        <v>873</v>
      </c>
      <c r="B160" s="334">
        <v>7</v>
      </c>
    </row>
    <row r="161" spans="1:2" x14ac:dyDescent="0.25">
      <c r="A161" s="335" t="s">
        <v>865</v>
      </c>
      <c r="B161" s="334">
        <v>7</v>
      </c>
    </row>
    <row r="162" spans="1:2" x14ac:dyDescent="0.25">
      <c r="A162" s="335" t="s">
        <v>854</v>
      </c>
      <c r="B162" s="334">
        <v>7</v>
      </c>
    </row>
    <row r="163" spans="1:2" x14ac:dyDescent="0.25">
      <c r="A163" s="335" t="s">
        <v>420</v>
      </c>
      <c r="B163" s="334">
        <v>4</v>
      </c>
    </row>
    <row r="164" spans="1:2" x14ac:dyDescent="0.25">
      <c r="A164" s="335" t="s">
        <v>876</v>
      </c>
      <c r="B164" s="334">
        <v>7</v>
      </c>
    </row>
    <row r="165" spans="1:2" x14ac:dyDescent="0.25">
      <c r="A165" s="335" t="s">
        <v>857</v>
      </c>
      <c r="B165" s="334">
        <v>4</v>
      </c>
    </row>
    <row r="166" spans="1:2" x14ac:dyDescent="0.25">
      <c r="A166" s="335" t="s">
        <v>424</v>
      </c>
      <c r="B166" s="334">
        <v>4</v>
      </c>
    </row>
    <row r="167" spans="1:2" x14ac:dyDescent="0.25">
      <c r="A167" s="335" t="s">
        <v>887</v>
      </c>
      <c r="B167" s="334">
        <v>14</v>
      </c>
    </row>
    <row r="168" spans="1:2" x14ac:dyDescent="0.25">
      <c r="A168" s="335" t="s">
        <v>868</v>
      </c>
      <c r="B168" s="334">
        <v>7</v>
      </c>
    </row>
    <row r="169" spans="1:2" x14ac:dyDescent="0.25">
      <c r="A169" s="335" t="s">
        <v>884</v>
      </c>
      <c r="B169" s="334">
        <v>7</v>
      </c>
    </row>
    <row r="170" spans="1:2" x14ac:dyDescent="0.25">
      <c r="A170" s="335" t="s">
        <v>860</v>
      </c>
      <c r="B170" s="334">
        <v>4</v>
      </c>
    </row>
    <row r="171" spans="1:2" x14ac:dyDescent="0.25">
      <c r="A171" s="332" t="s">
        <v>96</v>
      </c>
      <c r="B171" s="334">
        <v>100</v>
      </c>
    </row>
    <row r="172" spans="1:2" x14ac:dyDescent="0.25">
      <c r="A172" s="335" t="s">
        <v>991</v>
      </c>
      <c r="B172" s="334">
        <v>16</v>
      </c>
    </row>
    <row r="173" spans="1:2" x14ac:dyDescent="0.25">
      <c r="A173" s="335" t="s">
        <v>994</v>
      </c>
      <c r="B173" s="334">
        <v>16</v>
      </c>
    </row>
    <row r="174" spans="1:2" x14ac:dyDescent="0.25">
      <c r="A174" s="335" t="s">
        <v>999</v>
      </c>
      <c r="B174" s="334">
        <v>10</v>
      </c>
    </row>
    <row r="175" spans="1:2" x14ac:dyDescent="0.25">
      <c r="A175" s="335" t="s">
        <v>734</v>
      </c>
      <c r="B175" s="334">
        <v>15</v>
      </c>
    </row>
    <row r="176" spans="1:2" x14ac:dyDescent="0.25">
      <c r="A176" s="335" t="s">
        <v>737</v>
      </c>
      <c r="B176" s="334">
        <v>10</v>
      </c>
    </row>
    <row r="177" spans="1:2" x14ac:dyDescent="0.25">
      <c r="A177" s="335" t="s">
        <v>1009</v>
      </c>
      <c r="B177" s="334">
        <v>7</v>
      </c>
    </row>
    <row r="178" spans="1:2" x14ac:dyDescent="0.25">
      <c r="A178" s="335" t="s">
        <v>987</v>
      </c>
      <c r="B178" s="334">
        <v>16</v>
      </c>
    </row>
    <row r="179" spans="1:2" x14ac:dyDescent="0.25">
      <c r="A179" s="335" t="s">
        <v>102</v>
      </c>
      <c r="B179" s="334">
        <v>10</v>
      </c>
    </row>
    <row r="180" spans="1:2" x14ac:dyDescent="0.25">
      <c r="A180" s="332" t="s">
        <v>1096</v>
      </c>
      <c r="B180" s="334">
        <v>100</v>
      </c>
    </row>
    <row r="181" spans="1:2" x14ac:dyDescent="0.25">
      <c r="A181" s="335" t="s">
        <v>1153</v>
      </c>
      <c r="B181" s="334">
        <v>8</v>
      </c>
    </row>
    <row r="182" spans="1:2" x14ac:dyDescent="0.25">
      <c r="A182" s="335" t="s">
        <v>1120</v>
      </c>
      <c r="B182" s="334">
        <v>7</v>
      </c>
    </row>
    <row r="183" spans="1:2" x14ac:dyDescent="0.25">
      <c r="A183" s="335" t="s">
        <v>1116</v>
      </c>
      <c r="B183" s="334">
        <v>7</v>
      </c>
    </row>
    <row r="184" spans="1:2" x14ac:dyDescent="0.25">
      <c r="A184" s="335" t="s">
        <v>1123</v>
      </c>
      <c r="B184" s="334">
        <v>7</v>
      </c>
    </row>
    <row r="185" spans="1:2" x14ac:dyDescent="0.25">
      <c r="A185" s="335" t="s">
        <v>1104</v>
      </c>
      <c r="B185" s="334">
        <v>7</v>
      </c>
    </row>
    <row r="186" spans="1:2" x14ac:dyDescent="0.25">
      <c r="A186" s="335" t="s">
        <v>1140</v>
      </c>
      <c r="B186" s="334">
        <v>7</v>
      </c>
    </row>
    <row r="187" spans="1:2" x14ac:dyDescent="0.25">
      <c r="A187" s="335" t="s">
        <v>1112</v>
      </c>
      <c r="B187" s="334">
        <v>7</v>
      </c>
    </row>
    <row r="188" spans="1:2" x14ac:dyDescent="0.25">
      <c r="A188" s="335" t="s">
        <v>1132</v>
      </c>
      <c r="B188" s="334">
        <v>7</v>
      </c>
    </row>
    <row r="189" spans="1:2" x14ac:dyDescent="0.25">
      <c r="A189" s="335" t="s">
        <v>1100</v>
      </c>
      <c r="B189" s="334">
        <v>7</v>
      </c>
    </row>
    <row r="190" spans="1:2" x14ac:dyDescent="0.25">
      <c r="A190" s="335" t="s">
        <v>1136</v>
      </c>
      <c r="B190" s="334">
        <v>7</v>
      </c>
    </row>
    <row r="191" spans="1:2" x14ac:dyDescent="0.25">
      <c r="A191" s="335" t="s">
        <v>1145</v>
      </c>
      <c r="B191" s="334">
        <v>7</v>
      </c>
    </row>
    <row r="192" spans="1:2" x14ac:dyDescent="0.25">
      <c r="A192" s="335" t="s">
        <v>1150</v>
      </c>
      <c r="B192" s="334">
        <v>8</v>
      </c>
    </row>
    <row r="193" spans="1:2" x14ac:dyDescent="0.25">
      <c r="A193" s="335" t="s">
        <v>1127</v>
      </c>
      <c r="B193" s="334">
        <v>7</v>
      </c>
    </row>
    <row r="194" spans="1:2" x14ac:dyDescent="0.25">
      <c r="A194" s="335" t="s">
        <v>1109</v>
      </c>
      <c r="B194" s="334">
        <v>7</v>
      </c>
    </row>
    <row r="195" spans="1:2" x14ac:dyDescent="0.25">
      <c r="A195" s="332" t="s">
        <v>90</v>
      </c>
      <c r="B195" s="334">
        <v>100</v>
      </c>
    </row>
    <row r="196" spans="1:2" x14ac:dyDescent="0.25">
      <c r="A196" s="335" t="s">
        <v>93</v>
      </c>
      <c r="B196" s="334">
        <v>3</v>
      </c>
    </row>
    <row r="197" spans="1:2" x14ac:dyDescent="0.25">
      <c r="A197" s="335" t="s">
        <v>194</v>
      </c>
      <c r="B197" s="334">
        <v>8</v>
      </c>
    </row>
    <row r="198" spans="1:2" x14ac:dyDescent="0.25">
      <c r="A198" s="335" t="s">
        <v>1162</v>
      </c>
      <c r="B198" s="334">
        <v>4</v>
      </c>
    </row>
    <row r="199" spans="1:2" x14ac:dyDescent="0.25">
      <c r="A199" s="335" t="s">
        <v>167</v>
      </c>
      <c r="B199" s="334">
        <v>3</v>
      </c>
    </row>
    <row r="200" spans="1:2" x14ac:dyDescent="0.25">
      <c r="A200" s="335" t="s">
        <v>217</v>
      </c>
      <c r="B200" s="334">
        <v>3</v>
      </c>
    </row>
    <row r="201" spans="1:2" x14ac:dyDescent="0.25">
      <c r="A201" s="335" t="s">
        <v>172</v>
      </c>
      <c r="B201" s="334">
        <v>3</v>
      </c>
    </row>
    <row r="202" spans="1:2" x14ac:dyDescent="0.25">
      <c r="A202" s="335" t="s">
        <v>208</v>
      </c>
      <c r="B202" s="334">
        <v>3</v>
      </c>
    </row>
    <row r="203" spans="1:2" x14ac:dyDescent="0.25">
      <c r="A203" s="335" t="s">
        <v>197</v>
      </c>
      <c r="B203" s="334">
        <v>6</v>
      </c>
    </row>
    <row r="204" spans="1:2" x14ac:dyDescent="0.25">
      <c r="A204" s="335" t="s">
        <v>189</v>
      </c>
      <c r="B204" s="334">
        <v>4</v>
      </c>
    </row>
    <row r="205" spans="1:2" x14ac:dyDescent="0.25">
      <c r="A205" s="335" t="s">
        <v>126</v>
      </c>
      <c r="B205" s="334">
        <v>3</v>
      </c>
    </row>
    <row r="206" spans="1:2" x14ac:dyDescent="0.25">
      <c r="A206" s="335" t="s">
        <v>156</v>
      </c>
      <c r="B206" s="334">
        <v>4</v>
      </c>
    </row>
    <row r="207" spans="1:2" x14ac:dyDescent="0.25">
      <c r="A207" s="335" t="s">
        <v>152</v>
      </c>
      <c r="B207" s="334">
        <v>4</v>
      </c>
    </row>
    <row r="208" spans="1:2" x14ac:dyDescent="0.25">
      <c r="A208" s="335" t="s">
        <v>145</v>
      </c>
      <c r="B208" s="334">
        <v>4</v>
      </c>
    </row>
    <row r="209" spans="1:2" x14ac:dyDescent="0.25">
      <c r="A209" s="335" t="s">
        <v>203</v>
      </c>
      <c r="B209" s="334">
        <v>3</v>
      </c>
    </row>
    <row r="210" spans="1:2" x14ac:dyDescent="0.25">
      <c r="A210" s="335" t="s">
        <v>181</v>
      </c>
      <c r="B210" s="334">
        <v>4</v>
      </c>
    </row>
    <row r="211" spans="1:2" x14ac:dyDescent="0.25">
      <c r="A211" s="335" t="s">
        <v>134</v>
      </c>
      <c r="B211" s="334">
        <v>4</v>
      </c>
    </row>
    <row r="212" spans="1:2" x14ac:dyDescent="0.25">
      <c r="A212" s="335" t="s">
        <v>177</v>
      </c>
      <c r="B212" s="334">
        <v>3</v>
      </c>
    </row>
    <row r="213" spans="1:2" x14ac:dyDescent="0.25">
      <c r="A213" s="335" t="s">
        <v>161</v>
      </c>
      <c r="B213" s="334">
        <v>4</v>
      </c>
    </row>
    <row r="214" spans="1:2" x14ac:dyDescent="0.25">
      <c r="A214" s="335" t="s">
        <v>214</v>
      </c>
      <c r="B214" s="334">
        <v>3</v>
      </c>
    </row>
    <row r="215" spans="1:2" x14ac:dyDescent="0.25">
      <c r="A215" s="335" t="s">
        <v>129</v>
      </c>
      <c r="B215" s="334">
        <v>4</v>
      </c>
    </row>
    <row r="216" spans="1:2" x14ac:dyDescent="0.25">
      <c r="A216" s="335" t="s">
        <v>210</v>
      </c>
      <c r="B216" s="334">
        <v>3</v>
      </c>
    </row>
    <row r="217" spans="1:2" x14ac:dyDescent="0.25">
      <c r="A217" s="335" t="s">
        <v>110</v>
      </c>
      <c r="B217" s="334">
        <v>4</v>
      </c>
    </row>
    <row r="218" spans="1:2" x14ac:dyDescent="0.25">
      <c r="A218" s="335" t="s">
        <v>140</v>
      </c>
      <c r="B218" s="334">
        <v>4</v>
      </c>
    </row>
    <row r="219" spans="1:2" x14ac:dyDescent="0.25">
      <c r="A219" s="335" t="s">
        <v>185</v>
      </c>
      <c r="B219" s="334">
        <v>4</v>
      </c>
    </row>
    <row r="220" spans="1:2" x14ac:dyDescent="0.25">
      <c r="A220" s="335" t="s">
        <v>120</v>
      </c>
      <c r="B220" s="334">
        <v>4</v>
      </c>
    </row>
    <row r="221" spans="1:2" x14ac:dyDescent="0.25">
      <c r="A221" s="335" t="s">
        <v>116</v>
      </c>
      <c r="B221" s="334">
        <v>4</v>
      </c>
    </row>
    <row r="222" spans="1:2" x14ac:dyDescent="0.25">
      <c r="A222" s="332" t="s">
        <v>220</v>
      </c>
      <c r="B222" s="334">
        <v>100</v>
      </c>
    </row>
    <row r="223" spans="1:2" x14ac:dyDescent="0.25">
      <c r="A223" s="335" t="s">
        <v>84</v>
      </c>
      <c r="B223" s="334">
        <v>4</v>
      </c>
    </row>
    <row r="224" spans="1:2" x14ac:dyDescent="0.25">
      <c r="A224" s="335" t="s">
        <v>1171</v>
      </c>
      <c r="B224" s="334">
        <v>4</v>
      </c>
    </row>
    <row r="225" spans="1:2" x14ac:dyDescent="0.25">
      <c r="A225" s="335" t="s">
        <v>977</v>
      </c>
      <c r="B225" s="334">
        <v>5</v>
      </c>
    </row>
    <row r="226" spans="1:2" x14ac:dyDescent="0.25">
      <c r="A226" s="335" t="s">
        <v>392</v>
      </c>
      <c r="B226" s="334">
        <v>4</v>
      </c>
    </row>
    <row r="227" spans="1:2" x14ac:dyDescent="0.25">
      <c r="A227" s="335" t="s">
        <v>656</v>
      </c>
      <c r="B227" s="334">
        <v>4</v>
      </c>
    </row>
    <row r="228" spans="1:2" x14ac:dyDescent="0.25">
      <c r="A228" s="335" t="s">
        <v>895</v>
      </c>
      <c r="B228" s="334">
        <v>3</v>
      </c>
    </row>
    <row r="229" spans="1:2" x14ac:dyDescent="0.25">
      <c r="A229" s="335" t="s">
        <v>1071</v>
      </c>
      <c r="B229" s="334">
        <v>6</v>
      </c>
    </row>
    <row r="230" spans="1:2" x14ac:dyDescent="0.25">
      <c r="A230" s="335" t="s">
        <v>498</v>
      </c>
      <c r="B230" s="334">
        <v>4</v>
      </c>
    </row>
    <row r="231" spans="1:2" x14ac:dyDescent="0.25">
      <c r="A231" s="335" t="s">
        <v>1167</v>
      </c>
      <c r="B231" s="334">
        <v>4</v>
      </c>
    </row>
    <row r="232" spans="1:2" x14ac:dyDescent="0.25">
      <c r="A232" s="335" t="s">
        <v>660</v>
      </c>
      <c r="B232" s="334">
        <v>4</v>
      </c>
    </row>
    <row r="233" spans="1:2" x14ac:dyDescent="0.25">
      <c r="A233" s="335" t="s">
        <v>403</v>
      </c>
      <c r="B233" s="334">
        <v>4</v>
      </c>
    </row>
    <row r="234" spans="1:2" x14ac:dyDescent="0.25">
      <c r="A234" s="335" t="s">
        <v>651</v>
      </c>
      <c r="B234" s="334">
        <v>4</v>
      </c>
    </row>
    <row r="235" spans="1:2" x14ac:dyDescent="0.25">
      <c r="A235" s="335" t="s">
        <v>503</v>
      </c>
      <c r="B235" s="334">
        <v>4</v>
      </c>
    </row>
    <row r="236" spans="1:2" x14ac:dyDescent="0.25">
      <c r="A236" s="335" t="s">
        <v>1080</v>
      </c>
      <c r="B236" s="334">
        <v>4</v>
      </c>
    </row>
    <row r="237" spans="1:2" x14ac:dyDescent="0.25">
      <c r="A237" s="335" t="s">
        <v>1086</v>
      </c>
      <c r="B237" s="334">
        <v>4</v>
      </c>
    </row>
    <row r="238" spans="1:2" x14ac:dyDescent="0.25">
      <c r="A238" s="335" t="s">
        <v>411</v>
      </c>
      <c r="B238" s="334">
        <v>4</v>
      </c>
    </row>
    <row r="239" spans="1:2" x14ac:dyDescent="0.25">
      <c r="A239" s="335" t="s">
        <v>892</v>
      </c>
      <c r="B239" s="334">
        <v>3</v>
      </c>
    </row>
    <row r="240" spans="1:2" x14ac:dyDescent="0.25">
      <c r="A240" s="335" t="s">
        <v>225</v>
      </c>
      <c r="B240" s="334">
        <v>3</v>
      </c>
    </row>
    <row r="241" spans="1:2" x14ac:dyDescent="0.25">
      <c r="A241" s="335" t="s">
        <v>232</v>
      </c>
      <c r="B241" s="334">
        <v>3</v>
      </c>
    </row>
    <row r="242" spans="1:2" x14ac:dyDescent="0.25">
      <c r="A242" s="335" t="s">
        <v>415</v>
      </c>
      <c r="B242" s="334">
        <v>4</v>
      </c>
    </row>
    <row r="243" spans="1:2" x14ac:dyDescent="0.25">
      <c r="A243" s="335" t="s">
        <v>663</v>
      </c>
      <c r="B243" s="334">
        <v>3</v>
      </c>
    </row>
    <row r="244" spans="1:2" x14ac:dyDescent="0.25">
      <c r="A244" s="335" t="s">
        <v>898</v>
      </c>
      <c r="B244" s="334">
        <v>3</v>
      </c>
    </row>
    <row r="245" spans="1:2" x14ac:dyDescent="0.25">
      <c r="A245" s="335" t="s">
        <v>406</v>
      </c>
      <c r="B245" s="334">
        <v>4</v>
      </c>
    </row>
    <row r="246" spans="1:2" x14ac:dyDescent="0.25">
      <c r="A246" s="335" t="s">
        <v>1083</v>
      </c>
      <c r="B246" s="334">
        <v>3</v>
      </c>
    </row>
    <row r="247" spans="1:2" x14ac:dyDescent="0.25">
      <c r="A247" s="335" t="s">
        <v>974</v>
      </c>
      <c r="B247" s="334">
        <v>4</v>
      </c>
    </row>
    <row r="248" spans="1:2" x14ac:dyDescent="0.25">
      <c r="A248" s="335" t="s">
        <v>1076</v>
      </c>
      <c r="B248" s="334">
        <v>4</v>
      </c>
    </row>
    <row r="249" spans="1:2" x14ac:dyDescent="0.25">
      <c r="A249" s="332" t="s">
        <v>340</v>
      </c>
      <c r="B249" s="334">
        <v>100</v>
      </c>
    </row>
    <row r="250" spans="1:2" x14ac:dyDescent="0.25">
      <c r="A250" s="335" t="s">
        <v>772</v>
      </c>
      <c r="B250" s="334">
        <v>7</v>
      </c>
    </row>
    <row r="251" spans="1:2" x14ac:dyDescent="0.25">
      <c r="A251" s="335" t="s">
        <v>757</v>
      </c>
      <c r="B251" s="334">
        <v>7</v>
      </c>
    </row>
    <row r="252" spans="1:2" x14ac:dyDescent="0.25">
      <c r="A252" s="335" t="s">
        <v>762</v>
      </c>
      <c r="B252" s="334">
        <v>9</v>
      </c>
    </row>
    <row r="253" spans="1:2" x14ac:dyDescent="0.25">
      <c r="A253" s="335" t="s">
        <v>752</v>
      </c>
      <c r="B253" s="334">
        <v>7</v>
      </c>
    </row>
    <row r="254" spans="1:2" x14ac:dyDescent="0.25">
      <c r="A254" s="335" t="s">
        <v>343</v>
      </c>
      <c r="B254" s="334">
        <v>7</v>
      </c>
    </row>
    <row r="255" spans="1:2" x14ac:dyDescent="0.25">
      <c r="A255" s="335" t="s">
        <v>399</v>
      </c>
      <c r="B255" s="334">
        <v>7</v>
      </c>
    </row>
    <row r="256" spans="1:2" x14ac:dyDescent="0.25">
      <c r="A256" s="335" t="s">
        <v>746</v>
      </c>
      <c r="B256" s="334">
        <v>7</v>
      </c>
    </row>
    <row r="257" spans="1:2" x14ac:dyDescent="0.25">
      <c r="A257" s="335" t="s">
        <v>767</v>
      </c>
      <c r="B257" s="334">
        <v>7</v>
      </c>
    </row>
    <row r="258" spans="1:2" x14ac:dyDescent="0.25">
      <c r="A258" s="335" t="s">
        <v>649</v>
      </c>
      <c r="B258" s="334">
        <v>7</v>
      </c>
    </row>
    <row r="259" spans="1:2" x14ac:dyDescent="0.25">
      <c r="A259" s="335" t="s">
        <v>641</v>
      </c>
      <c r="B259" s="334">
        <v>35</v>
      </c>
    </row>
    <row r="260" spans="1:2" x14ac:dyDescent="0.25">
      <c r="A260" s="332" t="s">
        <v>25</v>
      </c>
      <c r="B260" s="334">
        <v>100</v>
      </c>
    </row>
    <row r="261" spans="1:2" x14ac:dyDescent="0.25">
      <c r="A261" s="335" t="s">
        <v>43</v>
      </c>
      <c r="B261" s="334">
        <v>9</v>
      </c>
    </row>
    <row r="262" spans="1:2" x14ac:dyDescent="0.25">
      <c r="A262" s="335" t="s">
        <v>46</v>
      </c>
      <c r="B262" s="334">
        <v>9</v>
      </c>
    </row>
    <row r="263" spans="1:2" x14ac:dyDescent="0.25">
      <c r="A263" s="335" t="s">
        <v>38</v>
      </c>
      <c r="B263" s="334">
        <v>9</v>
      </c>
    </row>
    <row r="264" spans="1:2" x14ac:dyDescent="0.25">
      <c r="A264" s="335" t="s">
        <v>69</v>
      </c>
      <c r="B264" s="334">
        <v>9</v>
      </c>
    </row>
    <row r="265" spans="1:2" x14ac:dyDescent="0.25">
      <c r="A265" s="335" t="s">
        <v>56</v>
      </c>
      <c r="B265" s="334">
        <v>10</v>
      </c>
    </row>
    <row r="266" spans="1:2" x14ac:dyDescent="0.25">
      <c r="A266" s="335" t="s">
        <v>76</v>
      </c>
      <c r="B266" s="334">
        <v>9</v>
      </c>
    </row>
    <row r="267" spans="1:2" x14ac:dyDescent="0.25">
      <c r="A267" s="335" t="s">
        <v>33</v>
      </c>
      <c r="B267" s="334">
        <v>9</v>
      </c>
    </row>
    <row r="268" spans="1:2" x14ac:dyDescent="0.25">
      <c r="A268" s="335" t="s">
        <v>60</v>
      </c>
      <c r="B268" s="334">
        <v>9</v>
      </c>
    </row>
    <row r="269" spans="1:2" x14ac:dyDescent="0.25">
      <c r="A269" s="335" t="s">
        <v>65</v>
      </c>
      <c r="B269" s="334">
        <v>9</v>
      </c>
    </row>
    <row r="270" spans="1:2" x14ac:dyDescent="0.25">
      <c r="A270" s="335" t="s">
        <v>70</v>
      </c>
      <c r="B270" s="334">
        <v>9</v>
      </c>
    </row>
    <row r="271" spans="1:2" x14ac:dyDescent="0.25">
      <c r="A271" s="335" t="s">
        <v>51</v>
      </c>
      <c r="B271" s="334">
        <v>9</v>
      </c>
    </row>
    <row r="272" spans="1:2" x14ac:dyDescent="0.25">
      <c r="A272" s="332" t="s">
        <v>79</v>
      </c>
      <c r="B272" s="334">
        <v>100</v>
      </c>
    </row>
    <row r="273" spans="1:2" x14ac:dyDescent="0.25">
      <c r="A273" s="335" t="s">
        <v>331</v>
      </c>
      <c r="B273" s="334">
        <v>5</v>
      </c>
    </row>
    <row r="274" spans="1:2" x14ac:dyDescent="0.25">
      <c r="A274" s="335" t="s">
        <v>696</v>
      </c>
      <c r="B274" s="334">
        <v>4</v>
      </c>
    </row>
    <row r="275" spans="1:2" x14ac:dyDescent="0.25">
      <c r="A275" s="335" t="s">
        <v>84</v>
      </c>
      <c r="B275" s="334">
        <v>4</v>
      </c>
    </row>
    <row r="276" spans="1:2" x14ac:dyDescent="0.25">
      <c r="A276" s="335" t="s">
        <v>705</v>
      </c>
      <c r="B276" s="334">
        <v>4</v>
      </c>
    </row>
    <row r="277" spans="1:2" x14ac:dyDescent="0.25">
      <c r="A277" s="335" t="s">
        <v>305</v>
      </c>
      <c r="B277" s="334">
        <v>5</v>
      </c>
    </row>
    <row r="278" spans="1:2" x14ac:dyDescent="0.25">
      <c r="A278" s="335" t="s">
        <v>669</v>
      </c>
      <c r="B278" s="334">
        <v>5</v>
      </c>
    </row>
    <row r="279" spans="1:2" x14ac:dyDescent="0.25">
      <c r="A279" s="335" t="s">
        <v>323</v>
      </c>
      <c r="B279" s="334">
        <v>5</v>
      </c>
    </row>
    <row r="280" spans="1:2" x14ac:dyDescent="0.25">
      <c r="A280" s="335" t="s">
        <v>314</v>
      </c>
      <c r="B280" s="334">
        <v>5</v>
      </c>
    </row>
    <row r="281" spans="1:2" x14ac:dyDescent="0.25">
      <c r="A281" s="335" t="s">
        <v>693</v>
      </c>
      <c r="B281" s="334">
        <v>4</v>
      </c>
    </row>
    <row r="282" spans="1:2" x14ac:dyDescent="0.25">
      <c r="A282" s="335" t="s">
        <v>673</v>
      </c>
      <c r="B282" s="334">
        <v>5</v>
      </c>
    </row>
    <row r="283" spans="1:2" x14ac:dyDescent="0.25">
      <c r="A283" s="335" t="s">
        <v>1156</v>
      </c>
      <c r="B283" s="334">
        <v>5</v>
      </c>
    </row>
    <row r="284" spans="1:2" x14ac:dyDescent="0.25">
      <c r="A284" s="335" t="s">
        <v>682</v>
      </c>
      <c r="B284" s="334">
        <v>4</v>
      </c>
    </row>
    <row r="285" spans="1:2" x14ac:dyDescent="0.25">
      <c r="A285" s="335" t="s">
        <v>741</v>
      </c>
      <c r="B285" s="334">
        <v>4</v>
      </c>
    </row>
    <row r="286" spans="1:2" x14ac:dyDescent="0.25">
      <c r="A286" s="335" t="s">
        <v>336</v>
      </c>
      <c r="B286" s="334">
        <v>5</v>
      </c>
    </row>
    <row r="287" spans="1:2" x14ac:dyDescent="0.25">
      <c r="A287" s="335" t="s">
        <v>326</v>
      </c>
      <c r="B287" s="334">
        <v>5</v>
      </c>
    </row>
    <row r="288" spans="1:2" x14ac:dyDescent="0.25">
      <c r="A288" s="335" t="s">
        <v>309</v>
      </c>
      <c r="B288" s="334">
        <v>5</v>
      </c>
    </row>
    <row r="289" spans="1:2" x14ac:dyDescent="0.25">
      <c r="A289" s="335" t="s">
        <v>690</v>
      </c>
      <c r="B289" s="334">
        <v>4</v>
      </c>
    </row>
    <row r="290" spans="1:2" x14ac:dyDescent="0.25">
      <c r="A290" s="335" t="s">
        <v>87</v>
      </c>
      <c r="B290" s="334">
        <v>4</v>
      </c>
    </row>
    <row r="291" spans="1:2" x14ac:dyDescent="0.25">
      <c r="A291" s="335" t="s">
        <v>678</v>
      </c>
      <c r="B291" s="334">
        <v>5</v>
      </c>
    </row>
    <row r="292" spans="1:2" x14ac:dyDescent="0.25">
      <c r="A292" s="335" t="s">
        <v>699</v>
      </c>
      <c r="B292" s="334">
        <v>4</v>
      </c>
    </row>
    <row r="293" spans="1:2" x14ac:dyDescent="0.25">
      <c r="A293" s="335" t="s">
        <v>318</v>
      </c>
      <c r="B293" s="334">
        <v>5</v>
      </c>
    </row>
    <row r="294" spans="1:2" x14ac:dyDescent="0.25">
      <c r="A294" s="335" t="s">
        <v>685</v>
      </c>
      <c r="B294" s="334">
        <v>4</v>
      </c>
    </row>
    <row r="295" spans="1:2" x14ac:dyDescent="0.25">
      <c r="A295" s="332" t="s">
        <v>271</v>
      </c>
      <c r="B295" s="334">
        <v>100</v>
      </c>
    </row>
    <row r="296" spans="1:2" x14ac:dyDescent="0.25">
      <c r="A296" s="335" t="s">
        <v>84</v>
      </c>
      <c r="B296" s="334">
        <v>5</v>
      </c>
    </row>
    <row r="297" spans="1:2" x14ac:dyDescent="0.25">
      <c r="A297" s="335" t="s">
        <v>965</v>
      </c>
      <c r="B297" s="334">
        <v>9</v>
      </c>
    </row>
    <row r="298" spans="1:2" x14ac:dyDescent="0.25">
      <c r="A298" s="335" t="s">
        <v>970</v>
      </c>
      <c r="B298" s="334">
        <v>9</v>
      </c>
    </row>
    <row r="299" spans="1:2" x14ac:dyDescent="0.25">
      <c r="A299" s="335" t="s">
        <v>276</v>
      </c>
      <c r="B299" s="334">
        <v>3</v>
      </c>
    </row>
    <row r="300" spans="1:2" x14ac:dyDescent="0.25">
      <c r="A300" s="335" t="s">
        <v>280</v>
      </c>
      <c r="B300" s="334">
        <v>3</v>
      </c>
    </row>
    <row r="301" spans="1:2" x14ac:dyDescent="0.25">
      <c r="A301" s="335" t="s">
        <v>960</v>
      </c>
      <c r="B301" s="334">
        <v>4</v>
      </c>
    </row>
    <row r="302" spans="1:2" x14ac:dyDescent="0.25">
      <c r="A302" s="335" t="s">
        <v>952</v>
      </c>
      <c r="B302" s="334">
        <v>4</v>
      </c>
    </row>
    <row r="303" spans="1:2" x14ac:dyDescent="0.25">
      <c r="A303" s="335" t="s">
        <v>292</v>
      </c>
      <c r="B303" s="334">
        <v>3</v>
      </c>
    </row>
    <row r="304" spans="1:2" x14ac:dyDescent="0.25">
      <c r="A304" s="335" t="s">
        <v>957</v>
      </c>
      <c r="B304" s="334">
        <v>5</v>
      </c>
    </row>
    <row r="305" spans="1:2" x14ac:dyDescent="0.25">
      <c r="A305" s="335" t="s">
        <v>1067</v>
      </c>
      <c r="B305" s="334">
        <v>3</v>
      </c>
    </row>
    <row r="306" spans="1:2" x14ac:dyDescent="0.25">
      <c r="A306" s="335" t="s">
        <v>295</v>
      </c>
      <c r="B306" s="334">
        <v>3</v>
      </c>
    </row>
    <row r="307" spans="1:2" x14ac:dyDescent="0.25">
      <c r="A307" s="335" t="s">
        <v>1064</v>
      </c>
      <c r="B307" s="334">
        <v>5</v>
      </c>
    </row>
    <row r="308" spans="1:2" x14ac:dyDescent="0.25">
      <c r="A308" s="335" t="s">
        <v>87</v>
      </c>
      <c r="B308" s="334">
        <v>5</v>
      </c>
    </row>
    <row r="309" spans="1:2" x14ac:dyDescent="0.25">
      <c r="A309" s="335" t="s">
        <v>845</v>
      </c>
      <c r="B309" s="334">
        <v>9</v>
      </c>
    </row>
    <row r="310" spans="1:2" x14ac:dyDescent="0.25">
      <c r="A310" s="335" t="s">
        <v>287</v>
      </c>
      <c r="B310" s="334">
        <v>9</v>
      </c>
    </row>
    <row r="311" spans="1:2" x14ac:dyDescent="0.25">
      <c r="A311" s="335" t="s">
        <v>1061</v>
      </c>
      <c r="B311" s="334">
        <v>5</v>
      </c>
    </row>
    <row r="312" spans="1:2" x14ac:dyDescent="0.25">
      <c r="A312" s="335" t="s">
        <v>284</v>
      </c>
      <c r="B312" s="334">
        <v>4</v>
      </c>
    </row>
    <row r="313" spans="1:2" x14ac:dyDescent="0.25">
      <c r="A313" s="335" t="s">
        <v>300</v>
      </c>
      <c r="B313" s="334">
        <v>5</v>
      </c>
    </row>
    <row r="314" spans="1:2" x14ac:dyDescent="0.25">
      <c r="A314" s="335" t="s">
        <v>949</v>
      </c>
      <c r="B314" s="334">
        <v>4</v>
      </c>
    </row>
    <row r="315" spans="1:2" x14ac:dyDescent="0.25">
      <c r="A315" s="335" t="s">
        <v>840</v>
      </c>
      <c r="B315" s="334">
        <v>3</v>
      </c>
    </row>
    <row r="316" spans="1:2" x14ac:dyDescent="0.25">
      <c r="A316" s="332" t="s">
        <v>805</v>
      </c>
      <c r="B316" s="334">
        <v>100</v>
      </c>
    </row>
    <row r="317" spans="1:2" x14ac:dyDescent="0.25">
      <c r="A317" s="335" t="s">
        <v>807</v>
      </c>
      <c r="B317" s="334">
        <v>10</v>
      </c>
    </row>
    <row r="318" spans="1:2" x14ac:dyDescent="0.25">
      <c r="A318" s="335" t="s">
        <v>821</v>
      </c>
      <c r="B318" s="334">
        <v>10</v>
      </c>
    </row>
    <row r="319" spans="1:2" x14ac:dyDescent="0.25">
      <c r="A319" s="335" t="s">
        <v>825</v>
      </c>
      <c r="B319" s="334">
        <v>20</v>
      </c>
    </row>
    <row r="320" spans="1:2" x14ac:dyDescent="0.25">
      <c r="A320" s="335" t="s">
        <v>818</v>
      </c>
      <c r="B320" s="334">
        <v>20</v>
      </c>
    </row>
    <row r="321" spans="1:2" x14ac:dyDescent="0.25">
      <c r="A321" s="335" t="s">
        <v>87</v>
      </c>
      <c r="B321" s="334">
        <v>10</v>
      </c>
    </row>
    <row r="322" spans="1:2" x14ac:dyDescent="0.25">
      <c r="A322" s="335" t="s">
        <v>833</v>
      </c>
      <c r="B322" s="334">
        <v>10</v>
      </c>
    </row>
    <row r="323" spans="1:2" x14ac:dyDescent="0.25">
      <c r="A323" s="335" t="s">
        <v>837</v>
      </c>
      <c r="B323" s="334">
        <v>10</v>
      </c>
    </row>
    <row r="324" spans="1:2" x14ac:dyDescent="0.25">
      <c r="A324" s="335" t="s">
        <v>813</v>
      </c>
      <c r="B324" s="334">
        <v>10</v>
      </c>
    </row>
    <row r="325" spans="1:2" x14ac:dyDescent="0.25">
      <c r="A325" s="332" t="s">
        <v>444</v>
      </c>
      <c r="B325" s="334">
        <v>100</v>
      </c>
    </row>
    <row r="326" spans="1:2" x14ac:dyDescent="0.25">
      <c r="A326" s="335" t="s">
        <v>784</v>
      </c>
      <c r="B326" s="334">
        <v>15</v>
      </c>
    </row>
    <row r="327" spans="1:2" x14ac:dyDescent="0.25">
      <c r="A327" s="335" t="s">
        <v>781</v>
      </c>
      <c r="B327" s="334">
        <v>15</v>
      </c>
    </row>
    <row r="328" spans="1:2" x14ac:dyDescent="0.25">
      <c r="A328" s="335" t="s">
        <v>787</v>
      </c>
      <c r="B328" s="334">
        <v>10</v>
      </c>
    </row>
    <row r="329" spans="1:2" x14ac:dyDescent="0.25">
      <c r="A329" s="335" t="s">
        <v>790</v>
      </c>
      <c r="B329" s="334">
        <v>10</v>
      </c>
    </row>
    <row r="330" spans="1:2" x14ac:dyDescent="0.25">
      <c r="A330" s="335" t="s">
        <v>447</v>
      </c>
      <c r="B330" s="334">
        <v>10</v>
      </c>
    </row>
    <row r="331" spans="1:2" x14ac:dyDescent="0.25">
      <c r="A331" s="335" t="s">
        <v>455</v>
      </c>
      <c r="B331" s="334">
        <v>5</v>
      </c>
    </row>
    <row r="332" spans="1:2" x14ac:dyDescent="0.25">
      <c r="A332" s="335" t="s">
        <v>802</v>
      </c>
      <c r="B332" s="334">
        <v>5</v>
      </c>
    </row>
    <row r="333" spans="1:2" x14ac:dyDescent="0.25">
      <c r="A333" s="335" t="s">
        <v>1056</v>
      </c>
      <c r="B333" s="334">
        <v>5</v>
      </c>
    </row>
    <row r="334" spans="1:2" x14ac:dyDescent="0.25">
      <c r="A334" s="335" t="s">
        <v>452</v>
      </c>
      <c r="B334" s="334">
        <v>5</v>
      </c>
    </row>
    <row r="335" spans="1:2" x14ac:dyDescent="0.25">
      <c r="A335" s="335" t="s">
        <v>458</v>
      </c>
      <c r="B335" s="334">
        <v>5</v>
      </c>
    </row>
    <row r="336" spans="1:2" x14ac:dyDescent="0.25">
      <c r="A336" s="335" t="s">
        <v>491</v>
      </c>
      <c r="B336" s="334">
        <v>5</v>
      </c>
    </row>
    <row r="337" spans="1:2" x14ac:dyDescent="0.25">
      <c r="A337" s="335" t="s">
        <v>799</v>
      </c>
      <c r="B337" s="334">
        <v>5</v>
      </c>
    </row>
    <row r="338" spans="1:2" x14ac:dyDescent="0.25">
      <c r="A338" s="335" t="s">
        <v>795</v>
      </c>
      <c r="B338" s="334">
        <v>5</v>
      </c>
    </row>
    <row r="339" spans="1:2" x14ac:dyDescent="0.25">
      <c r="A339" s="332" t="s">
        <v>362</v>
      </c>
      <c r="B339" s="334">
        <v>100</v>
      </c>
    </row>
    <row r="340" spans="1:2" x14ac:dyDescent="0.25">
      <c r="A340" s="335" t="s">
        <v>632</v>
      </c>
      <c r="B340" s="334">
        <v>17</v>
      </c>
    </row>
    <row r="341" spans="1:2" x14ac:dyDescent="0.25">
      <c r="A341" s="335" t="s">
        <v>365</v>
      </c>
      <c r="B341" s="334">
        <v>6</v>
      </c>
    </row>
    <row r="342" spans="1:2" x14ac:dyDescent="0.25">
      <c r="A342" s="335" t="s">
        <v>627</v>
      </c>
      <c r="B342" s="334">
        <v>17</v>
      </c>
    </row>
    <row r="343" spans="1:2" x14ac:dyDescent="0.25">
      <c r="A343" s="335" t="s">
        <v>613</v>
      </c>
      <c r="B343" s="334">
        <v>6</v>
      </c>
    </row>
    <row r="344" spans="1:2" x14ac:dyDescent="0.25">
      <c r="A344" s="335" t="s">
        <v>636</v>
      </c>
      <c r="B344" s="334">
        <v>15</v>
      </c>
    </row>
    <row r="345" spans="1:2" x14ac:dyDescent="0.25">
      <c r="A345" s="335" t="s">
        <v>621</v>
      </c>
      <c r="B345" s="334">
        <v>17</v>
      </c>
    </row>
    <row r="346" spans="1:2" x14ac:dyDescent="0.25">
      <c r="A346" s="335" t="s">
        <v>941</v>
      </c>
      <c r="B346" s="334">
        <v>8</v>
      </c>
    </row>
    <row r="347" spans="1:2" x14ac:dyDescent="0.25">
      <c r="A347" s="335" t="s">
        <v>616</v>
      </c>
      <c r="B347" s="334">
        <v>6</v>
      </c>
    </row>
    <row r="348" spans="1:2" x14ac:dyDescent="0.25">
      <c r="A348" s="335" t="s">
        <v>944</v>
      </c>
      <c r="B348" s="334">
        <v>8</v>
      </c>
    </row>
    <row r="349" spans="1:2" x14ac:dyDescent="0.25">
      <c r="A349" s="332" t="s">
        <v>370</v>
      </c>
      <c r="B349" s="334">
        <v>100</v>
      </c>
    </row>
    <row r="350" spans="1:2" x14ac:dyDescent="0.25">
      <c r="A350" s="335" t="s">
        <v>1051</v>
      </c>
      <c r="B350" s="334">
        <v>6</v>
      </c>
    </row>
    <row r="351" spans="1:2" x14ac:dyDescent="0.25">
      <c r="A351" s="335" t="s">
        <v>1020</v>
      </c>
      <c r="B351" s="334">
        <v>8</v>
      </c>
    </row>
    <row r="352" spans="1:2" x14ac:dyDescent="0.25">
      <c r="A352" s="335" t="s">
        <v>383</v>
      </c>
      <c r="B352" s="334">
        <v>5</v>
      </c>
    </row>
    <row r="353" spans="1:2" x14ac:dyDescent="0.25">
      <c r="A353" s="335" t="s">
        <v>1024</v>
      </c>
      <c r="B353" s="334">
        <v>5</v>
      </c>
    </row>
    <row r="354" spans="1:2" x14ac:dyDescent="0.25">
      <c r="A354" s="335" t="s">
        <v>1041</v>
      </c>
      <c r="B354" s="334">
        <v>5</v>
      </c>
    </row>
    <row r="355" spans="1:2" x14ac:dyDescent="0.25">
      <c r="A355" s="335" t="s">
        <v>1044</v>
      </c>
      <c r="B355" s="334">
        <v>5</v>
      </c>
    </row>
    <row r="356" spans="1:2" x14ac:dyDescent="0.25">
      <c r="A356" s="335" t="s">
        <v>378</v>
      </c>
      <c r="B356" s="334">
        <v>5</v>
      </c>
    </row>
    <row r="357" spans="1:2" x14ac:dyDescent="0.25">
      <c r="A357" s="335" t="s">
        <v>373</v>
      </c>
      <c r="B357" s="334">
        <v>15</v>
      </c>
    </row>
    <row r="358" spans="1:2" x14ac:dyDescent="0.25">
      <c r="A358" s="335" t="s">
        <v>1033</v>
      </c>
      <c r="B358" s="334">
        <v>5</v>
      </c>
    </row>
    <row r="359" spans="1:2" x14ac:dyDescent="0.25">
      <c r="A359" s="335" t="s">
        <v>1027</v>
      </c>
      <c r="B359" s="334">
        <v>5</v>
      </c>
    </row>
    <row r="360" spans="1:2" x14ac:dyDescent="0.25">
      <c r="A360" s="335" t="s">
        <v>1047</v>
      </c>
      <c r="B360" s="334">
        <v>8</v>
      </c>
    </row>
    <row r="361" spans="1:2" x14ac:dyDescent="0.25">
      <c r="A361" s="335" t="s">
        <v>1014</v>
      </c>
      <c r="B361" s="334">
        <v>8</v>
      </c>
    </row>
    <row r="362" spans="1:2" x14ac:dyDescent="0.25">
      <c r="A362" s="335" t="s">
        <v>1038</v>
      </c>
      <c r="B362" s="334">
        <v>5</v>
      </c>
    </row>
    <row r="363" spans="1:2" x14ac:dyDescent="0.25">
      <c r="A363" s="335" t="s">
        <v>1030</v>
      </c>
      <c r="B363" s="334">
        <v>10</v>
      </c>
    </row>
    <row r="364" spans="1:2" x14ac:dyDescent="0.25">
      <c r="A364" s="335" t="s">
        <v>1017</v>
      </c>
      <c r="B364" s="334">
        <v>5</v>
      </c>
    </row>
    <row r="365" spans="1:2" x14ac:dyDescent="0.25">
      <c r="A365" s="332" t="s">
        <v>250</v>
      </c>
      <c r="B365" s="334">
        <v>100</v>
      </c>
    </row>
    <row r="366" spans="1:2" x14ac:dyDescent="0.25">
      <c r="A366" s="335" t="s">
        <v>263</v>
      </c>
      <c r="B366" s="334">
        <v>25</v>
      </c>
    </row>
    <row r="367" spans="1:2" x14ac:dyDescent="0.25">
      <c r="A367" s="335" t="s">
        <v>258</v>
      </c>
      <c r="B367" s="334">
        <v>25</v>
      </c>
    </row>
    <row r="368" spans="1:2" x14ac:dyDescent="0.25">
      <c r="A368" s="335" t="s">
        <v>268</v>
      </c>
      <c r="B368" s="334">
        <v>25</v>
      </c>
    </row>
    <row r="369" spans="1:2" x14ac:dyDescent="0.25">
      <c r="A369" s="335" t="s">
        <v>253</v>
      </c>
      <c r="B369" s="334">
        <v>25</v>
      </c>
    </row>
    <row r="370" spans="1:2" x14ac:dyDescent="0.25">
      <c r="A370" s="332" t="s">
        <v>506</v>
      </c>
      <c r="B370" s="334">
        <v>100</v>
      </c>
    </row>
    <row r="371" spans="1:2" x14ac:dyDescent="0.25">
      <c r="A371" s="335" t="s">
        <v>935</v>
      </c>
      <c r="B371" s="334">
        <v>40</v>
      </c>
    </row>
    <row r="372" spans="1:2" x14ac:dyDescent="0.25">
      <c r="A372" s="335" t="s">
        <v>776</v>
      </c>
      <c r="B372" s="334">
        <v>30</v>
      </c>
    </row>
    <row r="373" spans="1:2" x14ac:dyDescent="0.25">
      <c r="A373" s="335" t="s">
        <v>509</v>
      </c>
      <c r="B373" s="334">
        <v>30</v>
      </c>
    </row>
    <row r="374" spans="1:2" x14ac:dyDescent="0.25">
      <c r="A374" s="332" t="s">
        <v>234</v>
      </c>
      <c r="B374" s="334">
        <v>100</v>
      </c>
    </row>
    <row r="375" spans="1:2" x14ac:dyDescent="0.25">
      <c r="A375" s="335" t="s">
        <v>715</v>
      </c>
      <c r="B375" s="334">
        <v>4</v>
      </c>
    </row>
    <row r="376" spans="1:2" x14ac:dyDescent="0.25">
      <c r="A376" s="335" t="s">
        <v>722</v>
      </c>
      <c r="B376" s="334">
        <v>17</v>
      </c>
    </row>
    <row r="377" spans="1:2" x14ac:dyDescent="0.25">
      <c r="A377" s="335" t="s">
        <v>727</v>
      </c>
      <c r="B377" s="334">
        <v>17</v>
      </c>
    </row>
    <row r="378" spans="1:2" x14ac:dyDescent="0.25">
      <c r="A378" s="335" t="s">
        <v>351</v>
      </c>
      <c r="B378" s="334">
        <v>4</v>
      </c>
    </row>
    <row r="379" spans="1:2" x14ac:dyDescent="0.25">
      <c r="A379" s="335" t="s">
        <v>239</v>
      </c>
      <c r="B379" s="334">
        <v>4</v>
      </c>
    </row>
    <row r="380" spans="1:2" x14ac:dyDescent="0.25">
      <c r="A380" s="335" t="s">
        <v>730</v>
      </c>
      <c r="B380" s="334">
        <v>8</v>
      </c>
    </row>
    <row r="381" spans="1:2" x14ac:dyDescent="0.25">
      <c r="A381" s="335" t="s">
        <v>359</v>
      </c>
      <c r="B381" s="334">
        <v>4</v>
      </c>
    </row>
    <row r="382" spans="1:2" x14ac:dyDescent="0.25">
      <c r="A382" s="335" t="s">
        <v>712</v>
      </c>
      <c r="B382" s="334">
        <v>4</v>
      </c>
    </row>
    <row r="383" spans="1:2" x14ac:dyDescent="0.25">
      <c r="A383" s="335" t="s">
        <v>232</v>
      </c>
      <c r="B383" s="334">
        <v>17</v>
      </c>
    </row>
    <row r="384" spans="1:2" x14ac:dyDescent="0.25">
      <c r="A384" s="335" t="s">
        <v>708</v>
      </c>
      <c r="B384" s="334">
        <v>9</v>
      </c>
    </row>
    <row r="385" spans="1:2" x14ac:dyDescent="0.25">
      <c r="A385" s="335" t="s">
        <v>356</v>
      </c>
      <c r="B385" s="334">
        <v>4</v>
      </c>
    </row>
    <row r="386" spans="1:2" x14ac:dyDescent="0.25">
      <c r="A386" s="335" t="s">
        <v>247</v>
      </c>
      <c r="B386" s="334">
        <v>8</v>
      </c>
    </row>
    <row r="387" spans="1:2" x14ac:dyDescent="0.25">
      <c r="A387" s="332" t="s">
        <v>1174</v>
      </c>
      <c r="B387" s="334">
        <v>100</v>
      </c>
    </row>
    <row r="388" spans="1:2" x14ac:dyDescent="0.25">
      <c r="A388" s="335" t="s">
        <v>1245</v>
      </c>
      <c r="B388" s="334">
        <v>4</v>
      </c>
    </row>
    <row r="389" spans="1:2" x14ac:dyDescent="0.25">
      <c r="A389" s="335" t="s">
        <v>1191</v>
      </c>
      <c r="B389" s="334">
        <v>6</v>
      </c>
    </row>
    <row r="390" spans="1:2" x14ac:dyDescent="0.25">
      <c r="A390" s="335" t="s">
        <v>1251</v>
      </c>
      <c r="B390" s="334">
        <v>4</v>
      </c>
    </row>
    <row r="391" spans="1:2" x14ac:dyDescent="0.25">
      <c r="A391" s="335" t="s">
        <v>1248</v>
      </c>
      <c r="B391" s="334">
        <v>4</v>
      </c>
    </row>
    <row r="392" spans="1:2" x14ac:dyDescent="0.25">
      <c r="A392" s="335" t="s">
        <v>1208</v>
      </c>
      <c r="B392" s="334">
        <v>6</v>
      </c>
    </row>
    <row r="393" spans="1:2" x14ac:dyDescent="0.25">
      <c r="A393" s="335" t="s">
        <v>1216</v>
      </c>
      <c r="B393" s="334">
        <v>6</v>
      </c>
    </row>
    <row r="394" spans="1:2" x14ac:dyDescent="0.25">
      <c r="A394" s="335" t="s">
        <v>1221</v>
      </c>
      <c r="B394" s="334">
        <v>4</v>
      </c>
    </row>
    <row r="395" spans="1:2" x14ac:dyDescent="0.25">
      <c r="A395" s="335" t="s">
        <v>1238</v>
      </c>
      <c r="B395" s="334">
        <v>4</v>
      </c>
    </row>
    <row r="396" spans="1:2" x14ac:dyDescent="0.25">
      <c r="A396" s="335" t="s">
        <v>1233</v>
      </c>
      <c r="B396" s="334">
        <v>4</v>
      </c>
    </row>
    <row r="397" spans="1:2" x14ac:dyDescent="0.25">
      <c r="A397" s="335" t="s">
        <v>1202</v>
      </c>
      <c r="B397" s="334">
        <v>6</v>
      </c>
    </row>
    <row r="398" spans="1:2" x14ac:dyDescent="0.25">
      <c r="A398" s="335" t="s">
        <v>1195</v>
      </c>
      <c r="B398" s="334">
        <v>8</v>
      </c>
    </row>
    <row r="399" spans="1:2" x14ac:dyDescent="0.25">
      <c r="A399" s="335" t="s">
        <v>1204</v>
      </c>
      <c r="B399" s="334">
        <v>4</v>
      </c>
    </row>
    <row r="400" spans="1:2" x14ac:dyDescent="0.25">
      <c r="A400" s="335" t="s">
        <v>1230</v>
      </c>
      <c r="B400" s="334">
        <v>6</v>
      </c>
    </row>
    <row r="401" spans="1:2" x14ac:dyDescent="0.25">
      <c r="A401" s="335" t="s">
        <v>1197</v>
      </c>
      <c r="B401" s="334">
        <v>6</v>
      </c>
    </row>
    <row r="402" spans="1:2" x14ac:dyDescent="0.25">
      <c r="A402" s="335" t="s">
        <v>1225</v>
      </c>
      <c r="B402" s="334">
        <v>6</v>
      </c>
    </row>
    <row r="403" spans="1:2" x14ac:dyDescent="0.25">
      <c r="A403" s="335" t="s">
        <v>1240</v>
      </c>
      <c r="B403" s="334">
        <v>6</v>
      </c>
    </row>
    <row r="404" spans="1:2" x14ac:dyDescent="0.25">
      <c r="A404" s="335" t="s">
        <v>1213</v>
      </c>
      <c r="B404" s="334">
        <v>4</v>
      </c>
    </row>
    <row r="405" spans="1:2" x14ac:dyDescent="0.25">
      <c r="A405" s="335" t="s">
        <v>1181</v>
      </c>
      <c r="B405" s="334">
        <v>2</v>
      </c>
    </row>
    <row r="406" spans="1:2" x14ac:dyDescent="0.25">
      <c r="A406" s="335" t="s">
        <v>1186</v>
      </c>
      <c r="B406" s="334">
        <v>6</v>
      </c>
    </row>
    <row r="407" spans="1:2" x14ac:dyDescent="0.25">
      <c r="A407" s="335" t="s">
        <v>1177</v>
      </c>
      <c r="B407" s="334">
        <v>4</v>
      </c>
    </row>
    <row r="408" spans="1:2" x14ac:dyDescent="0.25">
      <c r="A408" s="332" t="s">
        <v>1254</v>
      </c>
      <c r="B408" s="334">
        <v>100</v>
      </c>
    </row>
    <row r="409" spans="1:2" x14ac:dyDescent="0.25">
      <c r="A409" s="335" t="s">
        <v>1273</v>
      </c>
      <c r="B409" s="334">
        <v>10</v>
      </c>
    </row>
    <row r="410" spans="1:2" x14ac:dyDescent="0.25">
      <c r="A410" s="335" t="s">
        <v>1261</v>
      </c>
      <c r="B410" s="334">
        <v>15</v>
      </c>
    </row>
    <row r="411" spans="1:2" x14ac:dyDescent="0.25">
      <c r="A411" s="335" t="s">
        <v>1277</v>
      </c>
      <c r="B411" s="334">
        <v>20</v>
      </c>
    </row>
    <row r="412" spans="1:2" x14ac:dyDescent="0.25">
      <c r="A412" s="335" t="s">
        <v>1264</v>
      </c>
      <c r="B412" s="334">
        <v>15</v>
      </c>
    </row>
    <row r="413" spans="1:2" x14ac:dyDescent="0.25">
      <c r="A413" s="335" t="s">
        <v>1258</v>
      </c>
      <c r="B413" s="334">
        <v>15</v>
      </c>
    </row>
    <row r="414" spans="1:2" x14ac:dyDescent="0.25">
      <c r="A414" s="335" t="s">
        <v>1271</v>
      </c>
      <c r="B414" s="334">
        <v>10</v>
      </c>
    </row>
    <row r="415" spans="1:2" x14ac:dyDescent="0.25">
      <c r="A415" s="335" t="s">
        <v>1267</v>
      </c>
      <c r="B415" s="334">
        <v>15</v>
      </c>
    </row>
    <row r="416" spans="1:2" x14ac:dyDescent="0.25">
      <c r="A416" s="332" t="s">
        <v>1280</v>
      </c>
      <c r="B416" s="334">
        <v>100</v>
      </c>
    </row>
    <row r="417" spans="1:2" x14ac:dyDescent="0.25">
      <c r="A417" s="335" t="s">
        <v>1299</v>
      </c>
      <c r="B417" s="334">
        <v>10</v>
      </c>
    </row>
    <row r="418" spans="1:2" x14ac:dyDescent="0.25">
      <c r="A418" s="335" t="s">
        <v>1294</v>
      </c>
      <c r="B418" s="334">
        <v>10</v>
      </c>
    </row>
    <row r="419" spans="1:2" x14ac:dyDescent="0.25">
      <c r="A419" s="335" t="s">
        <v>1312</v>
      </c>
      <c r="B419" s="334">
        <v>10</v>
      </c>
    </row>
    <row r="420" spans="1:2" x14ac:dyDescent="0.25">
      <c r="A420" s="335" t="s">
        <v>1309</v>
      </c>
      <c r="B420" s="334">
        <v>10</v>
      </c>
    </row>
    <row r="421" spans="1:2" x14ac:dyDescent="0.25">
      <c r="A421" s="335" t="s">
        <v>1286</v>
      </c>
      <c r="B421" s="334">
        <v>20</v>
      </c>
    </row>
    <row r="422" spans="1:2" x14ac:dyDescent="0.25">
      <c r="A422" s="335" t="s">
        <v>1304</v>
      </c>
      <c r="B422" s="334">
        <v>10</v>
      </c>
    </row>
    <row r="423" spans="1:2" x14ac:dyDescent="0.25">
      <c r="A423" s="335" t="s">
        <v>1296</v>
      </c>
      <c r="B423" s="334">
        <v>10</v>
      </c>
    </row>
    <row r="424" spans="1:2" x14ac:dyDescent="0.25">
      <c r="A424" s="335" t="s">
        <v>1291</v>
      </c>
      <c r="B424" s="334">
        <v>10</v>
      </c>
    </row>
    <row r="425" spans="1:2" x14ac:dyDescent="0.25">
      <c r="A425" s="335" t="s">
        <v>1283</v>
      </c>
      <c r="B425" s="334">
        <v>10</v>
      </c>
    </row>
    <row r="426" spans="1:2" x14ac:dyDescent="0.25">
      <c r="A426" s="332" t="s">
        <v>1315</v>
      </c>
      <c r="B426" s="334">
        <v>100</v>
      </c>
    </row>
    <row r="427" spans="1:2" x14ac:dyDescent="0.25">
      <c r="A427" s="335" t="s">
        <v>1349</v>
      </c>
      <c r="B427" s="334">
        <v>6</v>
      </c>
    </row>
    <row r="428" spans="1:2" x14ac:dyDescent="0.25">
      <c r="A428" s="335" t="s">
        <v>1358</v>
      </c>
      <c r="B428" s="334">
        <v>6</v>
      </c>
    </row>
    <row r="429" spans="1:2" x14ac:dyDescent="0.25">
      <c r="A429" s="335" t="s">
        <v>1339</v>
      </c>
      <c r="B429" s="334">
        <v>24</v>
      </c>
    </row>
    <row r="430" spans="1:2" x14ac:dyDescent="0.25">
      <c r="A430" s="335" t="s">
        <v>1331</v>
      </c>
      <c r="B430" s="334">
        <v>8</v>
      </c>
    </row>
    <row r="431" spans="1:2" x14ac:dyDescent="0.25">
      <c r="A431" s="335" t="s">
        <v>1343</v>
      </c>
      <c r="B431" s="334">
        <v>8</v>
      </c>
    </row>
    <row r="432" spans="1:2" x14ac:dyDescent="0.25">
      <c r="A432" s="335" t="s">
        <v>1327</v>
      </c>
      <c r="B432" s="334">
        <v>6</v>
      </c>
    </row>
    <row r="433" spans="1:2" x14ac:dyDescent="0.25">
      <c r="A433" s="335" t="s">
        <v>1319</v>
      </c>
      <c r="B433" s="334">
        <v>18</v>
      </c>
    </row>
    <row r="434" spans="1:2" x14ac:dyDescent="0.25">
      <c r="A434" s="335" t="s">
        <v>1363</v>
      </c>
      <c r="B434" s="334">
        <v>6</v>
      </c>
    </row>
    <row r="435" spans="1:2" x14ac:dyDescent="0.25">
      <c r="A435" s="335" t="s">
        <v>1354</v>
      </c>
      <c r="B435" s="334">
        <v>6</v>
      </c>
    </row>
    <row r="436" spans="1:2" x14ac:dyDescent="0.25">
      <c r="A436" s="335" t="s">
        <v>1347</v>
      </c>
      <c r="B436" s="334">
        <v>6</v>
      </c>
    </row>
    <row r="437" spans="1:2" x14ac:dyDescent="0.25">
      <c r="A437" s="335" t="s">
        <v>1336</v>
      </c>
      <c r="B437" s="334">
        <v>6</v>
      </c>
    </row>
    <row r="438" spans="1:2" x14ac:dyDescent="0.25">
      <c r="A438" s="332" t="s">
        <v>1364</v>
      </c>
      <c r="B438" s="334">
        <v>100</v>
      </c>
    </row>
    <row r="439" spans="1:2" x14ac:dyDescent="0.25">
      <c r="A439" s="335" t="s">
        <v>1421</v>
      </c>
      <c r="B439" s="334">
        <v>7</v>
      </c>
    </row>
    <row r="440" spans="1:2" x14ac:dyDescent="0.25">
      <c r="A440" s="335" t="s">
        <v>1424</v>
      </c>
      <c r="B440" s="334">
        <v>7</v>
      </c>
    </row>
    <row r="441" spans="1:2" x14ac:dyDescent="0.25">
      <c r="A441" s="335" t="s">
        <v>1397</v>
      </c>
      <c r="B441" s="334">
        <v>5</v>
      </c>
    </row>
    <row r="442" spans="1:2" x14ac:dyDescent="0.25">
      <c r="A442" s="335" t="s">
        <v>1416</v>
      </c>
      <c r="B442" s="334">
        <v>14</v>
      </c>
    </row>
    <row r="443" spans="1:2" x14ac:dyDescent="0.25">
      <c r="A443" s="335" t="s">
        <v>1380</v>
      </c>
      <c r="B443" s="334">
        <v>7</v>
      </c>
    </row>
    <row r="444" spans="1:2" x14ac:dyDescent="0.25">
      <c r="A444" s="335" t="s">
        <v>1388</v>
      </c>
      <c r="B444" s="334">
        <v>7</v>
      </c>
    </row>
    <row r="445" spans="1:2" x14ac:dyDescent="0.25">
      <c r="A445" s="335" t="s">
        <v>1393</v>
      </c>
      <c r="B445" s="334">
        <v>5</v>
      </c>
    </row>
    <row r="446" spans="1:2" x14ac:dyDescent="0.25">
      <c r="A446" s="335" t="s">
        <v>1376</v>
      </c>
      <c r="B446" s="334">
        <v>7</v>
      </c>
    </row>
    <row r="447" spans="1:2" x14ac:dyDescent="0.25">
      <c r="A447" s="335" t="s">
        <v>1400</v>
      </c>
      <c r="B447" s="334">
        <v>5</v>
      </c>
    </row>
    <row r="448" spans="1:2" x14ac:dyDescent="0.25">
      <c r="A448" s="335" t="s">
        <v>1408</v>
      </c>
      <c r="B448" s="334">
        <v>5</v>
      </c>
    </row>
    <row r="449" spans="1:2" x14ac:dyDescent="0.25">
      <c r="A449" s="335" t="s">
        <v>1368</v>
      </c>
      <c r="B449" s="334">
        <v>7</v>
      </c>
    </row>
    <row r="450" spans="1:2" x14ac:dyDescent="0.25">
      <c r="A450" s="335" t="s">
        <v>1371</v>
      </c>
      <c r="B450" s="334">
        <v>7</v>
      </c>
    </row>
    <row r="451" spans="1:2" x14ac:dyDescent="0.25">
      <c r="A451" s="335" t="s">
        <v>1405</v>
      </c>
      <c r="B451" s="334">
        <v>5</v>
      </c>
    </row>
    <row r="452" spans="1:2" x14ac:dyDescent="0.25">
      <c r="A452" s="335" t="s">
        <v>1386</v>
      </c>
      <c r="B452" s="334">
        <v>7</v>
      </c>
    </row>
    <row r="453" spans="1:2" x14ac:dyDescent="0.25">
      <c r="A453" s="335" t="s">
        <v>1411</v>
      </c>
      <c r="B453" s="334">
        <v>5</v>
      </c>
    </row>
    <row r="454" spans="1:2" x14ac:dyDescent="0.25">
      <c r="A454" s="332" t="s">
        <v>1427</v>
      </c>
      <c r="B454" s="334">
        <v>100</v>
      </c>
    </row>
    <row r="455" spans="1:2" x14ac:dyDescent="0.25">
      <c r="A455" s="335" t="s">
        <v>1437</v>
      </c>
      <c r="B455" s="334">
        <v>40</v>
      </c>
    </row>
    <row r="456" spans="1:2" x14ac:dyDescent="0.25">
      <c r="A456" s="335" t="s">
        <v>1434</v>
      </c>
      <c r="B456" s="334">
        <v>30</v>
      </c>
    </row>
    <row r="457" spans="1:2" x14ac:dyDescent="0.25">
      <c r="A457" s="335" t="s">
        <v>1430</v>
      </c>
      <c r="B457" s="334">
        <v>30</v>
      </c>
    </row>
    <row r="458" spans="1:2" x14ac:dyDescent="0.25">
      <c r="A458" s="332" t="s">
        <v>1440</v>
      </c>
      <c r="B458" s="334">
        <v>100</v>
      </c>
    </row>
    <row r="459" spans="1:2" x14ac:dyDescent="0.25">
      <c r="A459" s="335" t="s">
        <v>3175</v>
      </c>
      <c r="B459" s="334">
        <v>8</v>
      </c>
    </row>
    <row r="460" spans="1:2" x14ac:dyDescent="0.25">
      <c r="A460" s="335" t="s">
        <v>1446</v>
      </c>
      <c r="B460" s="334">
        <v>5</v>
      </c>
    </row>
    <row r="461" spans="1:2" x14ac:dyDescent="0.25">
      <c r="A461" s="335" t="s">
        <v>1475</v>
      </c>
      <c r="B461" s="334">
        <v>4</v>
      </c>
    </row>
    <row r="462" spans="1:2" x14ac:dyDescent="0.25">
      <c r="A462" s="335" t="s">
        <v>1483</v>
      </c>
      <c r="B462" s="334">
        <v>4</v>
      </c>
    </row>
    <row r="463" spans="1:2" x14ac:dyDescent="0.25">
      <c r="A463" s="335" t="s">
        <v>1479</v>
      </c>
      <c r="B463" s="334">
        <v>4</v>
      </c>
    </row>
    <row r="464" spans="1:2" x14ac:dyDescent="0.25">
      <c r="A464" s="335" t="s">
        <v>1457</v>
      </c>
      <c r="B464" s="334">
        <v>4</v>
      </c>
    </row>
    <row r="465" spans="1:2" x14ac:dyDescent="0.25">
      <c r="A465" s="335" t="s">
        <v>1472</v>
      </c>
      <c r="B465" s="334">
        <v>4</v>
      </c>
    </row>
    <row r="466" spans="1:2" x14ac:dyDescent="0.25">
      <c r="A466" s="335" t="s">
        <v>1463</v>
      </c>
      <c r="B466" s="334">
        <v>4</v>
      </c>
    </row>
    <row r="467" spans="1:2" x14ac:dyDescent="0.25">
      <c r="A467" s="335" t="s">
        <v>1455</v>
      </c>
      <c r="B467" s="334">
        <v>5</v>
      </c>
    </row>
    <row r="468" spans="1:2" x14ac:dyDescent="0.25">
      <c r="A468" s="335" t="s">
        <v>2180</v>
      </c>
      <c r="B468" s="334">
        <v>8</v>
      </c>
    </row>
    <row r="469" spans="1:2" x14ac:dyDescent="0.25">
      <c r="A469" s="335" t="s">
        <v>2185</v>
      </c>
      <c r="B469" s="334">
        <v>8</v>
      </c>
    </row>
    <row r="470" spans="1:2" x14ac:dyDescent="0.25">
      <c r="A470" s="335" t="s">
        <v>1443</v>
      </c>
      <c r="B470" s="334">
        <v>5</v>
      </c>
    </row>
    <row r="471" spans="1:2" x14ac:dyDescent="0.25">
      <c r="A471" s="335" t="s">
        <v>1464</v>
      </c>
      <c r="B471" s="334">
        <v>8</v>
      </c>
    </row>
    <row r="472" spans="1:2" x14ac:dyDescent="0.25">
      <c r="A472" s="335" t="s">
        <v>1450</v>
      </c>
      <c r="B472" s="334">
        <v>4</v>
      </c>
    </row>
    <row r="473" spans="1:2" x14ac:dyDescent="0.25">
      <c r="A473" s="335" t="s">
        <v>1471</v>
      </c>
      <c r="B473" s="334">
        <v>4</v>
      </c>
    </row>
    <row r="474" spans="1:2" x14ac:dyDescent="0.25">
      <c r="A474" s="335" t="s">
        <v>1469</v>
      </c>
      <c r="B474" s="334">
        <v>4</v>
      </c>
    </row>
    <row r="475" spans="1:2" x14ac:dyDescent="0.25">
      <c r="A475" s="335" t="s">
        <v>1465</v>
      </c>
      <c r="B475" s="334">
        <v>17</v>
      </c>
    </row>
    <row r="476" spans="1:2" x14ac:dyDescent="0.25">
      <c r="A476" s="332" t="s">
        <v>1485</v>
      </c>
      <c r="B476" s="334">
        <v>100</v>
      </c>
    </row>
    <row r="477" spans="1:2" x14ac:dyDescent="0.25">
      <c r="A477" s="335" t="s">
        <v>1509</v>
      </c>
      <c r="B477" s="334">
        <v>15</v>
      </c>
    </row>
    <row r="478" spans="1:2" x14ac:dyDescent="0.25">
      <c r="A478" s="335" t="s">
        <v>1488</v>
      </c>
      <c r="B478" s="334">
        <v>40</v>
      </c>
    </row>
    <row r="479" spans="1:2" x14ac:dyDescent="0.25">
      <c r="A479" s="335" t="s">
        <v>1506</v>
      </c>
      <c r="B479" s="334">
        <v>10</v>
      </c>
    </row>
    <row r="480" spans="1:2" x14ac:dyDescent="0.25">
      <c r="A480" s="335" t="s">
        <v>1496</v>
      </c>
      <c r="B480" s="334">
        <v>10</v>
      </c>
    </row>
    <row r="481" spans="1:2" x14ac:dyDescent="0.25">
      <c r="A481" s="335" t="s">
        <v>1501</v>
      </c>
      <c r="B481" s="334">
        <v>25</v>
      </c>
    </row>
    <row r="482" spans="1:2" x14ac:dyDescent="0.25">
      <c r="A482" s="332" t="s">
        <v>1512</v>
      </c>
      <c r="B482" s="334">
        <v>100</v>
      </c>
    </row>
    <row r="483" spans="1:2" x14ac:dyDescent="0.25">
      <c r="A483" s="335" t="s">
        <v>1529</v>
      </c>
      <c r="B483" s="334">
        <v>7</v>
      </c>
    </row>
    <row r="484" spans="1:2" x14ac:dyDescent="0.25">
      <c r="A484" s="335" t="s">
        <v>1537</v>
      </c>
      <c r="B484" s="334">
        <v>20</v>
      </c>
    </row>
    <row r="485" spans="1:2" x14ac:dyDescent="0.25">
      <c r="A485" s="335" t="s">
        <v>1517</v>
      </c>
      <c r="B485" s="334">
        <v>20</v>
      </c>
    </row>
    <row r="486" spans="1:2" x14ac:dyDescent="0.25">
      <c r="A486" s="335" t="s">
        <v>1544</v>
      </c>
      <c r="B486" s="334">
        <v>6</v>
      </c>
    </row>
    <row r="487" spans="1:2" x14ac:dyDescent="0.25">
      <c r="A487" s="335" t="s">
        <v>1541</v>
      </c>
      <c r="B487" s="334">
        <v>7</v>
      </c>
    </row>
    <row r="488" spans="1:2" x14ac:dyDescent="0.25">
      <c r="A488" s="335" t="s">
        <v>1546</v>
      </c>
      <c r="B488" s="334">
        <v>7</v>
      </c>
    </row>
    <row r="489" spans="1:2" x14ac:dyDescent="0.25">
      <c r="A489" s="335" t="s">
        <v>1526</v>
      </c>
      <c r="B489" s="334">
        <v>7</v>
      </c>
    </row>
    <row r="490" spans="1:2" x14ac:dyDescent="0.25">
      <c r="A490" s="335" t="s">
        <v>1532</v>
      </c>
      <c r="B490" s="334">
        <v>6</v>
      </c>
    </row>
    <row r="491" spans="1:2" x14ac:dyDescent="0.25">
      <c r="A491" s="335" t="s">
        <v>1520</v>
      </c>
      <c r="B491" s="334">
        <v>20</v>
      </c>
    </row>
    <row r="492" spans="1:2" x14ac:dyDescent="0.25">
      <c r="A492" s="332" t="s">
        <v>1548</v>
      </c>
      <c r="B492" s="334">
        <v>100</v>
      </c>
    </row>
    <row r="493" spans="1:2" x14ac:dyDescent="0.25">
      <c r="A493" s="335" t="s">
        <v>1576</v>
      </c>
      <c r="B493" s="334">
        <v>11</v>
      </c>
    </row>
    <row r="494" spans="1:2" x14ac:dyDescent="0.25">
      <c r="A494" s="335" t="s">
        <v>1573</v>
      </c>
      <c r="B494" s="334">
        <v>11</v>
      </c>
    </row>
    <row r="495" spans="1:2" x14ac:dyDescent="0.25">
      <c r="A495" s="335" t="s">
        <v>1556</v>
      </c>
      <c r="B495" s="334">
        <v>11</v>
      </c>
    </row>
    <row r="496" spans="1:2" x14ac:dyDescent="0.25">
      <c r="A496" s="335" t="s">
        <v>1554</v>
      </c>
      <c r="B496" s="334">
        <v>12</v>
      </c>
    </row>
    <row r="497" spans="1:2" x14ac:dyDescent="0.25">
      <c r="A497" s="335" t="s">
        <v>1559</v>
      </c>
      <c r="B497" s="334">
        <v>11</v>
      </c>
    </row>
    <row r="498" spans="1:2" x14ac:dyDescent="0.25">
      <c r="A498" s="335" t="s">
        <v>1564</v>
      </c>
      <c r="B498" s="334">
        <v>11</v>
      </c>
    </row>
    <row r="499" spans="1:2" x14ac:dyDescent="0.25">
      <c r="A499" s="335" t="s">
        <v>1551</v>
      </c>
      <c r="B499" s="334">
        <v>11</v>
      </c>
    </row>
    <row r="500" spans="1:2" x14ac:dyDescent="0.25">
      <c r="A500" s="335" t="s">
        <v>1561</v>
      </c>
      <c r="B500" s="334">
        <v>11</v>
      </c>
    </row>
    <row r="501" spans="1:2" x14ac:dyDescent="0.25">
      <c r="A501" s="335" t="s">
        <v>1570</v>
      </c>
      <c r="B501" s="334">
        <v>11</v>
      </c>
    </row>
    <row r="502" spans="1:2" x14ac:dyDescent="0.25">
      <c r="A502" s="332" t="s">
        <v>1578</v>
      </c>
      <c r="B502" s="334">
        <v>100</v>
      </c>
    </row>
    <row r="503" spans="1:2" x14ac:dyDescent="0.25">
      <c r="A503" s="335" t="s">
        <v>1594</v>
      </c>
      <c r="B503" s="334">
        <v>30</v>
      </c>
    </row>
    <row r="504" spans="1:2" x14ac:dyDescent="0.25">
      <c r="A504" s="335" t="s">
        <v>1589</v>
      </c>
      <c r="B504" s="334">
        <v>30</v>
      </c>
    </row>
    <row r="505" spans="1:2" x14ac:dyDescent="0.25">
      <c r="A505" s="335" t="s">
        <v>1583</v>
      </c>
      <c r="B505" s="334">
        <v>40</v>
      </c>
    </row>
    <row r="506" spans="1:2" x14ac:dyDescent="0.25">
      <c r="A506" s="332" t="s">
        <v>1597</v>
      </c>
      <c r="B506" s="334">
        <v>100</v>
      </c>
    </row>
    <row r="507" spans="1:2" x14ac:dyDescent="0.25">
      <c r="A507" s="335" t="s">
        <v>1608</v>
      </c>
      <c r="B507" s="334">
        <v>12</v>
      </c>
    </row>
    <row r="508" spans="1:2" x14ac:dyDescent="0.25">
      <c r="A508" s="335" t="s">
        <v>1602</v>
      </c>
      <c r="B508" s="334">
        <v>25</v>
      </c>
    </row>
    <row r="509" spans="1:2" x14ac:dyDescent="0.25">
      <c r="A509" s="335" t="s">
        <v>1607</v>
      </c>
      <c r="B509" s="334">
        <v>13</v>
      </c>
    </row>
    <row r="510" spans="1:2" x14ac:dyDescent="0.25">
      <c r="A510" s="335" t="s">
        <v>1612</v>
      </c>
      <c r="B510" s="334">
        <v>12</v>
      </c>
    </row>
    <row r="511" spans="1:2" x14ac:dyDescent="0.25">
      <c r="A511" s="335" t="s">
        <v>1600</v>
      </c>
      <c r="B511" s="334">
        <v>26</v>
      </c>
    </row>
    <row r="512" spans="1:2" x14ac:dyDescent="0.25">
      <c r="A512" s="335" t="s">
        <v>1616</v>
      </c>
      <c r="B512" s="334">
        <v>12</v>
      </c>
    </row>
    <row r="513" spans="1:2" x14ac:dyDescent="0.25">
      <c r="A513" s="332" t="s">
        <v>1618</v>
      </c>
      <c r="B513" s="334">
        <v>100</v>
      </c>
    </row>
    <row r="514" spans="1:2" x14ac:dyDescent="0.25">
      <c r="A514" s="335" t="s">
        <v>1633</v>
      </c>
      <c r="B514" s="334">
        <v>15</v>
      </c>
    </row>
    <row r="515" spans="1:2" x14ac:dyDescent="0.25">
      <c r="A515" s="335" t="s">
        <v>1625</v>
      </c>
      <c r="B515" s="334">
        <v>5</v>
      </c>
    </row>
    <row r="516" spans="1:2" x14ac:dyDescent="0.25">
      <c r="A516" s="335" t="s">
        <v>1629</v>
      </c>
      <c r="B516" s="334">
        <v>40</v>
      </c>
    </row>
    <row r="517" spans="1:2" x14ac:dyDescent="0.25">
      <c r="A517" s="335" t="s">
        <v>2039</v>
      </c>
      <c r="B517" s="334">
        <v>5</v>
      </c>
    </row>
    <row r="518" spans="1:2" x14ac:dyDescent="0.25">
      <c r="A518" s="335" t="s">
        <v>1637</v>
      </c>
      <c r="B518" s="334">
        <v>15</v>
      </c>
    </row>
    <row r="519" spans="1:2" x14ac:dyDescent="0.25">
      <c r="A519" s="335" t="s">
        <v>1621</v>
      </c>
      <c r="B519" s="334">
        <v>20</v>
      </c>
    </row>
    <row r="520" spans="1:2" x14ac:dyDescent="0.25">
      <c r="A520" s="332" t="s">
        <v>1639</v>
      </c>
      <c r="B520" s="334">
        <v>100</v>
      </c>
    </row>
    <row r="521" spans="1:2" x14ac:dyDescent="0.25">
      <c r="A521" s="335" t="s">
        <v>1652</v>
      </c>
      <c r="B521" s="334">
        <v>25</v>
      </c>
    </row>
    <row r="522" spans="1:2" x14ac:dyDescent="0.25">
      <c r="A522" s="335" t="s">
        <v>1649</v>
      </c>
      <c r="B522" s="334">
        <v>25</v>
      </c>
    </row>
    <row r="523" spans="1:2" x14ac:dyDescent="0.25">
      <c r="A523" s="335" t="s">
        <v>1642</v>
      </c>
      <c r="B523" s="334">
        <v>25</v>
      </c>
    </row>
    <row r="524" spans="1:2" x14ac:dyDescent="0.25">
      <c r="A524" s="335" t="s">
        <v>1645</v>
      </c>
      <c r="B524" s="334">
        <v>25</v>
      </c>
    </row>
    <row r="525" spans="1:2" x14ac:dyDescent="0.25">
      <c r="A525" s="332" t="s">
        <v>1655</v>
      </c>
      <c r="B525" s="334">
        <v>100</v>
      </c>
    </row>
    <row r="526" spans="1:2" x14ac:dyDescent="0.25">
      <c r="A526" s="335" t="s">
        <v>1658</v>
      </c>
      <c r="B526" s="334">
        <v>14</v>
      </c>
    </row>
    <row r="527" spans="1:2" x14ac:dyDescent="0.25">
      <c r="A527" s="335" t="s">
        <v>1687</v>
      </c>
      <c r="B527" s="334">
        <v>14</v>
      </c>
    </row>
    <row r="528" spans="1:2" x14ac:dyDescent="0.25">
      <c r="A528" s="335" t="s">
        <v>1679</v>
      </c>
      <c r="B528" s="334">
        <v>15</v>
      </c>
    </row>
    <row r="529" spans="1:2" x14ac:dyDescent="0.25">
      <c r="A529" s="335" t="s">
        <v>1662</v>
      </c>
      <c r="B529" s="334">
        <v>29</v>
      </c>
    </row>
    <row r="530" spans="1:2" x14ac:dyDescent="0.25">
      <c r="A530" s="335" t="s">
        <v>1666</v>
      </c>
      <c r="B530" s="334">
        <v>28</v>
      </c>
    </row>
    <row r="531" spans="1:2" x14ac:dyDescent="0.25">
      <c r="A531" s="332" t="s">
        <v>1689</v>
      </c>
      <c r="B531" s="334">
        <v>100</v>
      </c>
    </row>
    <row r="532" spans="1:2" x14ac:dyDescent="0.25">
      <c r="A532" s="335" t="s">
        <v>1913</v>
      </c>
      <c r="B532" s="334">
        <v>3</v>
      </c>
    </row>
    <row r="533" spans="1:2" x14ac:dyDescent="0.25">
      <c r="A533" s="335" t="s">
        <v>1702</v>
      </c>
      <c r="B533" s="334">
        <v>5</v>
      </c>
    </row>
    <row r="534" spans="1:2" x14ac:dyDescent="0.25">
      <c r="A534" s="335" t="s">
        <v>1909</v>
      </c>
      <c r="B534" s="334">
        <v>3</v>
      </c>
    </row>
    <row r="535" spans="1:2" x14ac:dyDescent="0.25">
      <c r="A535" s="335" t="s">
        <v>1698</v>
      </c>
      <c r="B535" s="334">
        <v>9</v>
      </c>
    </row>
    <row r="536" spans="1:2" x14ac:dyDescent="0.25">
      <c r="A536" s="335" t="s">
        <v>1723</v>
      </c>
      <c r="B536" s="334">
        <v>3</v>
      </c>
    </row>
    <row r="537" spans="1:2" x14ac:dyDescent="0.25">
      <c r="A537" s="335" t="s">
        <v>1711</v>
      </c>
      <c r="B537" s="334">
        <v>3</v>
      </c>
    </row>
    <row r="538" spans="1:2" x14ac:dyDescent="0.25">
      <c r="A538" s="335" t="s">
        <v>1701</v>
      </c>
      <c r="B538" s="334">
        <v>8</v>
      </c>
    </row>
    <row r="539" spans="1:2" x14ac:dyDescent="0.25">
      <c r="A539" s="335" t="s">
        <v>1712</v>
      </c>
      <c r="B539" s="334">
        <v>3</v>
      </c>
    </row>
    <row r="540" spans="1:2" x14ac:dyDescent="0.25">
      <c r="A540" s="335" t="s">
        <v>1715</v>
      </c>
      <c r="B540" s="334">
        <v>3</v>
      </c>
    </row>
    <row r="541" spans="1:2" x14ac:dyDescent="0.25">
      <c r="A541" s="335" t="s">
        <v>1692</v>
      </c>
      <c r="B541" s="334">
        <v>5</v>
      </c>
    </row>
    <row r="542" spans="1:2" x14ac:dyDescent="0.25">
      <c r="A542" s="335" t="s">
        <v>1732</v>
      </c>
      <c r="B542" s="334">
        <v>3</v>
      </c>
    </row>
    <row r="543" spans="1:2" x14ac:dyDescent="0.25">
      <c r="A543" s="335" t="s">
        <v>1718</v>
      </c>
      <c r="B543" s="334">
        <v>3</v>
      </c>
    </row>
    <row r="544" spans="1:2" x14ac:dyDescent="0.25">
      <c r="A544" s="335" t="s">
        <v>1907</v>
      </c>
      <c r="B544" s="334">
        <v>3</v>
      </c>
    </row>
    <row r="545" spans="1:2" x14ac:dyDescent="0.25">
      <c r="A545" s="335" t="s">
        <v>1697</v>
      </c>
      <c r="B545" s="334">
        <v>8</v>
      </c>
    </row>
    <row r="546" spans="1:2" x14ac:dyDescent="0.25">
      <c r="A546" s="335" t="s">
        <v>1727</v>
      </c>
      <c r="B546" s="334">
        <v>6</v>
      </c>
    </row>
    <row r="547" spans="1:2" x14ac:dyDescent="0.25">
      <c r="A547" s="335" t="s">
        <v>1737</v>
      </c>
      <c r="B547" s="334">
        <v>3</v>
      </c>
    </row>
    <row r="548" spans="1:2" x14ac:dyDescent="0.25">
      <c r="A548" s="335" t="s">
        <v>1736</v>
      </c>
      <c r="B548" s="334">
        <v>3</v>
      </c>
    </row>
    <row r="549" spans="1:2" x14ac:dyDescent="0.25">
      <c r="A549" s="335" t="s">
        <v>1911</v>
      </c>
      <c r="B549" s="334">
        <v>3</v>
      </c>
    </row>
    <row r="550" spans="1:2" x14ac:dyDescent="0.25">
      <c r="A550" s="335" t="s">
        <v>1730</v>
      </c>
      <c r="B550" s="334">
        <v>3</v>
      </c>
    </row>
    <row r="551" spans="1:2" x14ac:dyDescent="0.25">
      <c r="A551" s="335" t="s">
        <v>1708</v>
      </c>
      <c r="B551" s="334">
        <v>6</v>
      </c>
    </row>
    <row r="552" spans="1:2" x14ac:dyDescent="0.25">
      <c r="A552" s="335" t="s">
        <v>1695</v>
      </c>
      <c r="B552" s="334">
        <v>5</v>
      </c>
    </row>
    <row r="553" spans="1:2" x14ac:dyDescent="0.25">
      <c r="A553" s="335" t="s">
        <v>1699</v>
      </c>
      <c r="B553" s="334">
        <v>9</v>
      </c>
    </row>
    <row r="554" spans="1:2" x14ac:dyDescent="0.25">
      <c r="A554" s="332" t="s">
        <v>1769</v>
      </c>
      <c r="B554" s="334">
        <v>100</v>
      </c>
    </row>
    <row r="555" spans="1:2" x14ac:dyDescent="0.25">
      <c r="A555" s="335" t="s">
        <v>1795</v>
      </c>
      <c r="B555" s="334">
        <v>8</v>
      </c>
    </row>
    <row r="556" spans="1:2" x14ac:dyDescent="0.25">
      <c r="A556" s="335" t="s">
        <v>1788</v>
      </c>
      <c r="B556" s="334">
        <v>9</v>
      </c>
    </row>
    <row r="557" spans="1:2" x14ac:dyDescent="0.25">
      <c r="A557" s="335" t="s">
        <v>2079</v>
      </c>
      <c r="B557" s="334">
        <v>16</v>
      </c>
    </row>
    <row r="558" spans="1:2" x14ac:dyDescent="0.25">
      <c r="A558" s="335" t="s">
        <v>1806</v>
      </c>
      <c r="B558" s="334">
        <v>8</v>
      </c>
    </row>
    <row r="559" spans="1:2" x14ac:dyDescent="0.25">
      <c r="A559" s="335" t="s">
        <v>1783</v>
      </c>
      <c r="B559" s="334">
        <v>9</v>
      </c>
    </row>
    <row r="560" spans="1:2" x14ac:dyDescent="0.25">
      <c r="A560" s="335" t="s">
        <v>3176</v>
      </c>
      <c r="B560" s="334">
        <v>8</v>
      </c>
    </row>
    <row r="561" spans="1:2" x14ac:dyDescent="0.25">
      <c r="A561" s="335" t="s">
        <v>1790</v>
      </c>
      <c r="B561" s="334">
        <v>9</v>
      </c>
    </row>
    <row r="562" spans="1:2" x14ac:dyDescent="0.25">
      <c r="A562" s="335" t="s">
        <v>2080</v>
      </c>
      <c r="B562" s="334">
        <v>16</v>
      </c>
    </row>
    <row r="563" spans="1:2" x14ac:dyDescent="0.25">
      <c r="A563" s="335" t="s">
        <v>1785</v>
      </c>
      <c r="B563" s="334">
        <v>9</v>
      </c>
    </row>
    <row r="564" spans="1:2" x14ac:dyDescent="0.25">
      <c r="A564" s="335" t="s">
        <v>1793</v>
      </c>
      <c r="B564" s="334">
        <v>8</v>
      </c>
    </row>
    <row r="565" spans="1:2" x14ac:dyDescent="0.25">
      <c r="A565" s="332" t="s">
        <v>1770</v>
      </c>
      <c r="B565" s="334">
        <v>100</v>
      </c>
    </row>
    <row r="566" spans="1:2" x14ac:dyDescent="0.25">
      <c r="A566" s="335" t="s">
        <v>1885</v>
      </c>
      <c r="B566" s="334">
        <v>20</v>
      </c>
    </row>
    <row r="567" spans="1:2" x14ac:dyDescent="0.25">
      <c r="A567" s="335" t="s">
        <v>1902</v>
      </c>
      <c r="B567" s="334">
        <v>20</v>
      </c>
    </row>
    <row r="568" spans="1:2" x14ac:dyDescent="0.25">
      <c r="A568" s="335" t="s">
        <v>1894</v>
      </c>
      <c r="B568" s="334">
        <v>20</v>
      </c>
    </row>
    <row r="569" spans="1:2" x14ac:dyDescent="0.25">
      <c r="A569" s="335" t="s">
        <v>1898</v>
      </c>
      <c r="B569" s="334">
        <v>20</v>
      </c>
    </row>
    <row r="570" spans="1:2" x14ac:dyDescent="0.25">
      <c r="A570" s="335" t="s">
        <v>1889</v>
      </c>
      <c r="B570" s="334">
        <v>20</v>
      </c>
    </row>
    <row r="571" spans="1:2" x14ac:dyDescent="0.25">
      <c r="A571" s="332" t="s">
        <v>1763</v>
      </c>
      <c r="B571" s="334">
        <v>100</v>
      </c>
    </row>
    <row r="572" spans="1:2" x14ac:dyDescent="0.25">
      <c r="A572" s="335" t="s">
        <v>1879</v>
      </c>
      <c r="B572" s="334">
        <v>34</v>
      </c>
    </row>
    <row r="573" spans="1:2" x14ac:dyDescent="0.25">
      <c r="A573" s="335" t="s">
        <v>1876</v>
      </c>
      <c r="B573" s="334">
        <v>33</v>
      </c>
    </row>
    <row r="574" spans="1:2" x14ac:dyDescent="0.25">
      <c r="A574" s="335" t="s">
        <v>1874</v>
      </c>
      <c r="B574" s="334">
        <v>33</v>
      </c>
    </row>
    <row r="575" spans="1:2" x14ac:dyDescent="0.25">
      <c r="A575" s="332" t="s">
        <v>1764</v>
      </c>
      <c r="B575" s="334">
        <v>100</v>
      </c>
    </row>
    <row r="576" spans="1:2" x14ac:dyDescent="0.25">
      <c r="A576" s="335" t="s">
        <v>1824</v>
      </c>
      <c r="B576" s="334">
        <v>12.5</v>
      </c>
    </row>
    <row r="577" spans="1:2" x14ac:dyDescent="0.25">
      <c r="A577" s="335" t="s">
        <v>1812</v>
      </c>
      <c r="B577" s="334">
        <v>12.5</v>
      </c>
    </row>
    <row r="578" spans="1:2" x14ac:dyDescent="0.25">
      <c r="A578" s="335" t="s">
        <v>1820</v>
      </c>
      <c r="B578" s="334">
        <v>12.5</v>
      </c>
    </row>
    <row r="579" spans="1:2" x14ac:dyDescent="0.25">
      <c r="A579" s="335" t="s">
        <v>1827</v>
      </c>
      <c r="B579" s="334">
        <v>12.5</v>
      </c>
    </row>
    <row r="580" spans="1:2" x14ac:dyDescent="0.25">
      <c r="A580" s="335" t="s">
        <v>1831</v>
      </c>
      <c r="B580" s="334">
        <v>12.5</v>
      </c>
    </row>
    <row r="581" spans="1:2" x14ac:dyDescent="0.25">
      <c r="A581" s="335" t="s">
        <v>1818</v>
      </c>
      <c r="B581" s="334">
        <v>12.5</v>
      </c>
    </row>
    <row r="582" spans="1:2" x14ac:dyDescent="0.25">
      <c r="A582" s="335" t="s">
        <v>1829</v>
      </c>
      <c r="B582" s="334">
        <v>12.5</v>
      </c>
    </row>
    <row r="583" spans="1:2" x14ac:dyDescent="0.25">
      <c r="A583" s="335" t="s">
        <v>1814</v>
      </c>
      <c r="B583" s="334">
        <v>12.5</v>
      </c>
    </row>
    <row r="584" spans="1:2" x14ac:dyDescent="0.25">
      <c r="A584" s="332" t="s">
        <v>1768</v>
      </c>
      <c r="B584" s="334">
        <v>100</v>
      </c>
    </row>
    <row r="585" spans="1:2" x14ac:dyDescent="0.25">
      <c r="A585" s="335" t="s">
        <v>1848</v>
      </c>
      <c r="B585" s="334">
        <v>8</v>
      </c>
    </row>
    <row r="586" spans="1:2" x14ac:dyDescent="0.25">
      <c r="A586" s="335" t="s">
        <v>1853</v>
      </c>
      <c r="B586" s="334">
        <v>8</v>
      </c>
    </row>
    <row r="587" spans="1:2" x14ac:dyDescent="0.25">
      <c r="A587" s="335" t="s">
        <v>1839</v>
      </c>
      <c r="B587" s="334">
        <v>8</v>
      </c>
    </row>
    <row r="588" spans="1:2" x14ac:dyDescent="0.25">
      <c r="A588" s="335" t="s">
        <v>2081</v>
      </c>
      <c r="B588" s="334">
        <v>8</v>
      </c>
    </row>
    <row r="589" spans="1:2" x14ac:dyDescent="0.25">
      <c r="A589" s="335" t="s">
        <v>1870</v>
      </c>
      <c r="B589" s="334">
        <v>8</v>
      </c>
    </row>
    <row r="590" spans="1:2" x14ac:dyDescent="0.25">
      <c r="A590" s="335" t="s">
        <v>1863</v>
      </c>
      <c r="B590" s="334">
        <v>8</v>
      </c>
    </row>
    <row r="591" spans="1:2" x14ac:dyDescent="0.25">
      <c r="A591" s="335" t="s">
        <v>1868</v>
      </c>
      <c r="B591" s="334">
        <v>8</v>
      </c>
    </row>
    <row r="592" spans="1:2" x14ac:dyDescent="0.25">
      <c r="A592" s="335" t="s">
        <v>1860</v>
      </c>
      <c r="B592" s="334">
        <v>8</v>
      </c>
    </row>
    <row r="593" spans="1:2" x14ac:dyDescent="0.25">
      <c r="A593" s="335" t="s">
        <v>1852</v>
      </c>
      <c r="B593" s="334">
        <v>4</v>
      </c>
    </row>
    <row r="594" spans="1:2" x14ac:dyDescent="0.25">
      <c r="A594" s="335" t="s">
        <v>1855</v>
      </c>
      <c r="B594" s="334">
        <v>4</v>
      </c>
    </row>
    <row r="595" spans="1:2" x14ac:dyDescent="0.25">
      <c r="A595" s="335" t="s">
        <v>1847</v>
      </c>
      <c r="B595" s="334">
        <v>8</v>
      </c>
    </row>
    <row r="596" spans="1:2" x14ac:dyDescent="0.25">
      <c r="A596" s="335" t="s">
        <v>1838</v>
      </c>
      <c r="B596" s="334">
        <v>4</v>
      </c>
    </row>
    <row r="597" spans="1:2" x14ac:dyDescent="0.25">
      <c r="A597" s="335" t="s">
        <v>1858</v>
      </c>
      <c r="B597" s="334">
        <v>8</v>
      </c>
    </row>
    <row r="598" spans="1:2" x14ac:dyDescent="0.25">
      <c r="A598" s="335" t="s">
        <v>1842</v>
      </c>
      <c r="B598" s="334">
        <v>8</v>
      </c>
    </row>
    <row r="599" spans="1:2" x14ac:dyDescent="0.25">
      <c r="A599" s="332" t="s">
        <v>1969</v>
      </c>
      <c r="B599" s="334">
        <v>100</v>
      </c>
    </row>
    <row r="600" spans="1:2" x14ac:dyDescent="0.25">
      <c r="A600" s="335" t="s">
        <v>1992</v>
      </c>
      <c r="B600" s="334">
        <v>16</v>
      </c>
    </row>
    <row r="601" spans="1:2" x14ac:dyDescent="0.25">
      <c r="A601" s="335" t="s">
        <v>1972</v>
      </c>
      <c r="B601" s="334">
        <v>18</v>
      </c>
    </row>
    <row r="602" spans="1:2" x14ac:dyDescent="0.25">
      <c r="A602" s="335" t="s">
        <v>1981</v>
      </c>
      <c r="B602" s="334">
        <v>16</v>
      </c>
    </row>
    <row r="603" spans="1:2" x14ac:dyDescent="0.25">
      <c r="A603" s="335" t="s">
        <v>1985</v>
      </c>
      <c r="B603" s="334">
        <v>16</v>
      </c>
    </row>
    <row r="604" spans="1:2" x14ac:dyDescent="0.25">
      <c r="A604" s="335" t="s">
        <v>1977</v>
      </c>
      <c r="B604" s="334">
        <v>16</v>
      </c>
    </row>
    <row r="605" spans="1:2" x14ac:dyDescent="0.25">
      <c r="A605" s="335" t="s">
        <v>1989</v>
      </c>
      <c r="B605" s="334">
        <v>18</v>
      </c>
    </row>
    <row r="606" spans="1:2" x14ac:dyDescent="0.25">
      <c r="A606" s="332" t="s">
        <v>1948</v>
      </c>
      <c r="B606" s="334">
        <v>100</v>
      </c>
    </row>
    <row r="607" spans="1:2" x14ac:dyDescent="0.25">
      <c r="A607" s="335" t="s">
        <v>1951</v>
      </c>
      <c r="B607" s="334">
        <v>12.5</v>
      </c>
    </row>
    <row r="608" spans="1:2" x14ac:dyDescent="0.25">
      <c r="A608" s="335" t="s">
        <v>1967</v>
      </c>
      <c r="B608" s="334">
        <v>12.5</v>
      </c>
    </row>
    <row r="609" spans="1:2" x14ac:dyDescent="0.25">
      <c r="A609" s="335" t="s">
        <v>1954</v>
      </c>
      <c r="B609" s="334">
        <v>37.5</v>
      </c>
    </row>
    <row r="610" spans="1:2" x14ac:dyDescent="0.25">
      <c r="A610" s="335" t="s">
        <v>1957</v>
      </c>
      <c r="B610" s="334">
        <v>12.5</v>
      </c>
    </row>
    <row r="611" spans="1:2" x14ac:dyDescent="0.25">
      <c r="A611" s="335" t="s">
        <v>1962</v>
      </c>
      <c r="B611" s="334">
        <v>12.5</v>
      </c>
    </row>
    <row r="612" spans="1:2" x14ac:dyDescent="0.25">
      <c r="A612" s="335" t="s">
        <v>1961</v>
      </c>
      <c r="B612" s="334">
        <v>12.5</v>
      </c>
    </row>
    <row r="613" spans="1:2" x14ac:dyDescent="0.25">
      <c r="A613" s="332" t="s">
        <v>2005</v>
      </c>
      <c r="B613" s="334">
        <v>100</v>
      </c>
    </row>
    <row r="614" spans="1:2" x14ac:dyDescent="0.25">
      <c r="A614" s="335" t="s">
        <v>2012</v>
      </c>
      <c r="B614" s="334">
        <v>10</v>
      </c>
    </row>
    <row r="615" spans="1:2" x14ac:dyDescent="0.25">
      <c r="A615" s="335" t="s">
        <v>2018</v>
      </c>
      <c r="B615" s="334">
        <v>15</v>
      </c>
    </row>
    <row r="616" spans="1:2" x14ac:dyDescent="0.25">
      <c r="A616" s="335" t="s">
        <v>2011</v>
      </c>
      <c r="B616" s="334">
        <v>10</v>
      </c>
    </row>
    <row r="617" spans="1:2" x14ac:dyDescent="0.25">
      <c r="A617" s="335" t="s">
        <v>2017</v>
      </c>
      <c r="B617" s="334">
        <v>15</v>
      </c>
    </row>
    <row r="618" spans="1:2" x14ac:dyDescent="0.25">
      <c r="A618" s="335" t="s">
        <v>2025</v>
      </c>
      <c r="B618" s="334">
        <v>15</v>
      </c>
    </row>
    <row r="619" spans="1:2" x14ac:dyDescent="0.25">
      <c r="A619" s="335" t="s">
        <v>2077</v>
      </c>
      <c r="B619" s="334">
        <v>10</v>
      </c>
    </row>
    <row r="620" spans="1:2" x14ac:dyDescent="0.25">
      <c r="A620" s="335" t="s">
        <v>2022</v>
      </c>
      <c r="B620" s="334">
        <v>15</v>
      </c>
    </row>
    <row r="621" spans="1:2" x14ac:dyDescent="0.25">
      <c r="A621" s="335" t="s">
        <v>2078</v>
      </c>
      <c r="B621" s="334">
        <v>10</v>
      </c>
    </row>
    <row r="622" spans="1:2" x14ac:dyDescent="0.25">
      <c r="A622" s="332" t="s">
        <v>2189</v>
      </c>
      <c r="B622" s="334">
        <v>100</v>
      </c>
    </row>
    <row r="623" spans="1:2" x14ac:dyDescent="0.25">
      <c r="A623" s="335" t="s">
        <v>2203</v>
      </c>
      <c r="B623" s="334">
        <v>10</v>
      </c>
    </row>
    <row r="624" spans="1:2" x14ac:dyDescent="0.25">
      <c r="A624" s="335" t="s">
        <v>2202</v>
      </c>
      <c r="B624" s="334">
        <v>10</v>
      </c>
    </row>
    <row r="625" spans="1:2" x14ac:dyDescent="0.25">
      <c r="A625" s="335" t="s">
        <v>2215</v>
      </c>
      <c r="B625" s="334">
        <v>20</v>
      </c>
    </row>
    <row r="626" spans="1:2" x14ac:dyDescent="0.25">
      <c r="A626" s="335" t="s">
        <v>2664</v>
      </c>
      <c r="B626" s="334">
        <v>10</v>
      </c>
    </row>
    <row r="627" spans="1:2" x14ac:dyDescent="0.25">
      <c r="A627" s="335" t="s">
        <v>2197</v>
      </c>
      <c r="B627" s="334">
        <v>10</v>
      </c>
    </row>
    <row r="628" spans="1:2" x14ac:dyDescent="0.25">
      <c r="A628" s="335" t="s">
        <v>2391</v>
      </c>
      <c r="B628" s="334">
        <v>10</v>
      </c>
    </row>
    <row r="629" spans="1:2" x14ac:dyDescent="0.25">
      <c r="A629" s="335" t="s">
        <v>2198</v>
      </c>
      <c r="B629" s="334">
        <v>10</v>
      </c>
    </row>
    <row r="630" spans="1:2" x14ac:dyDescent="0.25">
      <c r="A630" s="335" t="s">
        <v>2209</v>
      </c>
      <c r="B630" s="334">
        <v>10</v>
      </c>
    </row>
    <row r="631" spans="1:2" x14ac:dyDescent="0.25">
      <c r="A631" s="335" t="s">
        <v>2208</v>
      </c>
      <c r="B631" s="334">
        <v>10</v>
      </c>
    </row>
    <row r="632" spans="1:2" x14ac:dyDescent="0.25">
      <c r="A632" s="332" t="s">
        <v>2126</v>
      </c>
      <c r="B632" s="334">
        <v>100</v>
      </c>
    </row>
    <row r="633" spans="1:2" x14ac:dyDescent="0.25">
      <c r="A633" s="335" t="s">
        <v>2146</v>
      </c>
      <c r="B633" s="334">
        <v>8</v>
      </c>
    </row>
    <row r="634" spans="1:2" x14ac:dyDescent="0.25">
      <c r="A634" s="335" t="s">
        <v>2167</v>
      </c>
      <c r="B634" s="334">
        <v>6</v>
      </c>
    </row>
    <row r="635" spans="1:2" x14ac:dyDescent="0.25">
      <c r="A635" s="335" t="s">
        <v>2139</v>
      </c>
      <c r="B635" s="334">
        <v>8</v>
      </c>
    </row>
    <row r="636" spans="1:2" x14ac:dyDescent="0.25">
      <c r="A636" s="335" t="s">
        <v>2137</v>
      </c>
      <c r="B636" s="334">
        <v>8</v>
      </c>
    </row>
    <row r="637" spans="1:2" x14ac:dyDescent="0.25">
      <c r="A637" s="335" t="s">
        <v>2149</v>
      </c>
      <c r="B637" s="334">
        <v>8</v>
      </c>
    </row>
    <row r="638" spans="1:2" x14ac:dyDescent="0.25">
      <c r="A638" s="335" t="s">
        <v>2152</v>
      </c>
      <c r="B638" s="334">
        <v>8</v>
      </c>
    </row>
    <row r="639" spans="1:2" x14ac:dyDescent="0.25">
      <c r="A639" s="335" t="s">
        <v>2142</v>
      </c>
      <c r="B639" s="334">
        <v>8</v>
      </c>
    </row>
    <row r="640" spans="1:2" x14ac:dyDescent="0.25">
      <c r="A640" s="335" t="s">
        <v>2132</v>
      </c>
      <c r="B640" s="334">
        <v>8</v>
      </c>
    </row>
    <row r="641" spans="1:2" x14ac:dyDescent="0.25">
      <c r="A641" s="335" t="s">
        <v>2166</v>
      </c>
      <c r="B641" s="334">
        <v>6</v>
      </c>
    </row>
    <row r="642" spans="1:2" x14ac:dyDescent="0.25">
      <c r="A642" s="335" t="s">
        <v>2160</v>
      </c>
      <c r="B642" s="334">
        <v>8</v>
      </c>
    </row>
    <row r="643" spans="1:2" x14ac:dyDescent="0.25">
      <c r="A643" s="335" t="s">
        <v>2155</v>
      </c>
      <c r="B643" s="334">
        <v>8</v>
      </c>
    </row>
    <row r="644" spans="1:2" x14ac:dyDescent="0.25">
      <c r="A644" s="335" t="s">
        <v>2129</v>
      </c>
      <c r="B644" s="334">
        <v>8</v>
      </c>
    </row>
    <row r="645" spans="1:2" x14ac:dyDescent="0.25">
      <c r="A645" s="335" t="s">
        <v>2164</v>
      </c>
      <c r="B645" s="334">
        <v>8</v>
      </c>
    </row>
    <row r="646" spans="1:2" x14ac:dyDescent="0.25">
      <c r="A646" s="332" t="s">
        <v>2111</v>
      </c>
      <c r="B646" s="334">
        <v>100</v>
      </c>
    </row>
    <row r="647" spans="1:2" x14ac:dyDescent="0.25">
      <c r="A647" s="335" t="s">
        <v>2123</v>
      </c>
      <c r="B647" s="334">
        <v>33.333333333333336</v>
      </c>
    </row>
    <row r="648" spans="1:2" x14ac:dyDescent="0.25">
      <c r="A648" s="335" t="s">
        <v>2119</v>
      </c>
      <c r="B648" s="334">
        <v>33.333333333333336</v>
      </c>
    </row>
    <row r="649" spans="1:2" x14ac:dyDescent="0.25">
      <c r="A649" s="335" t="s">
        <v>2114</v>
      </c>
      <c r="B649" s="334">
        <v>33.333333333333336</v>
      </c>
    </row>
    <row r="650" spans="1:2" x14ac:dyDescent="0.25">
      <c r="A650" s="332" t="s">
        <v>2245</v>
      </c>
      <c r="B650" s="334">
        <v>100</v>
      </c>
    </row>
    <row r="651" spans="1:2" x14ac:dyDescent="0.25">
      <c r="A651" s="335" t="s">
        <v>2229</v>
      </c>
      <c r="B651" s="334">
        <v>10</v>
      </c>
    </row>
    <row r="652" spans="1:2" x14ac:dyDescent="0.25">
      <c r="A652" s="335" t="s">
        <v>2265</v>
      </c>
      <c r="B652" s="334">
        <v>7</v>
      </c>
    </row>
    <row r="653" spans="1:2" x14ac:dyDescent="0.25">
      <c r="A653" s="335" t="s">
        <v>2267</v>
      </c>
      <c r="B653" s="334">
        <v>7</v>
      </c>
    </row>
    <row r="654" spans="1:2" x14ac:dyDescent="0.25">
      <c r="A654" s="335" t="s">
        <v>2239</v>
      </c>
      <c r="B654" s="334">
        <v>7</v>
      </c>
    </row>
    <row r="655" spans="1:2" x14ac:dyDescent="0.25">
      <c r="A655" s="335" t="s">
        <v>2234</v>
      </c>
      <c r="B655" s="334">
        <v>7</v>
      </c>
    </row>
    <row r="656" spans="1:2" x14ac:dyDescent="0.25">
      <c r="A656" s="335" t="s">
        <v>2271</v>
      </c>
      <c r="B656" s="334">
        <v>10</v>
      </c>
    </row>
    <row r="657" spans="1:2" x14ac:dyDescent="0.25">
      <c r="A657" s="335" t="s">
        <v>2251</v>
      </c>
      <c r="B657" s="334">
        <v>10</v>
      </c>
    </row>
    <row r="658" spans="1:2" x14ac:dyDescent="0.25">
      <c r="A658" s="335" t="s">
        <v>2244</v>
      </c>
      <c r="B658" s="334">
        <v>10</v>
      </c>
    </row>
    <row r="659" spans="1:2" x14ac:dyDescent="0.25">
      <c r="A659" s="335" t="s">
        <v>2241</v>
      </c>
      <c r="B659" s="334">
        <v>10</v>
      </c>
    </row>
    <row r="660" spans="1:2" x14ac:dyDescent="0.25">
      <c r="A660" s="335" t="s">
        <v>2263</v>
      </c>
      <c r="B660" s="334">
        <v>7</v>
      </c>
    </row>
    <row r="661" spans="1:2" x14ac:dyDescent="0.25">
      <c r="A661" s="335" t="s">
        <v>2237</v>
      </c>
      <c r="B661" s="334">
        <v>7</v>
      </c>
    </row>
    <row r="662" spans="1:2" x14ac:dyDescent="0.25">
      <c r="A662" s="335" t="s">
        <v>2232</v>
      </c>
      <c r="B662" s="334">
        <v>8</v>
      </c>
    </row>
    <row r="663" spans="1:2" x14ac:dyDescent="0.25">
      <c r="A663" s="332" t="s">
        <v>2333</v>
      </c>
      <c r="B663" s="334">
        <v>100</v>
      </c>
    </row>
    <row r="664" spans="1:2" x14ac:dyDescent="0.25">
      <c r="A664" s="335" t="s">
        <v>2354</v>
      </c>
      <c r="B664" s="334">
        <v>9</v>
      </c>
    </row>
    <row r="665" spans="1:2" x14ac:dyDescent="0.25">
      <c r="A665" s="335" t="s">
        <v>2346</v>
      </c>
      <c r="B665" s="334">
        <v>8</v>
      </c>
    </row>
    <row r="666" spans="1:2" x14ac:dyDescent="0.25">
      <c r="A666" s="335" t="s">
        <v>2353</v>
      </c>
      <c r="B666" s="334">
        <v>9</v>
      </c>
    </row>
    <row r="667" spans="1:2" x14ac:dyDescent="0.25">
      <c r="A667" s="335" t="s">
        <v>2348</v>
      </c>
      <c r="B667" s="334">
        <v>8</v>
      </c>
    </row>
    <row r="668" spans="1:2" x14ac:dyDescent="0.25">
      <c r="A668" s="335" t="s">
        <v>2347</v>
      </c>
      <c r="B668" s="334">
        <v>8</v>
      </c>
    </row>
    <row r="669" spans="1:2" x14ac:dyDescent="0.25">
      <c r="A669" s="335" t="s">
        <v>2340</v>
      </c>
      <c r="B669" s="334">
        <v>10</v>
      </c>
    </row>
    <row r="670" spans="1:2" x14ac:dyDescent="0.25">
      <c r="A670" s="335" t="s">
        <v>2357</v>
      </c>
      <c r="B670" s="334">
        <v>9</v>
      </c>
    </row>
    <row r="671" spans="1:2" x14ac:dyDescent="0.25">
      <c r="A671" s="335" t="s">
        <v>2335</v>
      </c>
      <c r="B671" s="334">
        <v>10</v>
      </c>
    </row>
    <row r="672" spans="1:2" x14ac:dyDescent="0.25">
      <c r="A672" s="335" t="s">
        <v>2336</v>
      </c>
      <c r="B672" s="334">
        <v>29</v>
      </c>
    </row>
    <row r="673" spans="1:2" x14ac:dyDescent="0.25">
      <c r="A673" s="332" t="s">
        <v>2221</v>
      </c>
      <c r="B673" s="334">
        <v>100</v>
      </c>
    </row>
    <row r="674" spans="1:2" x14ac:dyDescent="0.25">
      <c r="A674" s="335" t="s">
        <v>2224</v>
      </c>
      <c r="B674" s="334">
        <v>50</v>
      </c>
    </row>
    <row r="675" spans="1:2" x14ac:dyDescent="0.25">
      <c r="A675" s="335" t="s">
        <v>2226</v>
      </c>
      <c r="B675" s="334">
        <v>50</v>
      </c>
    </row>
    <row r="676" spans="1:2" x14ac:dyDescent="0.25">
      <c r="A676" s="332" t="s">
        <v>2280</v>
      </c>
      <c r="B676" s="334">
        <v>100</v>
      </c>
    </row>
    <row r="677" spans="1:2" x14ac:dyDescent="0.25">
      <c r="A677" s="335" t="s">
        <v>2329</v>
      </c>
      <c r="B677" s="334">
        <v>5</v>
      </c>
    </row>
    <row r="678" spans="1:2" x14ac:dyDescent="0.25">
      <c r="A678" s="335" t="s">
        <v>2309</v>
      </c>
      <c r="B678" s="334">
        <v>5</v>
      </c>
    </row>
    <row r="679" spans="1:2" x14ac:dyDescent="0.25">
      <c r="A679" s="335" t="s">
        <v>2328</v>
      </c>
      <c r="B679" s="334">
        <v>5</v>
      </c>
    </row>
    <row r="680" spans="1:2" x14ac:dyDescent="0.25">
      <c r="A680" s="335" t="s">
        <v>2326</v>
      </c>
      <c r="B680" s="334">
        <v>5</v>
      </c>
    </row>
    <row r="681" spans="1:2" x14ac:dyDescent="0.25">
      <c r="A681" s="335" t="s">
        <v>2298</v>
      </c>
      <c r="B681" s="334">
        <v>10</v>
      </c>
    </row>
    <row r="682" spans="1:2" x14ac:dyDescent="0.25">
      <c r="A682" s="335" t="s">
        <v>2287</v>
      </c>
      <c r="B682" s="334">
        <v>5</v>
      </c>
    </row>
    <row r="683" spans="1:2" x14ac:dyDescent="0.25">
      <c r="A683" s="335" t="s">
        <v>2285</v>
      </c>
      <c r="B683" s="334">
        <v>5</v>
      </c>
    </row>
    <row r="684" spans="1:2" x14ac:dyDescent="0.25">
      <c r="A684" s="335" t="s">
        <v>2300</v>
      </c>
      <c r="B684" s="334">
        <v>10</v>
      </c>
    </row>
    <row r="685" spans="1:2" x14ac:dyDescent="0.25">
      <c r="A685" s="335" t="s">
        <v>2322</v>
      </c>
      <c r="B685" s="334">
        <v>5</v>
      </c>
    </row>
    <row r="686" spans="1:2" x14ac:dyDescent="0.25">
      <c r="A686" s="335" t="s">
        <v>2330</v>
      </c>
      <c r="B686" s="334">
        <v>5</v>
      </c>
    </row>
    <row r="687" spans="1:2" x14ac:dyDescent="0.25">
      <c r="A687" s="335" t="s">
        <v>2315</v>
      </c>
      <c r="B687" s="334">
        <v>5</v>
      </c>
    </row>
    <row r="688" spans="1:2" x14ac:dyDescent="0.25">
      <c r="A688" s="335" t="s">
        <v>2311</v>
      </c>
      <c r="B688" s="334">
        <v>5</v>
      </c>
    </row>
    <row r="689" spans="1:2" x14ac:dyDescent="0.25">
      <c r="A689" s="335" t="s">
        <v>2320</v>
      </c>
      <c r="B689" s="334">
        <v>5</v>
      </c>
    </row>
    <row r="690" spans="1:2" x14ac:dyDescent="0.25">
      <c r="A690" s="335" t="s">
        <v>2283</v>
      </c>
      <c r="B690" s="334">
        <v>5</v>
      </c>
    </row>
    <row r="691" spans="1:2" x14ac:dyDescent="0.25">
      <c r="A691" s="335" t="s">
        <v>2294</v>
      </c>
      <c r="B691" s="334">
        <v>5</v>
      </c>
    </row>
    <row r="692" spans="1:2" x14ac:dyDescent="0.25">
      <c r="A692" s="335" t="s">
        <v>2304</v>
      </c>
      <c r="B692" s="334">
        <v>10</v>
      </c>
    </row>
    <row r="693" spans="1:2" x14ac:dyDescent="0.25">
      <c r="A693" s="335" t="s">
        <v>2318</v>
      </c>
      <c r="B693" s="334">
        <v>5</v>
      </c>
    </row>
    <row r="694" spans="1:2" x14ac:dyDescent="0.25">
      <c r="A694" s="332" t="s">
        <v>2359</v>
      </c>
      <c r="B694" s="334">
        <v>100</v>
      </c>
    </row>
    <row r="695" spans="1:2" x14ac:dyDescent="0.25">
      <c r="A695" s="335" t="s">
        <v>2667</v>
      </c>
      <c r="B695" s="334">
        <v>63</v>
      </c>
    </row>
    <row r="696" spans="1:2" x14ac:dyDescent="0.25">
      <c r="A696" s="335" t="s">
        <v>2376</v>
      </c>
      <c r="B696" s="334">
        <v>8</v>
      </c>
    </row>
    <row r="697" spans="1:2" x14ac:dyDescent="0.25">
      <c r="A697" s="335" t="s">
        <v>2377</v>
      </c>
      <c r="B697" s="334">
        <v>7</v>
      </c>
    </row>
    <row r="698" spans="1:2" x14ac:dyDescent="0.25">
      <c r="A698" s="335" t="s">
        <v>2380</v>
      </c>
      <c r="B698" s="334">
        <v>5</v>
      </c>
    </row>
    <row r="699" spans="1:2" x14ac:dyDescent="0.25">
      <c r="A699" s="335" t="s">
        <v>2381</v>
      </c>
      <c r="B699" s="334">
        <v>5</v>
      </c>
    </row>
    <row r="700" spans="1:2" x14ac:dyDescent="0.25">
      <c r="A700" s="335" t="s">
        <v>2379</v>
      </c>
      <c r="B700" s="334">
        <v>5</v>
      </c>
    </row>
    <row r="701" spans="1:2" x14ac:dyDescent="0.25">
      <c r="A701" s="335" t="s">
        <v>2366</v>
      </c>
      <c r="B701" s="334">
        <v>7</v>
      </c>
    </row>
    <row r="702" spans="1:2" x14ac:dyDescent="0.25">
      <c r="A702" s="332" t="s">
        <v>2469</v>
      </c>
      <c r="B702" s="334">
        <v>99.99</v>
      </c>
    </row>
    <row r="703" spans="1:2" x14ac:dyDescent="0.25">
      <c r="A703" s="335" t="s">
        <v>2474</v>
      </c>
      <c r="B703" s="334">
        <v>33.33</v>
      </c>
    </row>
    <row r="704" spans="1:2" x14ac:dyDescent="0.25">
      <c r="A704" s="335" t="s">
        <v>2481</v>
      </c>
      <c r="B704" s="334">
        <v>33.33</v>
      </c>
    </row>
    <row r="705" spans="1:2" x14ac:dyDescent="0.25">
      <c r="A705" s="335" t="s">
        <v>2477</v>
      </c>
      <c r="B705" s="334">
        <v>33.33</v>
      </c>
    </row>
    <row r="706" spans="1:2" x14ac:dyDescent="0.25">
      <c r="A706" s="332" t="s">
        <v>2415</v>
      </c>
      <c r="B706" s="334">
        <v>100</v>
      </c>
    </row>
    <row r="707" spans="1:2" x14ac:dyDescent="0.25">
      <c r="A707" s="335" t="s">
        <v>2423</v>
      </c>
      <c r="B707" s="334">
        <v>7.6923076923076925</v>
      </c>
    </row>
    <row r="708" spans="1:2" x14ac:dyDescent="0.25">
      <c r="A708" s="335" t="s">
        <v>2442</v>
      </c>
      <c r="B708" s="334">
        <v>7.6923076923076925</v>
      </c>
    </row>
    <row r="709" spans="1:2" x14ac:dyDescent="0.25">
      <c r="A709" s="335" t="s">
        <v>2921</v>
      </c>
      <c r="B709" s="334">
        <v>7.6923076923076925</v>
      </c>
    </row>
    <row r="710" spans="1:2" x14ac:dyDescent="0.25">
      <c r="A710" s="335" t="s">
        <v>2451</v>
      </c>
      <c r="B710" s="334">
        <v>7.6923076923076925</v>
      </c>
    </row>
    <row r="711" spans="1:2" x14ac:dyDescent="0.25">
      <c r="A711" s="335" t="s">
        <v>2417</v>
      </c>
      <c r="B711" s="334">
        <v>7.6923076923076925</v>
      </c>
    </row>
    <row r="712" spans="1:2" x14ac:dyDescent="0.25">
      <c r="A712" s="335" t="s">
        <v>2434</v>
      </c>
      <c r="B712" s="334">
        <v>7.6923076923076925</v>
      </c>
    </row>
    <row r="713" spans="1:2" x14ac:dyDescent="0.25">
      <c r="A713" s="335" t="s">
        <v>2421</v>
      </c>
      <c r="B713" s="334">
        <v>7.6923076923076925</v>
      </c>
    </row>
    <row r="714" spans="1:2" x14ac:dyDescent="0.25">
      <c r="A714" s="335" t="s">
        <v>2445</v>
      </c>
      <c r="B714" s="334">
        <v>7.6923076923076925</v>
      </c>
    </row>
    <row r="715" spans="1:2" x14ac:dyDescent="0.25">
      <c r="A715" s="335" t="s">
        <v>2427</v>
      </c>
      <c r="B715" s="334">
        <v>7.6923076923076925</v>
      </c>
    </row>
    <row r="716" spans="1:2" x14ac:dyDescent="0.25">
      <c r="A716" s="335" t="s">
        <v>2454</v>
      </c>
      <c r="B716" s="334">
        <v>7.6923076923076925</v>
      </c>
    </row>
    <row r="717" spans="1:2" x14ac:dyDescent="0.25">
      <c r="A717" s="335" t="s">
        <v>2431</v>
      </c>
      <c r="B717" s="334">
        <v>7.6923076923076925</v>
      </c>
    </row>
    <row r="718" spans="1:2" x14ac:dyDescent="0.25">
      <c r="A718" s="335" t="s">
        <v>2438</v>
      </c>
      <c r="B718" s="334">
        <v>7.6923076923076925</v>
      </c>
    </row>
    <row r="719" spans="1:2" x14ac:dyDescent="0.25">
      <c r="A719" s="335" t="s">
        <v>2447</v>
      </c>
      <c r="B719" s="334">
        <v>7.6923076923076925</v>
      </c>
    </row>
    <row r="720" spans="1:2" x14ac:dyDescent="0.25">
      <c r="A720" s="332" t="s">
        <v>2398</v>
      </c>
      <c r="B720" s="334">
        <v>100</v>
      </c>
    </row>
    <row r="721" spans="1:2" x14ac:dyDescent="0.25">
      <c r="A721" s="335" t="s">
        <v>2401</v>
      </c>
      <c r="B721" s="334">
        <v>20</v>
      </c>
    </row>
    <row r="722" spans="1:2" x14ac:dyDescent="0.25">
      <c r="A722" s="335" t="s">
        <v>2409</v>
      </c>
      <c r="B722" s="334">
        <v>20</v>
      </c>
    </row>
    <row r="723" spans="1:2" x14ac:dyDescent="0.25">
      <c r="A723" s="335" t="s">
        <v>2487</v>
      </c>
      <c r="B723" s="334">
        <v>20</v>
      </c>
    </row>
    <row r="724" spans="1:2" x14ac:dyDescent="0.25">
      <c r="A724" s="335" t="s">
        <v>2403</v>
      </c>
      <c r="B724" s="334">
        <v>20</v>
      </c>
    </row>
    <row r="725" spans="1:2" x14ac:dyDescent="0.25">
      <c r="A725" s="335" t="s">
        <v>2488</v>
      </c>
      <c r="B725" s="334">
        <v>20</v>
      </c>
    </row>
    <row r="726" spans="1:2" x14ac:dyDescent="0.25">
      <c r="A726" s="332" t="s">
        <v>2549</v>
      </c>
      <c r="B726" s="334">
        <v>100</v>
      </c>
    </row>
    <row r="727" spans="1:2" x14ac:dyDescent="0.25">
      <c r="A727" s="335" t="s">
        <v>2506</v>
      </c>
      <c r="B727" s="334">
        <v>25</v>
      </c>
    </row>
    <row r="728" spans="1:2" x14ac:dyDescent="0.25">
      <c r="A728" s="335" t="s">
        <v>2507</v>
      </c>
      <c r="B728" s="334">
        <v>25</v>
      </c>
    </row>
    <row r="729" spans="1:2" x14ac:dyDescent="0.25">
      <c r="A729" s="335" t="s">
        <v>2505</v>
      </c>
      <c r="B729" s="334">
        <v>25</v>
      </c>
    </row>
    <row r="730" spans="1:2" x14ac:dyDescent="0.25">
      <c r="A730" s="335" t="s">
        <v>2508</v>
      </c>
      <c r="B730" s="334">
        <v>25</v>
      </c>
    </row>
    <row r="731" spans="1:2" x14ac:dyDescent="0.25">
      <c r="A731" s="332" t="s">
        <v>2548</v>
      </c>
      <c r="B731" s="334">
        <v>100.00000000000001</v>
      </c>
    </row>
    <row r="732" spans="1:2" x14ac:dyDescent="0.25">
      <c r="A732" s="335" t="s">
        <v>2530</v>
      </c>
      <c r="B732" s="334">
        <v>11.111111111111111</v>
      </c>
    </row>
    <row r="733" spans="1:2" x14ac:dyDescent="0.25">
      <c r="A733" s="335" t="s">
        <v>2538</v>
      </c>
      <c r="B733" s="334">
        <v>11.111111111111111</v>
      </c>
    </row>
    <row r="734" spans="1:2" x14ac:dyDescent="0.25">
      <c r="A734" s="335" t="s">
        <v>2536</v>
      </c>
      <c r="B734" s="334">
        <v>11.111111111111111</v>
      </c>
    </row>
    <row r="735" spans="1:2" x14ac:dyDescent="0.25">
      <c r="A735" s="335" t="s">
        <v>2516</v>
      </c>
      <c r="B735" s="334">
        <v>11.111111111111111</v>
      </c>
    </row>
    <row r="736" spans="1:2" x14ac:dyDescent="0.25">
      <c r="A736" s="335" t="s">
        <v>2532</v>
      </c>
      <c r="B736" s="334">
        <v>11.111111111111111</v>
      </c>
    </row>
    <row r="737" spans="1:2" x14ac:dyDescent="0.25">
      <c r="A737" s="335" t="s">
        <v>2526</v>
      </c>
      <c r="B737" s="334">
        <v>11.111111111111111</v>
      </c>
    </row>
    <row r="738" spans="1:2" x14ac:dyDescent="0.25">
      <c r="A738" s="335" t="s">
        <v>2517</v>
      </c>
      <c r="B738" s="334">
        <v>11.111111111111111</v>
      </c>
    </row>
    <row r="739" spans="1:2" x14ac:dyDescent="0.25">
      <c r="A739" s="335" t="s">
        <v>2522</v>
      </c>
      <c r="B739" s="334">
        <v>11.111111111111111</v>
      </c>
    </row>
    <row r="740" spans="1:2" x14ac:dyDescent="0.25">
      <c r="A740" s="335" t="s">
        <v>2540</v>
      </c>
      <c r="B740" s="334">
        <v>11.111111111111111</v>
      </c>
    </row>
    <row r="741" spans="1:2" x14ac:dyDescent="0.25">
      <c r="A741" s="332" t="s">
        <v>2550</v>
      </c>
      <c r="B741" s="334">
        <v>85</v>
      </c>
    </row>
    <row r="742" spans="1:2" x14ac:dyDescent="0.25">
      <c r="A742" s="335" t="s">
        <v>2660</v>
      </c>
      <c r="B742" s="334">
        <v>15</v>
      </c>
    </row>
    <row r="743" spans="1:2" x14ac:dyDescent="0.25">
      <c r="A743" s="335" t="s">
        <v>2570</v>
      </c>
      <c r="B743" s="334">
        <v>15</v>
      </c>
    </row>
    <row r="744" spans="1:2" x14ac:dyDescent="0.25">
      <c r="A744" s="335" t="s">
        <v>2553</v>
      </c>
      <c r="B744" s="334">
        <v>20</v>
      </c>
    </row>
    <row r="745" spans="1:2" x14ac:dyDescent="0.25">
      <c r="A745" s="335" t="s">
        <v>2558</v>
      </c>
      <c r="B745" s="334">
        <v>20</v>
      </c>
    </row>
    <row r="746" spans="1:2" x14ac:dyDescent="0.25">
      <c r="A746" s="335" t="s">
        <v>2565</v>
      </c>
      <c r="B746" s="334">
        <v>15</v>
      </c>
    </row>
    <row r="747" spans="1:2" x14ac:dyDescent="0.25">
      <c r="A747" s="335" t="s">
        <v>2991</v>
      </c>
      <c r="B747" s="334">
        <v>0</v>
      </c>
    </row>
    <row r="748" spans="1:2" x14ac:dyDescent="0.25">
      <c r="A748" s="332" t="s">
        <v>2573</v>
      </c>
      <c r="B748" s="334">
        <v>37.629999999999995</v>
      </c>
    </row>
    <row r="749" spans="1:2" x14ac:dyDescent="0.25">
      <c r="A749" s="335" t="s">
        <v>2635</v>
      </c>
      <c r="B749" s="334">
        <v>9</v>
      </c>
    </row>
    <row r="750" spans="1:2" x14ac:dyDescent="0.25">
      <c r="A750" s="335" t="s">
        <v>2630</v>
      </c>
      <c r="B750" s="334">
        <v>10</v>
      </c>
    </row>
    <row r="751" spans="1:2" x14ac:dyDescent="0.25">
      <c r="A751" s="335" t="s">
        <v>2633</v>
      </c>
      <c r="B751" s="334">
        <v>0.09</v>
      </c>
    </row>
    <row r="752" spans="1:2" x14ac:dyDescent="0.25">
      <c r="A752" s="335" t="s">
        <v>2632</v>
      </c>
      <c r="B752" s="334">
        <v>0.09</v>
      </c>
    </row>
    <row r="753" spans="1:2" x14ac:dyDescent="0.25">
      <c r="A753" s="335" t="s">
        <v>2629</v>
      </c>
      <c r="B753" s="334">
        <v>0.09</v>
      </c>
    </row>
    <row r="754" spans="1:2" x14ac:dyDescent="0.25">
      <c r="A754" s="335" t="s">
        <v>2637</v>
      </c>
      <c r="B754" s="334">
        <v>0.09</v>
      </c>
    </row>
    <row r="755" spans="1:2" x14ac:dyDescent="0.25">
      <c r="A755" s="335" t="s">
        <v>2636</v>
      </c>
      <c r="B755" s="334">
        <v>0.09</v>
      </c>
    </row>
    <row r="756" spans="1:2" x14ac:dyDescent="0.25">
      <c r="A756" s="335" t="s">
        <v>2639</v>
      </c>
      <c r="B756" s="334">
        <v>0.09</v>
      </c>
    </row>
    <row r="757" spans="1:2" x14ac:dyDescent="0.25">
      <c r="A757" s="335" t="s">
        <v>2631</v>
      </c>
      <c r="B757" s="334">
        <v>9</v>
      </c>
    </row>
    <row r="758" spans="1:2" x14ac:dyDescent="0.25">
      <c r="A758" s="335" t="s">
        <v>2638</v>
      </c>
      <c r="B758" s="334">
        <v>0.09</v>
      </c>
    </row>
    <row r="759" spans="1:2" x14ac:dyDescent="0.25">
      <c r="A759" s="335" t="s">
        <v>2634</v>
      </c>
      <c r="B759" s="334">
        <v>9</v>
      </c>
    </row>
    <row r="760" spans="1:2" x14ac:dyDescent="0.25">
      <c r="A760" s="332" t="s">
        <v>2574</v>
      </c>
      <c r="B760" s="334">
        <v>100</v>
      </c>
    </row>
    <row r="761" spans="1:2" x14ac:dyDescent="0.25">
      <c r="A761" s="335" t="s">
        <v>2603</v>
      </c>
      <c r="B761" s="334">
        <v>12.5</v>
      </c>
    </row>
    <row r="762" spans="1:2" x14ac:dyDescent="0.25">
      <c r="A762" s="335" t="s">
        <v>2610</v>
      </c>
      <c r="B762" s="334">
        <v>12.5</v>
      </c>
    </row>
    <row r="763" spans="1:2" x14ac:dyDescent="0.25">
      <c r="A763" s="335" t="s">
        <v>2597</v>
      </c>
      <c r="B763" s="334">
        <v>12.5</v>
      </c>
    </row>
    <row r="764" spans="1:2" x14ac:dyDescent="0.25">
      <c r="A764" s="335" t="s">
        <v>2605</v>
      </c>
      <c r="B764" s="334">
        <v>12.5</v>
      </c>
    </row>
    <row r="765" spans="1:2" x14ac:dyDescent="0.25">
      <c r="A765" s="335" t="s">
        <v>2613</v>
      </c>
      <c r="B765" s="334">
        <v>12.5</v>
      </c>
    </row>
    <row r="766" spans="1:2" x14ac:dyDescent="0.25">
      <c r="A766" s="335" t="s">
        <v>2611</v>
      </c>
      <c r="B766" s="334">
        <v>12.5</v>
      </c>
    </row>
    <row r="767" spans="1:2" x14ac:dyDescent="0.25">
      <c r="A767" s="335" t="s">
        <v>2599</v>
      </c>
      <c r="B767" s="334">
        <v>12.5</v>
      </c>
    </row>
    <row r="768" spans="1:2" x14ac:dyDescent="0.25">
      <c r="A768" s="335" t="s">
        <v>2608</v>
      </c>
      <c r="B768" s="334">
        <v>12.5</v>
      </c>
    </row>
    <row r="769" spans="1:2" hidden="1" x14ac:dyDescent="0.25">
      <c r="A769" s="332" t="s">
        <v>3173</v>
      </c>
      <c r="B769" s="333">
        <v>6787.8700000000008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041A-5DB7-46D7-B581-6335B8062473}">
  <dimension ref="A1:I42"/>
  <sheetViews>
    <sheetView tabSelected="1" zoomScale="70" zoomScaleNormal="70" workbookViewId="0">
      <pane ySplit="2" topLeftCell="A3" activePane="bottomLeft" state="frozen"/>
      <selection pane="bottomLeft" activeCell="A2" sqref="A2"/>
    </sheetView>
  </sheetViews>
  <sheetFormatPr baseColWidth="10" defaultRowHeight="15" x14ac:dyDescent="0.25"/>
  <cols>
    <col min="1" max="1" width="28.5703125" customWidth="1"/>
    <col min="2" max="2" width="16.85546875" customWidth="1"/>
    <col min="3" max="3" width="21.42578125" customWidth="1"/>
    <col min="4" max="4" width="23.42578125" customWidth="1"/>
    <col min="5" max="5" width="22.85546875" customWidth="1"/>
    <col min="7" max="7" width="67" customWidth="1"/>
    <col min="8" max="8" width="66.42578125" customWidth="1"/>
  </cols>
  <sheetData>
    <row r="1" spans="1:8" ht="15.75" thickBot="1" x14ac:dyDescent="0.3"/>
    <row r="2" spans="1:8" ht="32.25" thickBot="1" x14ac:dyDescent="0.3">
      <c r="A2" s="16" t="s">
        <v>2925</v>
      </c>
      <c r="B2" s="16" t="s">
        <v>2926</v>
      </c>
      <c r="C2" s="16" t="s">
        <v>2927</v>
      </c>
      <c r="D2" s="16" t="s">
        <v>2928</v>
      </c>
      <c r="E2" s="16" t="s">
        <v>2929</v>
      </c>
      <c r="F2" s="16" t="s">
        <v>2930</v>
      </c>
      <c r="G2" s="16" t="s">
        <v>2931</v>
      </c>
      <c r="H2" s="16" t="s">
        <v>2932</v>
      </c>
    </row>
    <row r="3" spans="1:8" ht="115.5" thickTop="1" thickBot="1" x14ac:dyDescent="0.3">
      <c r="A3" s="17" t="s">
        <v>2933</v>
      </c>
      <c r="B3" s="18">
        <v>19</v>
      </c>
      <c r="C3" s="18">
        <v>26</v>
      </c>
      <c r="D3" s="18">
        <v>26</v>
      </c>
      <c r="E3" s="18">
        <v>0</v>
      </c>
      <c r="F3" s="19">
        <f t="shared" ref="F3:F25" si="0">+D3/C3</f>
        <v>1</v>
      </c>
      <c r="G3" s="20" t="s">
        <v>2934</v>
      </c>
      <c r="H3" s="20"/>
    </row>
    <row r="4" spans="1:8" ht="33" thickTop="1" thickBot="1" x14ac:dyDescent="0.3">
      <c r="A4" s="21" t="s">
        <v>2935</v>
      </c>
      <c r="B4" s="22">
        <v>7</v>
      </c>
      <c r="C4" s="22">
        <v>5</v>
      </c>
      <c r="D4" s="22">
        <v>5</v>
      </c>
      <c r="E4" s="22">
        <v>0</v>
      </c>
      <c r="F4" s="19">
        <f t="shared" si="0"/>
        <v>1</v>
      </c>
      <c r="G4" s="23" t="s">
        <v>2936</v>
      </c>
      <c r="H4" s="24"/>
    </row>
    <row r="5" spans="1:8" ht="30" thickTop="1" thickBot="1" x14ac:dyDescent="0.3">
      <c r="A5" s="21" t="s">
        <v>2937</v>
      </c>
      <c r="B5" s="22">
        <v>7</v>
      </c>
      <c r="C5" s="22">
        <v>22</v>
      </c>
      <c r="D5" s="22">
        <v>22</v>
      </c>
      <c r="E5" s="22">
        <v>0</v>
      </c>
      <c r="F5" s="19">
        <f t="shared" si="0"/>
        <v>1</v>
      </c>
      <c r="G5" s="23" t="s">
        <v>2938</v>
      </c>
      <c r="H5" s="24"/>
    </row>
    <row r="6" spans="1:8" ht="30" thickTop="1" thickBot="1" x14ac:dyDescent="0.3">
      <c r="A6" s="21" t="s">
        <v>2939</v>
      </c>
      <c r="B6" s="22">
        <v>8</v>
      </c>
      <c r="C6" s="22">
        <v>10</v>
      </c>
      <c r="D6" s="22">
        <v>10</v>
      </c>
      <c r="E6" s="22">
        <v>0</v>
      </c>
      <c r="F6" s="19">
        <f t="shared" si="0"/>
        <v>1</v>
      </c>
      <c r="G6" s="23" t="s">
        <v>2940</v>
      </c>
      <c r="H6" s="24"/>
    </row>
    <row r="7" spans="1:8" ht="33" thickTop="1" thickBot="1" x14ac:dyDescent="0.3">
      <c r="A7" s="21" t="s">
        <v>2941</v>
      </c>
      <c r="B7" s="22">
        <v>4</v>
      </c>
      <c r="C7" s="22">
        <v>5</v>
      </c>
      <c r="D7" s="22">
        <v>5</v>
      </c>
      <c r="E7" s="22">
        <v>0</v>
      </c>
      <c r="F7" s="19">
        <f t="shared" si="0"/>
        <v>1</v>
      </c>
      <c r="G7" s="23" t="s">
        <v>2942</v>
      </c>
      <c r="H7" s="24"/>
    </row>
    <row r="8" spans="1:8" ht="44.25" thickTop="1" thickBot="1" x14ac:dyDescent="0.3">
      <c r="A8" s="21" t="s">
        <v>2943</v>
      </c>
      <c r="B8" s="22">
        <v>3</v>
      </c>
      <c r="C8" s="22">
        <v>3</v>
      </c>
      <c r="D8" s="22">
        <v>3</v>
      </c>
      <c r="E8" s="22">
        <v>0</v>
      </c>
      <c r="F8" s="19">
        <f t="shared" si="0"/>
        <v>1</v>
      </c>
      <c r="G8" s="23" t="s">
        <v>2944</v>
      </c>
      <c r="H8" s="24"/>
    </row>
    <row r="9" spans="1:8" ht="33" thickTop="1" thickBot="1" x14ac:dyDescent="0.3">
      <c r="A9" s="21" t="s">
        <v>2945</v>
      </c>
      <c r="B9" s="22">
        <v>4</v>
      </c>
      <c r="C9" s="22">
        <v>8</v>
      </c>
      <c r="D9" s="22">
        <v>8</v>
      </c>
      <c r="E9" s="22">
        <v>0</v>
      </c>
      <c r="F9" s="19">
        <f t="shared" si="0"/>
        <v>1</v>
      </c>
      <c r="G9" s="23" t="s">
        <v>2946</v>
      </c>
      <c r="H9" s="24"/>
    </row>
    <row r="10" spans="1:8" ht="33" thickTop="1" thickBot="1" x14ac:dyDescent="0.3">
      <c r="A10" s="21" t="s">
        <v>2947</v>
      </c>
      <c r="B10" s="22">
        <v>6</v>
      </c>
      <c r="C10" s="22">
        <v>14</v>
      </c>
      <c r="D10" s="22">
        <v>14</v>
      </c>
      <c r="E10" s="22">
        <v>0</v>
      </c>
      <c r="F10" s="19">
        <f t="shared" si="0"/>
        <v>1</v>
      </c>
      <c r="G10" s="23" t="s">
        <v>2948</v>
      </c>
      <c r="H10" s="24"/>
    </row>
    <row r="11" spans="1:8" ht="44.25" thickTop="1" thickBot="1" x14ac:dyDescent="0.3">
      <c r="A11" s="21" t="s">
        <v>2949</v>
      </c>
      <c r="B11" s="22">
        <v>6</v>
      </c>
      <c r="C11" s="22">
        <v>6</v>
      </c>
      <c r="D11" s="22">
        <v>6</v>
      </c>
      <c r="E11" s="22">
        <v>0</v>
      </c>
      <c r="F11" s="19">
        <f t="shared" si="0"/>
        <v>1</v>
      </c>
      <c r="G11" s="23" t="s">
        <v>2950</v>
      </c>
      <c r="H11" s="24"/>
    </row>
    <row r="12" spans="1:8" ht="24.75" thickTop="1" thickBot="1" x14ac:dyDescent="0.3">
      <c r="A12" s="21" t="s">
        <v>2951</v>
      </c>
      <c r="B12" s="22">
        <v>4</v>
      </c>
      <c r="C12" s="22">
        <v>8</v>
      </c>
      <c r="D12" s="22">
        <v>8</v>
      </c>
      <c r="E12" s="22">
        <v>0</v>
      </c>
      <c r="F12" s="19">
        <f t="shared" si="0"/>
        <v>1</v>
      </c>
      <c r="G12" s="23" t="s">
        <v>2952</v>
      </c>
      <c r="H12" s="24"/>
    </row>
    <row r="13" spans="1:8" ht="33" thickTop="1" thickBot="1" x14ac:dyDescent="0.3">
      <c r="A13" s="21" t="s">
        <v>2953</v>
      </c>
      <c r="B13" s="22">
        <v>4</v>
      </c>
      <c r="C13" s="22">
        <v>8</v>
      </c>
      <c r="D13" s="22">
        <v>8</v>
      </c>
      <c r="E13" s="22">
        <v>0</v>
      </c>
      <c r="F13" s="19">
        <f t="shared" si="0"/>
        <v>1</v>
      </c>
      <c r="G13" s="23" t="s">
        <v>2954</v>
      </c>
      <c r="H13" s="24"/>
    </row>
    <row r="14" spans="1:8" ht="129.75" thickTop="1" thickBot="1" x14ac:dyDescent="0.3">
      <c r="A14" s="21" t="s">
        <v>2955</v>
      </c>
      <c r="B14" s="22">
        <v>6</v>
      </c>
      <c r="C14" s="22">
        <v>9</v>
      </c>
      <c r="D14" s="22">
        <v>9</v>
      </c>
      <c r="E14" s="22">
        <v>0</v>
      </c>
      <c r="F14" s="19">
        <f t="shared" si="0"/>
        <v>1</v>
      </c>
      <c r="G14" s="23" t="s">
        <v>2956</v>
      </c>
      <c r="H14" s="23"/>
    </row>
    <row r="15" spans="1:8" ht="181.5" customHeight="1" thickTop="1" thickBot="1" x14ac:dyDescent="0.3">
      <c r="A15" s="16" t="s">
        <v>2957</v>
      </c>
      <c r="B15" s="25">
        <v>4</v>
      </c>
      <c r="C15" s="25">
        <v>13</v>
      </c>
      <c r="D15" s="25">
        <v>13</v>
      </c>
      <c r="E15" s="25">
        <v>0</v>
      </c>
      <c r="F15" s="19">
        <f t="shared" si="0"/>
        <v>1</v>
      </c>
      <c r="G15" s="23" t="s">
        <v>2958</v>
      </c>
      <c r="H15" s="26"/>
    </row>
    <row r="16" spans="1:8" ht="48.75" thickTop="1" thickBot="1" x14ac:dyDescent="0.3">
      <c r="A16" s="21" t="s">
        <v>2959</v>
      </c>
      <c r="B16" s="22">
        <v>2</v>
      </c>
      <c r="C16" s="22">
        <v>3</v>
      </c>
      <c r="D16" s="22">
        <v>3</v>
      </c>
      <c r="E16" s="22">
        <v>0</v>
      </c>
      <c r="F16" s="19">
        <f t="shared" si="0"/>
        <v>1</v>
      </c>
      <c r="G16" s="27" t="s">
        <v>2960</v>
      </c>
      <c r="H16" s="23"/>
    </row>
    <row r="17" spans="1:9" ht="96" thickTop="1" thickBot="1" x14ac:dyDescent="0.3">
      <c r="A17" s="21" t="s">
        <v>2961</v>
      </c>
      <c r="B17" s="22">
        <v>7</v>
      </c>
      <c r="C17" s="22">
        <v>12</v>
      </c>
      <c r="D17" s="22">
        <v>12</v>
      </c>
      <c r="E17" s="22">
        <v>0</v>
      </c>
      <c r="F17" s="19">
        <f t="shared" si="0"/>
        <v>1</v>
      </c>
      <c r="G17" s="27" t="s">
        <v>2962</v>
      </c>
      <c r="H17" s="23"/>
    </row>
    <row r="18" spans="1:9" ht="239.25" customHeight="1" thickTop="1" thickBot="1" x14ac:dyDescent="0.3">
      <c r="A18" s="21" t="s">
        <v>2963</v>
      </c>
      <c r="B18" s="22">
        <v>4</v>
      </c>
      <c r="C18" s="22">
        <v>5</v>
      </c>
      <c r="D18" s="22">
        <v>5</v>
      </c>
      <c r="E18" s="22">
        <f>C18-D18</f>
        <v>0</v>
      </c>
      <c r="F18" s="19">
        <f t="shared" si="0"/>
        <v>1</v>
      </c>
      <c r="G18" s="27" t="s">
        <v>2964</v>
      </c>
      <c r="H18" s="28"/>
    </row>
    <row r="19" spans="1:9" ht="129.94999999999999" customHeight="1" thickTop="1" thickBot="1" x14ac:dyDescent="0.3">
      <c r="A19" s="29" t="s">
        <v>2965</v>
      </c>
      <c r="B19" s="22">
        <v>1</v>
      </c>
      <c r="C19" s="22">
        <v>2</v>
      </c>
      <c r="D19" s="22">
        <v>2</v>
      </c>
      <c r="E19" s="22">
        <v>0</v>
      </c>
      <c r="F19" s="19">
        <f t="shared" si="0"/>
        <v>1</v>
      </c>
      <c r="G19" s="30" t="s">
        <v>2966</v>
      </c>
      <c r="H19" s="28"/>
    </row>
    <row r="20" spans="1:9" ht="138.75" customHeight="1" thickTop="1" thickBot="1" x14ac:dyDescent="0.3">
      <c r="A20" s="29" t="s">
        <v>2967</v>
      </c>
      <c r="B20" s="22">
        <v>10</v>
      </c>
      <c r="C20" s="22">
        <v>17</v>
      </c>
      <c r="D20" s="22">
        <v>17</v>
      </c>
      <c r="E20" s="22">
        <v>0</v>
      </c>
      <c r="F20" s="19">
        <f t="shared" si="0"/>
        <v>1</v>
      </c>
      <c r="G20" s="27" t="s">
        <v>2987</v>
      </c>
      <c r="H20" s="28"/>
    </row>
    <row r="21" spans="1:9" ht="175.35" customHeight="1" thickTop="1" thickBot="1" x14ac:dyDescent="0.3">
      <c r="A21" s="29" t="s">
        <v>2359</v>
      </c>
      <c r="B21" s="22">
        <v>7</v>
      </c>
      <c r="C21" s="22">
        <v>11</v>
      </c>
      <c r="D21" s="22">
        <v>11</v>
      </c>
      <c r="E21" s="22">
        <f t="shared" ref="E21:E22" si="1">C21-D21</f>
        <v>0</v>
      </c>
      <c r="F21" s="19">
        <f t="shared" si="0"/>
        <v>1</v>
      </c>
      <c r="G21" s="27" t="s">
        <v>2968</v>
      </c>
      <c r="H21" s="28"/>
    </row>
    <row r="22" spans="1:9" ht="135.75" customHeight="1" thickTop="1" thickBot="1" x14ac:dyDescent="0.3">
      <c r="A22" s="29" t="s">
        <v>2469</v>
      </c>
      <c r="B22" s="22">
        <v>3</v>
      </c>
      <c r="C22" s="22">
        <v>3</v>
      </c>
      <c r="D22" s="22">
        <v>3</v>
      </c>
      <c r="E22" s="22">
        <f t="shared" si="1"/>
        <v>0</v>
      </c>
      <c r="F22" s="19">
        <f>+D22/C22</f>
        <v>1</v>
      </c>
      <c r="G22" s="27" t="s">
        <v>2969</v>
      </c>
      <c r="H22" s="28"/>
    </row>
    <row r="23" spans="1:9" ht="136.5" customHeight="1" thickTop="1" thickBot="1" x14ac:dyDescent="0.3">
      <c r="A23" s="29" t="s">
        <v>2415</v>
      </c>
      <c r="B23" s="22">
        <v>8</v>
      </c>
      <c r="C23" s="22">
        <v>13</v>
      </c>
      <c r="D23" s="22">
        <v>13</v>
      </c>
      <c r="E23" s="22">
        <f>C23-D23</f>
        <v>0</v>
      </c>
      <c r="F23" s="19">
        <f>D23/C23</f>
        <v>1</v>
      </c>
      <c r="G23" s="27" t="s">
        <v>2970</v>
      </c>
      <c r="H23" s="27"/>
    </row>
    <row r="24" spans="1:9" ht="175.5" customHeight="1" thickTop="1" thickBot="1" x14ac:dyDescent="0.3">
      <c r="A24" s="29" t="s">
        <v>2398</v>
      </c>
      <c r="B24" s="22">
        <v>3</v>
      </c>
      <c r="C24" s="22">
        <v>5</v>
      </c>
      <c r="D24" s="22">
        <v>5</v>
      </c>
      <c r="E24" s="22">
        <f>C24-D24</f>
        <v>0</v>
      </c>
      <c r="F24" s="19">
        <f t="shared" si="0"/>
        <v>1</v>
      </c>
      <c r="G24" s="27" t="s">
        <v>2971</v>
      </c>
      <c r="H24" s="31"/>
    </row>
    <row r="25" spans="1:9" ht="167.25" customHeight="1" thickTop="1" thickBot="1" x14ac:dyDescent="0.3">
      <c r="A25" s="29" t="s">
        <v>2549</v>
      </c>
      <c r="B25" s="22">
        <v>2</v>
      </c>
      <c r="C25" s="22">
        <v>4</v>
      </c>
      <c r="D25" s="22">
        <v>4</v>
      </c>
      <c r="E25" s="22">
        <f>C25-D25</f>
        <v>0</v>
      </c>
      <c r="F25" s="19">
        <f t="shared" si="0"/>
        <v>1</v>
      </c>
      <c r="G25" s="27" t="s">
        <v>2990</v>
      </c>
      <c r="H25" s="27"/>
    </row>
    <row r="26" spans="1:9" ht="141.6" customHeight="1" thickTop="1" thickBot="1" x14ac:dyDescent="0.3">
      <c r="A26" s="29" t="s">
        <v>2548</v>
      </c>
      <c r="B26" s="22">
        <v>5</v>
      </c>
      <c r="C26" s="22">
        <v>9</v>
      </c>
      <c r="D26" s="22">
        <v>9</v>
      </c>
      <c r="E26" s="22">
        <f>C26-D26</f>
        <v>0</v>
      </c>
      <c r="F26" s="19">
        <f>D26/C26</f>
        <v>1</v>
      </c>
      <c r="G26" s="27" t="s">
        <v>2972</v>
      </c>
      <c r="H26" s="27"/>
    </row>
    <row r="27" spans="1:9" ht="122.85" customHeight="1" thickTop="1" thickBot="1" x14ac:dyDescent="0.3">
      <c r="A27" s="29" t="s">
        <v>2550</v>
      </c>
      <c r="B27" s="22">
        <v>3</v>
      </c>
      <c r="C27" s="22">
        <v>6</v>
      </c>
      <c r="D27" s="22">
        <v>5</v>
      </c>
      <c r="E27" s="22">
        <f>C27-D27</f>
        <v>1</v>
      </c>
      <c r="F27" s="19">
        <f>D27/C27</f>
        <v>0.83333333333333337</v>
      </c>
      <c r="G27" s="27" t="s">
        <v>2973</v>
      </c>
      <c r="H27" s="27" t="s">
        <v>2974</v>
      </c>
    </row>
    <row r="28" spans="1:9" ht="189" customHeight="1" thickTop="1" thickBot="1" x14ac:dyDescent="0.3">
      <c r="A28" s="29" t="s">
        <v>2573</v>
      </c>
      <c r="B28" s="22">
        <v>3</v>
      </c>
      <c r="C28" s="22">
        <v>11</v>
      </c>
      <c r="D28" s="22">
        <v>11</v>
      </c>
      <c r="E28" s="22">
        <f t="shared" ref="E28:E34" si="2">C28-D28</f>
        <v>0</v>
      </c>
      <c r="F28" s="19">
        <f>D28/C28</f>
        <v>1</v>
      </c>
      <c r="G28" s="27" t="s">
        <v>3162</v>
      </c>
      <c r="H28" s="27"/>
    </row>
    <row r="29" spans="1:9" ht="111.75" thickTop="1" thickBot="1" x14ac:dyDescent="0.3">
      <c r="A29" s="29" t="s">
        <v>2574</v>
      </c>
      <c r="B29" s="22">
        <v>3</v>
      </c>
      <c r="C29" s="22">
        <v>8</v>
      </c>
      <c r="D29" s="22">
        <v>8</v>
      </c>
      <c r="E29" s="22">
        <f t="shared" si="2"/>
        <v>0</v>
      </c>
      <c r="F29" s="19">
        <f t="shared" ref="F29:F41" si="3">D29/C29</f>
        <v>1</v>
      </c>
      <c r="G29" s="27" t="s">
        <v>2975</v>
      </c>
      <c r="H29" s="27"/>
    </row>
    <row r="30" spans="1:9" ht="174.75" thickTop="1" thickBot="1" x14ac:dyDescent="0.3">
      <c r="A30" s="29" t="s">
        <v>2575</v>
      </c>
      <c r="B30" s="22">
        <v>2</v>
      </c>
      <c r="C30" s="22">
        <v>4</v>
      </c>
      <c r="D30" s="22">
        <v>4</v>
      </c>
      <c r="E30" s="22">
        <f t="shared" si="2"/>
        <v>0</v>
      </c>
      <c r="F30" s="19">
        <f t="shared" si="3"/>
        <v>1</v>
      </c>
      <c r="G30" s="27" t="s">
        <v>2976</v>
      </c>
      <c r="H30" s="27" t="s">
        <v>2977</v>
      </c>
    </row>
    <row r="31" spans="1:9" ht="199.5" customHeight="1" thickTop="1" thickBot="1" x14ac:dyDescent="0.3">
      <c r="A31" s="29" t="s">
        <v>2670</v>
      </c>
      <c r="B31" s="22">
        <v>6</v>
      </c>
      <c r="C31" s="22">
        <v>10</v>
      </c>
      <c r="D31" s="22">
        <v>10</v>
      </c>
      <c r="E31" s="22">
        <f t="shared" si="2"/>
        <v>0</v>
      </c>
      <c r="F31" s="19">
        <f t="shared" si="3"/>
        <v>1</v>
      </c>
      <c r="G31" s="27" t="s">
        <v>2998</v>
      </c>
      <c r="H31" s="27"/>
    </row>
    <row r="32" spans="1:9" ht="190.5" thickTop="1" thickBot="1" x14ac:dyDescent="0.3">
      <c r="A32" s="29" t="s">
        <v>2669</v>
      </c>
      <c r="B32" s="22">
        <v>6</v>
      </c>
      <c r="C32" s="22">
        <v>10</v>
      </c>
      <c r="D32" s="22">
        <v>10</v>
      </c>
      <c r="E32" s="22">
        <f t="shared" si="2"/>
        <v>0</v>
      </c>
      <c r="F32" s="19">
        <f t="shared" si="3"/>
        <v>1</v>
      </c>
      <c r="G32" s="27" t="s">
        <v>2981</v>
      </c>
      <c r="H32" s="27"/>
      <c r="I32" s="32"/>
    </row>
    <row r="33" spans="1:9" ht="261" customHeight="1" thickTop="1" thickBot="1" x14ac:dyDescent="0.3">
      <c r="A33" s="29" t="s">
        <v>2671</v>
      </c>
      <c r="B33" s="22">
        <v>5</v>
      </c>
      <c r="C33" s="22">
        <v>7</v>
      </c>
      <c r="D33" s="22">
        <v>6</v>
      </c>
      <c r="E33" s="22">
        <f t="shared" si="2"/>
        <v>1</v>
      </c>
      <c r="F33" s="19">
        <f t="shared" si="3"/>
        <v>0.8571428571428571</v>
      </c>
      <c r="G33" s="27" t="s">
        <v>2988</v>
      </c>
      <c r="H33" s="27" t="s">
        <v>2989</v>
      </c>
      <c r="I33" s="32"/>
    </row>
    <row r="34" spans="1:9" ht="190.5" thickTop="1" thickBot="1" x14ac:dyDescent="0.3">
      <c r="A34" s="29" t="s">
        <v>2807</v>
      </c>
      <c r="B34" s="22">
        <v>5</v>
      </c>
      <c r="C34" s="22">
        <v>7</v>
      </c>
      <c r="D34" s="22">
        <v>7</v>
      </c>
      <c r="E34" s="22">
        <f t="shared" si="2"/>
        <v>0</v>
      </c>
      <c r="F34" s="19">
        <f t="shared" si="3"/>
        <v>1</v>
      </c>
      <c r="G34" s="27" t="s">
        <v>2982</v>
      </c>
      <c r="H34" s="27"/>
      <c r="I34" s="32"/>
    </row>
    <row r="35" spans="1:9" ht="64.5" thickTop="1" thickBot="1" x14ac:dyDescent="0.3">
      <c r="A35" s="29" t="s">
        <v>2865</v>
      </c>
      <c r="B35" s="22">
        <v>6</v>
      </c>
      <c r="C35" s="22">
        <v>8</v>
      </c>
      <c r="D35" s="22">
        <v>5</v>
      </c>
      <c r="E35" s="22">
        <v>3</v>
      </c>
      <c r="F35" s="19">
        <f t="shared" si="3"/>
        <v>0.625</v>
      </c>
      <c r="G35" s="27" t="s">
        <v>3042</v>
      </c>
      <c r="H35" s="27" t="s">
        <v>3030</v>
      </c>
      <c r="I35" s="32"/>
    </row>
    <row r="36" spans="1:9" ht="81" customHeight="1" thickTop="1" thickBot="1" x14ac:dyDescent="0.3">
      <c r="A36" s="29" t="s">
        <v>2829</v>
      </c>
      <c r="B36" s="22">
        <v>8</v>
      </c>
      <c r="C36" s="22">
        <v>10</v>
      </c>
      <c r="D36" s="22">
        <v>7</v>
      </c>
      <c r="E36" s="22">
        <f>+C36-D36</f>
        <v>3</v>
      </c>
      <c r="F36" s="19">
        <f t="shared" si="3"/>
        <v>0.7</v>
      </c>
      <c r="G36" s="27" t="s">
        <v>3169</v>
      </c>
      <c r="H36" s="27" t="s">
        <v>3168</v>
      </c>
      <c r="I36" s="32"/>
    </row>
    <row r="37" spans="1:9" ht="81" customHeight="1" thickTop="1" thickBot="1" x14ac:dyDescent="0.3">
      <c r="A37" s="29" t="s">
        <v>3023</v>
      </c>
      <c r="B37" s="22">
        <v>1</v>
      </c>
      <c r="C37" s="22">
        <v>1</v>
      </c>
      <c r="D37" s="22">
        <v>1</v>
      </c>
      <c r="E37" s="22">
        <v>0</v>
      </c>
      <c r="F37" s="19">
        <f t="shared" si="3"/>
        <v>1</v>
      </c>
      <c r="G37" s="27" t="s">
        <v>3024</v>
      </c>
      <c r="H37" s="27"/>
      <c r="I37" s="32"/>
    </row>
    <row r="38" spans="1:9" ht="265.5" customHeight="1" thickTop="1" thickBot="1" x14ac:dyDescent="0.3">
      <c r="A38" s="29" t="s">
        <v>3000</v>
      </c>
      <c r="B38" s="22">
        <v>4</v>
      </c>
      <c r="C38" s="22">
        <v>4</v>
      </c>
      <c r="D38" s="22">
        <v>0</v>
      </c>
      <c r="E38" s="22">
        <v>4</v>
      </c>
      <c r="F38" s="19">
        <f t="shared" si="3"/>
        <v>0</v>
      </c>
      <c r="G38" s="27"/>
      <c r="H38" s="27" t="s">
        <v>3016</v>
      </c>
      <c r="I38" s="32"/>
    </row>
    <row r="39" spans="1:9" ht="126" customHeight="1" thickTop="1" thickBot="1" x14ac:dyDescent="0.3">
      <c r="A39" s="29" t="s">
        <v>3045</v>
      </c>
      <c r="B39" s="22">
        <v>10</v>
      </c>
      <c r="C39" s="22">
        <v>15</v>
      </c>
      <c r="D39" s="22">
        <v>4</v>
      </c>
      <c r="E39" s="22">
        <f>+C39-D39</f>
        <v>11</v>
      </c>
      <c r="F39" s="19">
        <f t="shared" ref="F39" si="4">D39/C39</f>
        <v>0.26666666666666666</v>
      </c>
      <c r="G39" s="27" t="s">
        <v>3095</v>
      </c>
      <c r="H39" s="27" t="s">
        <v>3096</v>
      </c>
      <c r="I39" s="32"/>
    </row>
    <row r="40" spans="1:9" ht="126" customHeight="1" thickTop="1" thickBot="1" x14ac:dyDescent="0.3">
      <c r="A40" s="29" t="s">
        <v>3043</v>
      </c>
      <c r="B40" s="22">
        <v>2</v>
      </c>
      <c r="C40" s="22">
        <v>4</v>
      </c>
      <c r="D40" s="22">
        <v>0</v>
      </c>
      <c r="E40" s="22">
        <v>4</v>
      </c>
      <c r="F40" s="19">
        <f t="shared" si="3"/>
        <v>0</v>
      </c>
      <c r="G40" s="27" t="s">
        <v>3041</v>
      </c>
      <c r="H40" s="27"/>
      <c r="I40" s="32"/>
    </row>
    <row r="41" spans="1:9" ht="126" customHeight="1" thickTop="1" thickBot="1" x14ac:dyDescent="0.3">
      <c r="A41" s="29" t="s">
        <v>3122</v>
      </c>
      <c r="B41" s="22">
        <v>6</v>
      </c>
      <c r="C41" s="22">
        <v>10</v>
      </c>
      <c r="D41" s="22">
        <v>0</v>
      </c>
      <c r="E41" s="22">
        <f>+C41-D41</f>
        <v>10</v>
      </c>
      <c r="F41" s="19">
        <f t="shared" si="3"/>
        <v>0</v>
      </c>
      <c r="G41" s="27" t="s">
        <v>3151</v>
      </c>
      <c r="H41" s="27"/>
      <c r="I41" s="32"/>
    </row>
    <row r="42" spans="1:9" ht="24.75" thickTop="1" thickBot="1" x14ac:dyDescent="0.3">
      <c r="A42" s="21" t="s">
        <v>2978</v>
      </c>
      <c r="B42" s="33">
        <f>SUM(B3:B41)</f>
        <v>204</v>
      </c>
      <c r="C42" s="33">
        <f>SUM(C3:C41)</f>
        <v>336</v>
      </c>
      <c r="D42" s="33">
        <f>SUM(D3:D41)</f>
        <v>299</v>
      </c>
      <c r="E42" s="33">
        <f>SUM(E3:E41)</f>
        <v>37</v>
      </c>
      <c r="F42" s="40">
        <f>+D42/C42</f>
        <v>0.88988095238095233</v>
      </c>
      <c r="G42" s="34"/>
      <c r="H42" s="35"/>
    </row>
  </sheetData>
  <autoFilter ref="A2:H42" xr:uid="{7458041A-5DB7-46D7-B581-6335B806247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AE79D6F62744A90ED38F7A4107209" ma:contentTypeVersion="16" ma:contentTypeDescription="Create a new document." ma:contentTypeScope="" ma:versionID="ceb03df711de5d27971ef532b0b9d579">
  <xsd:schema xmlns:xsd="http://www.w3.org/2001/XMLSchema" xmlns:xs="http://www.w3.org/2001/XMLSchema" xmlns:p="http://schemas.microsoft.com/office/2006/metadata/properties" xmlns:ns3="c5ff2c09-9540-41d2-b59b-a78439859e3e" xmlns:ns4="0381c238-0115-4676-9eac-af3b642ab3a9" targetNamespace="http://schemas.microsoft.com/office/2006/metadata/properties" ma:root="true" ma:fieldsID="f85ed62f8f35249e0e084d795a9671f4" ns3:_="" ns4:_="">
    <xsd:import namespace="c5ff2c09-9540-41d2-b59b-a78439859e3e"/>
    <xsd:import namespace="0381c238-0115-4676-9eac-af3b642ab3a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2c09-9540-41d2-b59b-a78439859e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1c238-0115-4676-9eac-af3b642ab3a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81c238-0115-4676-9eac-af3b642ab3a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FA96C-DD1E-47FC-AA41-193887192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2c09-9540-41d2-b59b-a78439859e3e"/>
    <ds:schemaRef ds:uri="0381c238-0115-4676-9eac-af3b642ab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4EECF7-CC3B-4DB0-84A1-0C1C3D2A81F8}">
  <ds:schemaRefs>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381c238-0115-4676-9eac-af3b642ab3a9"/>
    <ds:schemaRef ds:uri="http://schemas.openxmlformats.org/package/2006/metadata/core-properties"/>
    <ds:schemaRef ds:uri="c5ff2c09-9540-41d2-b59b-a78439859e3e"/>
    <ds:schemaRef ds:uri="http://www.w3.org/XML/1998/namespace"/>
  </ds:schemaRefs>
</ds:datastoreItem>
</file>

<file path=customXml/itemProps3.xml><?xml version="1.0" encoding="utf-8"?>
<ds:datastoreItem xmlns:ds="http://schemas.openxmlformats.org/officeDocument/2006/customXml" ds:itemID="{4F8C2D20-4890-48DE-8264-C8521243E2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 POR AUDITORÍA</vt:lpstr>
      <vt:lpstr>AVANCE POR PLAN</vt:lpstr>
      <vt:lpstr>AVANCE POR ACCIONES</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Victor Nicolas Alvarez Rueda</cp:lastModifiedBy>
  <cp:lastPrinted>2024-07-17T14:18:51Z</cp:lastPrinted>
  <dcterms:created xsi:type="dcterms:W3CDTF">2021-04-15T20:23:31Z</dcterms:created>
  <dcterms:modified xsi:type="dcterms:W3CDTF">2024-07-22T08:59:33Z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0x010100B05AE79D6F62744A90ED38F7A4107209</vt:lpwstr>
  </property>
</Properties>
</file>