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1.xml" ContentType="application/vnd.openxmlformats-officedocument.spreadsheetml.chart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7.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8.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drawings/drawing9.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5"/>
  <workbookPr/>
  <mc:AlternateContent xmlns:mc="http://schemas.openxmlformats.org/markup-compatibility/2006">
    <mc:Choice Requires="x15">
      <x15ac:absPath xmlns:x15ac="http://schemas.microsoft.com/office/spreadsheetml/2010/11/ac" url="https://fonade-my.sharepoint.com/personal/gbuitrag_enterritorio_gov_co/Documents/TH 2023/0. PIC 2023/"/>
    </mc:Choice>
  </mc:AlternateContent>
  <xr:revisionPtr revIDLastSave="0" documentId="8_{4037E889-3708-4AA6-B2E0-DB1AF4A583C3}" xr6:coauthVersionLast="47" xr6:coauthVersionMax="47" xr10:uidLastSave="{00000000-0000-0000-0000-000000000000}"/>
  <bookViews>
    <workbookView xWindow="-108" yWindow="-108" windowWidth="23256" windowHeight="12576" tabRatio="723" firstSheet="9" activeTab="9" xr2:uid="{00000000-000D-0000-FFFF-FFFF00000000}"/>
  </bookViews>
  <sheets>
    <sheet name="Marco Estrategico" sheetId="3" state="hidden" r:id="rId1"/>
    <sheet name="Graficos- ABRIL " sheetId="24" state="hidden" r:id="rId2"/>
    <sheet name="Graficos- Mayo" sheetId="23" state="hidden" r:id="rId3"/>
    <sheet name="Graficos- Junio " sheetId="25" state="hidden" r:id="rId4"/>
    <sheet name="Graficos- Julio " sheetId="26" state="hidden" r:id="rId5"/>
    <sheet name="Graficos- Agosto " sheetId="28" state="hidden" r:id="rId6"/>
    <sheet name="Graficos- Septiembre" sheetId="29" state="hidden" r:id="rId7"/>
    <sheet name="Resumen" sheetId="12" state="hidden" r:id="rId8"/>
    <sheet name="Gráfico1" sheetId="42" state="hidden" r:id="rId9"/>
    <sheet name="PIC2023_SEGUIMIENTO" sheetId="43" r:id="rId10"/>
    <sheet name="FORMALES $" sheetId="50" r:id="rId11"/>
    <sheet name="FORMALES GG" sheetId="47" r:id="rId12"/>
    <sheet name="DIRECTORIO" sheetId="49" r:id="rId13"/>
    <sheet name="CORREOS" sheetId="46" r:id="rId14"/>
    <sheet name="PIC 2023_V1" sheetId="44" r:id="rId15"/>
    <sheet name="Hoja1" sheetId="27" state="hidden" r:id="rId16"/>
  </sheets>
  <externalReferences>
    <externalReference r:id="rId17"/>
  </externalReferences>
  <definedNames>
    <definedName name="_xlnm._FilterDatabase" localSheetId="10" hidden="1">'FORMALES $'!$A$1:$L$30</definedName>
    <definedName name="_xlnm._FilterDatabase" localSheetId="11" hidden="1">'FORMALES GG'!$A$1:$N$1</definedName>
    <definedName name="_xlnm._FilterDatabase" localSheetId="14" hidden="1">'PIC 2023_V1'!$A$18:$R$190</definedName>
    <definedName name="_xlnm._FilterDatabase" localSheetId="9" hidden="1">PIC2023_SEGUIMIENTO!$A$18:$S$190</definedName>
    <definedName name="Estrategia__Transversal">[1]Varios!$H$4:$H$8</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50" l="1"/>
  <c r="C190" i="44" l="1"/>
  <c r="G30" i="50" l="1"/>
  <c r="F192" i="44" l="1"/>
  <c r="G192" i="43"/>
  <c r="D190" i="43"/>
  <c r="D5" i="12"/>
  <c r="G5" i="12"/>
  <c r="G4" i="12"/>
  <c r="G3" i="12"/>
  <c r="G62" i="12"/>
  <c r="F62" i="12"/>
  <c r="D62" i="12"/>
  <c r="C62" i="12"/>
  <c r="G61" i="12"/>
  <c r="F61" i="12"/>
  <c r="D61" i="12"/>
  <c r="C61" i="12"/>
  <c r="G60" i="12"/>
  <c r="F60" i="12"/>
  <c r="D60" i="12"/>
  <c r="C60" i="12"/>
  <c r="G59" i="12"/>
  <c r="F59" i="12"/>
  <c r="D59" i="12"/>
  <c r="C59" i="12"/>
  <c r="G58" i="12"/>
  <c r="H58" i="12"/>
  <c r="F58" i="12"/>
  <c r="D58" i="12"/>
  <c r="C58" i="12"/>
  <c r="E58" i="12"/>
  <c r="G57" i="12"/>
  <c r="F57" i="12"/>
  <c r="D57" i="12"/>
  <c r="C57" i="12"/>
  <c r="E57" i="12"/>
  <c r="G56" i="12"/>
  <c r="F56" i="12"/>
  <c r="D56" i="12"/>
  <c r="C56" i="12"/>
  <c r="E56" i="12"/>
  <c r="G55" i="12"/>
  <c r="F55" i="12"/>
  <c r="E55" i="12"/>
  <c r="D55" i="12"/>
  <c r="C55" i="12"/>
  <c r="G51" i="12"/>
  <c r="F51" i="12"/>
  <c r="D51" i="12"/>
  <c r="C51" i="12"/>
  <c r="G50" i="12"/>
  <c r="F50" i="12"/>
  <c r="D50" i="12"/>
  <c r="C50" i="12"/>
  <c r="G49" i="12"/>
  <c r="F49" i="12"/>
  <c r="D49" i="12"/>
  <c r="C49" i="12"/>
  <c r="G45" i="12"/>
  <c r="F45" i="12"/>
  <c r="D45" i="12"/>
  <c r="C45" i="12"/>
  <c r="G44" i="12"/>
  <c r="F44" i="12"/>
  <c r="D44" i="12"/>
  <c r="C44" i="12"/>
  <c r="G43" i="12"/>
  <c r="F43" i="12"/>
  <c r="D43" i="12"/>
  <c r="C43" i="12"/>
  <c r="G42" i="12"/>
  <c r="F42" i="12"/>
  <c r="E42" i="12"/>
  <c r="D42" i="12"/>
  <c r="C42" i="12"/>
  <c r="G38" i="12"/>
  <c r="F38" i="12"/>
  <c r="H38" i="12"/>
  <c r="D38" i="12"/>
  <c r="C38" i="12"/>
  <c r="G37" i="12"/>
  <c r="F37" i="12"/>
  <c r="D37" i="12"/>
  <c r="C37" i="12"/>
  <c r="G36" i="12"/>
  <c r="F36" i="12"/>
  <c r="D36" i="12"/>
  <c r="C36" i="12"/>
  <c r="G32" i="12"/>
  <c r="F32" i="12"/>
  <c r="D32" i="12"/>
  <c r="C32" i="12"/>
  <c r="G31" i="12"/>
  <c r="F31" i="12"/>
  <c r="H31" i="12"/>
  <c r="D31" i="12"/>
  <c r="C31" i="12"/>
  <c r="G30" i="12"/>
  <c r="F30" i="12"/>
  <c r="D30" i="12"/>
  <c r="C30" i="12"/>
  <c r="G26" i="12"/>
  <c r="F26" i="12"/>
  <c r="D26" i="12"/>
  <c r="C26" i="12"/>
  <c r="G25" i="12"/>
  <c r="F25" i="12"/>
  <c r="D25" i="12"/>
  <c r="C25" i="12"/>
  <c r="G24" i="12"/>
  <c r="F24" i="12"/>
  <c r="H24" i="12"/>
  <c r="D24" i="12"/>
  <c r="C24" i="12"/>
  <c r="G23" i="12"/>
  <c r="F23" i="12"/>
  <c r="D23" i="12"/>
  <c r="C23" i="12"/>
  <c r="G19" i="12"/>
  <c r="F19" i="12"/>
  <c r="D19" i="12"/>
  <c r="C19" i="12"/>
  <c r="G18" i="12"/>
  <c r="F18" i="12"/>
  <c r="D18" i="12"/>
  <c r="C18" i="12"/>
  <c r="G17" i="12"/>
  <c r="F17" i="12"/>
  <c r="H17" i="12"/>
  <c r="D17" i="12"/>
  <c r="C17" i="12"/>
  <c r="G16" i="12"/>
  <c r="F16" i="12"/>
  <c r="D16" i="12"/>
  <c r="C16" i="12"/>
  <c r="G11" i="12"/>
  <c r="F11" i="12"/>
  <c r="D11" i="12"/>
  <c r="C11" i="12"/>
  <c r="G10" i="12"/>
  <c r="F10" i="12"/>
  <c r="D10" i="12"/>
  <c r="C10" i="12"/>
  <c r="G9" i="12"/>
  <c r="F9" i="12"/>
  <c r="H9" i="12"/>
  <c r="D9" i="12"/>
  <c r="C9" i="12"/>
  <c r="G6" i="12"/>
  <c r="F6" i="12"/>
  <c r="H6" i="12"/>
  <c r="D6" i="12"/>
  <c r="C6" i="12"/>
  <c r="F5" i="12"/>
  <c r="C5" i="12"/>
  <c r="D4" i="12"/>
  <c r="C4" i="12"/>
  <c r="F3" i="12"/>
  <c r="D3" i="12"/>
  <c r="C3" i="12"/>
  <c r="H59" i="29"/>
  <c r="G59" i="29"/>
  <c r="F59" i="29"/>
  <c r="E59" i="29"/>
  <c r="D59" i="29"/>
  <c r="C11" i="29"/>
  <c r="H10" i="29"/>
  <c r="H70" i="29"/>
  <c r="G10" i="29"/>
  <c r="G70" i="29"/>
  <c r="E10" i="29"/>
  <c r="D10" i="29"/>
  <c r="D70" i="29"/>
  <c r="H9" i="29"/>
  <c r="H48" i="29"/>
  <c r="G9" i="29"/>
  <c r="G48" i="29"/>
  <c r="E9" i="29"/>
  <c r="D9" i="29"/>
  <c r="D48" i="29"/>
  <c r="H8" i="29"/>
  <c r="H47" i="29"/>
  <c r="G8" i="29"/>
  <c r="E8" i="29"/>
  <c r="E47" i="29"/>
  <c r="D8" i="29"/>
  <c r="D47" i="29"/>
  <c r="H7" i="29"/>
  <c r="H35" i="29"/>
  <c r="G7" i="29"/>
  <c r="G35" i="29"/>
  <c r="E7" i="29"/>
  <c r="D7" i="29"/>
  <c r="D35" i="29"/>
  <c r="H6" i="29"/>
  <c r="H34" i="29"/>
  <c r="G6" i="29"/>
  <c r="G34" i="29"/>
  <c r="E6" i="29"/>
  <c r="E34" i="29"/>
  <c r="D6" i="29"/>
  <c r="D34" i="29"/>
  <c r="H5" i="29"/>
  <c r="H33" i="29"/>
  <c r="G5" i="29"/>
  <c r="G33" i="29"/>
  <c r="E5" i="29"/>
  <c r="D5" i="29"/>
  <c r="D33" i="29"/>
  <c r="H4" i="29"/>
  <c r="H27" i="29"/>
  <c r="G4" i="29"/>
  <c r="G27" i="29"/>
  <c r="E4" i="29"/>
  <c r="E27" i="29"/>
  <c r="D4" i="29"/>
  <c r="D27" i="29"/>
  <c r="H3" i="29"/>
  <c r="H26" i="29"/>
  <c r="G3" i="29"/>
  <c r="G11" i="29"/>
  <c r="E3" i="29"/>
  <c r="D3" i="29"/>
  <c r="D26" i="29"/>
  <c r="C12" i="28"/>
  <c r="H11" i="28"/>
  <c r="H71" i="28"/>
  <c r="G11" i="28"/>
  <c r="G71" i="28"/>
  <c r="E11" i="28"/>
  <c r="E71" i="28"/>
  <c r="D11" i="28"/>
  <c r="D71" i="28"/>
  <c r="H10" i="28"/>
  <c r="H49" i="28"/>
  <c r="G10" i="28"/>
  <c r="E10" i="28"/>
  <c r="E49" i="28"/>
  <c r="D10" i="28"/>
  <c r="H9" i="28"/>
  <c r="H48" i="28"/>
  <c r="G9" i="28"/>
  <c r="G48" i="28"/>
  <c r="E9" i="28"/>
  <c r="E48" i="28"/>
  <c r="D9" i="28"/>
  <c r="D48" i="28"/>
  <c r="H8" i="28"/>
  <c r="H60" i="28"/>
  <c r="G8" i="28"/>
  <c r="G60" i="28"/>
  <c r="E8" i="28"/>
  <c r="E60" i="28"/>
  <c r="D8" i="28"/>
  <c r="H7" i="28"/>
  <c r="H36" i="28"/>
  <c r="G7" i="28"/>
  <c r="G36" i="28"/>
  <c r="E7" i="28"/>
  <c r="E36" i="28"/>
  <c r="D7" i="28"/>
  <c r="D36" i="28"/>
  <c r="H6" i="28"/>
  <c r="H35" i="28"/>
  <c r="G6" i="28"/>
  <c r="G35" i="28"/>
  <c r="E6" i="28"/>
  <c r="E35" i="28"/>
  <c r="D6" i="28"/>
  <c r="H5" i="28"/>
  <c r="H34" i="28"/>
  <c r="G5" i="28"/>
  <c r="G34" i="28"/>
  <c r="E5" i="28"/>
  <c r="D5" i="28"/>
  <c r="D34" i="28"/>
  <c r="H4" i="28"/>
  <c r="H28" i="28"/>
  <c r="G4" i="28"/>
  <c r="E4" i="28"/>
  <c r="E28" i="28"/>
  <c r="D4" i="28"/>
  <c r="H3" i="28"/>
  <c r="H27" i="28"/>
  <c r="G3" i="28"/>
  <c r="G27" i="28"/>
  <c r="E3" i="28"/>
  <c r="E27" i="28"/>
  <c r="D3" i="28"/>
  <c r="D12" i="28"/>
  <c r="G35" i="26"/>
  <c r="C12" i="26"/>
  <c r="H11" i="26"/>
  <c r="G11" i="26"/>
  <c r="G71" i="26"/>
  <c r="E11" i="26"/>
  <c r="E71" i="26"/>
  <c r="D11" i="26"/>
  <c r="D71" i="26"/>
  <c r="H10" i="26"/>
  <c r="H49" i="26"/>
  <c r="G10" i="26"/>
  <c r="G49" i="26"/>
  <c r="E10" i="26"/>
  <c r="E49" i="26"/>
  <c r="D10" i="26"/>
  <c r="D49" i="26"/>
  <c r="H9" i="26"/>
  <c r="G9" i="26"/>
  <c r="G48" i="26"/>
  <c r="E9" i="26"/>
  <c r="E48" i="26"/>
  <c r="D9" i="26"/>
  <c r="D48" i="26"/>
  <c r="H8" i="26"/>
  <c r="H60" i="26"/>
  <c r="G8" i="26"/>
  <c r="G60" i="26"/>
  <c r="E8" i="26"/>
  <c r="D8" i="26"/>
  <c r="D60" i="26"/>
  <c r="H7" i="26"/>
  <c r="G7" i="26"/>
  <c r="G36" i="26"/>
  <c r="E7" i="26"/>
  <c r="E36" i="26"/>
  <c r="D7" i="26"/>
  <c r="D36" i="26"/>
  <c r="H6" i="26"/>
  <c r="H35" i="26"/>
  <c r="G6" i="26"/>
  <c r="E6" i="26"/>
  <c r="E35" i="26"/>
  <c r="D6" i="26"/>
  <c r="D35" i="26"/>
  <c r="H5" i="26"/>
  <c r="G5" i="26"/>
  <c r="G34" i="26"/>
  <c r="E5" i="26"/>
  <c r="E34" i="26"/>
  <c r="D5" i="26"/>
  <c r="D34" i="26"/>
  <c r="H4" i="26"/>
  <c r="H28" i="26"/>
  <c r="G4" i="26"/>
  <c r="E4" i="26"/>
  <c r="E28" i="26"/>
  <c r="D4" i="26"/>
  <c r="D28" i="26"/>
  <c r="H3" i="26"/>
  <c r="H27" i="26"/>
  <c r="G3" i="26"/>
  <c r="E3" i="26"/>
  <c r="D3" i="26"/>
  <c r="D27" i="26"/>
  <c r="G35" i="25"/>
  <c r="I35" i="25"/>
  <c r="C12" i="25"/>
  <c r="H11" i="25"/>
  <c r="G11" i="25"/>
  <c r="G71" i="25"/>
  <c r="E11" i="25"/>
  <c r="E71" i="25"/>
  <c r="D11" i="25"/>
  <c r="D71" i="25"/>
  <c r="H10" i="25"/>
  <c r="H49" i="25"/>
  <c r="G10" i="25"/>
  <c r="G49" i="25"/>
  <c r="E10" i="25"/>
  <c r="E49" i="25"/>
  <c r="D10" i="25"/>
  <c r="D49" i="25"/>
  <c r="H9" i="25"/>
  <c r="H48" i="25"/>
  <c r="G9" i="25"/>
  <c r="G48" i="25"/>
  <c r="E9" i="25"/>
  <c r="F9" i="25"/>
  <c r="F48" i="25"/>
  <c r="D9" i="25"/>
  <c r="D48" i="25"/>
  <c r="H8" i="25"/>
  <c r="H60" i="25"/>
  <c r="G8" i="25"/>
  <c r="G60" i="25"/>
  <c r="E8" i="25"/>
  <c r="E60" i="25"/>
  <c r="D8" i="25"/>
  <c r="D60" i="25"/>
  <c r="H7" i="25"/>
  <c r="H36" i="25"/>
  <c r="G7" i="25"/>
  <c r="E7" i="25"/>
  <c r="E36" i="25"/>
  <c r="D7" i="25"/>
  <c r="D36" i="25"/>
  <c r="H6" i="25"/>
  <c r="H35" i="25"/>
  <c r="G6" i="25"/>
  <c r="E6" i="25"/>
  <c r="E35" i="25"/>
  <c r="D6" i="25"/>
  <c r="D35" i="25"/>
  <c r="H5" i="25"/>
  <c r="H34" i="25"/>
  <c r="G5" i="25"/>
  <c r="F5" i="25"/>
  <c r="F34" i="25"/>
  <c r="E5" i="25"/>
  <c r="E34" i="25"/>
  <c r="D5" i="25"/>
  <c r="D34" i="25"/>
  <c r="H4" i="25"/>
  <c r="H28" i="25"/>
  <c r="G4" i="25"/>
  <c r="G28" i="25"/>
  <c r="I28" i="25"/>
  <c r="E4" i="25"/>
  <c r="E28" i="25"/>
  <c r="D4" i="25"/>
  <c r="D28" i="25"/>
  <c r="H3" i="25"/>
  <c r="H12" i="25"/>
  <c r="G3" i="25"/>
  <c r="G27" i="25"/>
  <c r="E3" i="25"/>
  <c r="D3" i="25"/>
  <c r="D12" i="25"/>
  <c r="C12" i="23"/>
  <c r="H11" i="23"/>
  <c r="H71" i="23"/>
  <c r="G11" i="23"/>
  <c r="E11" i="23"/>
  <c r="E71" i="23"/>
  <c r="D11" i="23"/>
  <c r="D71" i="23"/>
  <c r="H10" i="23"/>
  <c r="H49" i="23"/>
  <c r="G10" i="23"/>
  <c r="G49" i="23"/>
  <c r="E10" i="23"/>
  <c r="E49" i="23"/>
  <c r="D10" i="23"/>
  <c r="D49" i="23"/>
  <c r="H9" i="23"/>
  <c r="H48" i="23"/>
  <c r="G9" i="23"/>
  <c r="G48" i="23"/>
  <c r="E9" i="23"/>
  <c r="D9" i="23"/>
  <c r="D48" i="23"/>
  <c r="H8" i="23"/>
  <c r="H60" i="23"/>
  <c r="G8" i="23"/>
  <c r="G60" i="23"/>
  <c r="E8" i="23"/>
  <c r="E60" i="23"/>
  <c r="D8" i="23"/>
  <c r="D60" i="23"/>
  <c r="H7" i="23"/>
  <c r="H36" i="23"/>
  <c r="G7" i="23"/>
  <c r="E7" i="23"/>
  <c r="E36" i="23"/>
  <c r="D7" i="23"/>
  <c r="D36" i="23"/>
  <c r="H6" i="23"/>
  <c r="H35" i="23"/>
  <c r="G6" i="23"/>
  <c r="G35" i="23"/>
  <c r="E6" i="23"/>
  <c r="E35" i="23"/>
  <c r="D6" i="23"/>
  <c r="D35" i="23"/>
  <c r="H5" i="23"/>
  <c r="H34" i="23"/>
  <c r="G5" i="23"/>
  <c r="E5" i="23"/>
  <c r="E34" i="23"/>
  <c r="D5" i="23"/>
  <c r="D34" i="23"/>
  <c r="H4" i="23"/>
  <c r="H28" i="23"/>
  <c r="G4" i="23"/>
  <c r="G28" i="23"/>
  <c r="E4" i="23"/>
  <c r="E28" i="23"/>
  <c r="D4" i="23"/>
  <c r="D28" i="23"/>
  <c r="H3" i="23"/>
  <c r="H27" i="23"/>
  <c r="G3" i="23"/>
  <c r="G27" i="23"/>
  <c r="E3" i="23"/>
  <c r="D3" i="23"/>
  <c r="D27" i="23"/>
  <c r="C12" i="24"/>
  <c r="H11" i="24"/>
  <c r="H71" i="24"/>
  <c r="G11" i="24"/>
  <c r="I11" i="24"/>
  <c r="E11" i="24"/>
  <c r="E71" i="24"/>
  <c r="D11" i="24"/>
  <c r="D71" i="24"/>
  <c r="H10" i="24"/>
  <c r="H49" i="24"/>
  <c r="G10" i="24"/>
  <c r="G49" i="24"/>
  <c r="E10" i="24"/>
  <c r="E49" i="24"/>
  <c r="D10" i="24"/>
  <c r="H9" i="24"/>
  <c r="H48" i="24"/>
  <c r="G9" i="24"/>
  <c r="E9" i="24"/>
  <c r="E48" i="24"/>
  <c r="D9" i="24"/>
  <c r="D48" i="24"/>
  <c r="H8" i="24"/>
  <c r="H60" i="24"/>
  <c r="G8" i="24"/>
  <c r="G60" i="24"/>
  <c r="E8" i="24"/>
  <c r="E60" i="24"/>
  <c r="D8" i="24"/>
  <c r="D60" i="24"/>
  <c r="H7" i="24"/>
  <c r="H36" i="24"/>
  <c r="G7" i="24"/>
  <c r="E7" i="24"/>
  <c r="E36" i="24"/>
  <c r="D7" i="24"/>
  <c r="D36" i="24"/>
  <c r="H6" i="24"/>
  <c r="H35" i="24"/>
  <c r="G6" i="24"/>
  <c r="G35" i="24"/>
  <c r="I35" i="24"/>
  <c r="E6" i="24"/>
  <c r="E35" i="24"/>
  <c r="D6" i="24"/>
  <c r="D35" i="24"/>
  <c r="H5" i="24"/>
  <c r="H34" i="24"/>
  <c r="G5" i="24"/>
  <c r="I5" i="24"/>
  <c r="E5" i="24"/>
  <c r="E34" i="24"/>
  <c r="D5" i="24"/>
  <c r="D34" i="24"/>
  <c r="H4" i="24"/>
  <c r="H28" i="24"/>
  <c r="G4" i="24"/>
  <c r="G28" i="24"/>
  <c r="E4" i="24"/>
  <c r="E28" i="24"/>
  <c r="D4" i="24"/>
  <c r="D28" i="24"/>
  <c r="H3" i="24"/>
  <c r="H12" i="24"/>
  <c r="G3" i="24"/>
  <c r="E3" i="24"/>
  <c r="E27" i="24"/>
  <c r="D3" i="24"/>
  <c r="D12" i="24"/>
  <c r="O36" i="3"/>
  <c r="I35" i="26"/>
  <c r="F5" i="24"/>
  <c r="F34" i="24"/>
  <c r="F7" i="29"/>
  <c r="F35" i="29"/>
  <c r="H42" i="12"/>
  <c r="H49" i="12"/>
  <c r="I5" i="25"/>
  <c r="I60" i="25"/>
  <c r="I49" i="25"/>
  <c r="I71" i="28"/>
  <c r="H62" i="12"/>
  <c r="I4" i="29"/>
  <c r="I33" i="29"/>
  <c r="I34" i="29"/>
  <c r="I8" i="29"/>
  <c r="G47" i="29"/>
  <c r="H10" i="12"/>
  <c r="H18" i="12"/>
  <c r="H25" i="12"/>
  <c r="H26" i="12"/>
  <c r="H32" i="12"/>
  <c r="H45" i="12"/>
  <c r="E60" i="12"/>
  <c r="E61" i="12"/>
  <c r="E62" i="12"/>
  <c r="E48" i="25"/>
  <c r="F4" i="26"/>
  <c r="F28" i="26"/>
  <c r="F8" i="26"/>
  <c r="F60" i="26"/>
  <c r="I4" i="26"/>
  <c r="F9" i="26"/>
  <c r="F48" i="26"/>
  <c r="G28" i="26"/>
  <c r="I28" i="26"/>
  <c r="E60" i="26"/>
  <c r="I4" i="28"/>
  <c r="I35" i="28"/>
  <c r="F9" i="28"/>
  <c r="F48" i="28"/>
  <c r="E9" i="12"/>
  <c r="E10" i="12"/>
  <c r="E16" i="12"/>
  <c r="E17" i="12"/>
  <c r="E18" i="12"/>
  <c r="E23" i="12"/>
  <c r="E24" i="12"/>
  <c r="E25" i="12"/>
  <c r="E30" i="12"/>
  <c r="E31" i="12"/>
  <c r="E32" i="12"/>
  <c r="E37" i="12"/>
  <c r="E38" i="12"/>
  <c r="H57" i="12"/>
  <c r="I10" i="23"/>
  <c r="F5" i="28"/>
  <c r="F34" i="28"/>
  <c r="F7" i="28"/>
  <c r="F36" i="28"/>
  <c r="F10" i="24"/>
  <c r="F49" i="24"/>
  <c r="I5" i="23"/>
  <c r="I7" i="23"/>
  <c r="I60" i="23"/>
  <c r="I60" i="26"/>
  <c r="I10" i="28"/>
  <c r="F11" i="28"/>
  <c r="F71" i="28"/>
  <c r="E44" i="12"/>
  <c r="E45" i="12"/>
  <c r="E49" i="12"/>
  <c r="E51" i="12"/>
  <c r="H61" i="12"/>
  <c r="I49" i="24"/>
  <c r="I35" i="23"/>
  <c r="I48" i="25"/>
  <c r="I60" i="28"/>
  <c r="F7" i="24"/>
  <c r="F36" i="24"/>
  <c r="I4" i="23"/>
  <c r="I7" i="24"/>
  <c r="I60" i="24"/>
  <c r="F9" i="24"/>
  <c r="F48" i="24"/>
  <c r="I6" i="23"/>
  <c r="I48" i="23"/>
  <c r="I49" i="23"/>
  <c r="I7" i="25"/>
  <c r="F9" i="29"/>
  <c r="F48" i="29"/>
  <c r="F10" i="29"/>
  <c r="F70" i="29"/>
  <c r="E35" i="29"/>
  <c r="E11" i="12"/>
  <c r="H16" i="12"/>
  <c r="H19" i="12"/>
  <c r="E26" i="12"/>
  <c r="H30" i="12"/>
  <c r="H36" i="12"/>
  <c r="E43" i="12"/>
  <c r="H44" i="12"/>
  <c r="H50" i="12"/>
  <c r="H56" i="12"/>
  <c r="H59" i="12"/>
  <c r="F9" i="23"/>
  <c r="F48" i="23"/>
  <c r="I9" i="24"/>
  <c r="F11" i="24"/>
  <c r="F71" i="24"/>
  <c r="I28" i="23"/>
  <c r="I8" i="23"/>
  <c r="I11" i="23"/>
  <c r="I8" i="26"/>
  <c r="E34" i="28"/>
  <c r="I6" i="29"/>
  <c r="F5" i="29"/>
  <c r="F33" i="29"/>
  <c r="E33" i="29"/>
  <c r="E48" i="29"/>
  <c r="I59" i="29"/>
  <c r="H11" i="12"/>
  <c r="E19" i="12"/>
  <c r="H23" i="12"/>
  <c r="E36" i="12"/>
  <c r="H37" i="12"/>
  <c r="H43" i="12"/>
  <c r="E50" i="12"/>
  <c r="H51" i="12"/>
  <c r="H55" i="12"/>
  <c r="E59" i="12"/>
  <c r="H60" i="12"/>
  <c r="F7" i="25"/>
  <c r="F36" i="25"/>
  <c r="F5" i="26"/>
  <c r="F34" i="26"/>
  <c r="I48" i="28"/>
  <c r="G28" i="28"/>
  <c r="I28" i="28"/>
  <c r="G49" i="28"/>
  <c r="I49" i="28"/>
  <c r="I10" i="29"/>
  <c r="F3" i="23"/>
  <c r="F27" i="23"/>
  <c r="I3" i="24"/>
  <c r="F3" i="29"/>
  <c r="F26" i="29"/>
  <c r="D27" i="24"/>
  <c r="H27" i="25"/>
  <c r="I27" i="25"/>
  <c r="F3" i="26"/>
  <c r="F27" i="26"/>
  <c r="H12" i="26"/>
  <c r="G12" i="28"/>
  <c r="G26" i="29"/>
  <c r="I26" i="29"/>
  <c r="E27" i="26"/>
  <c r="I27" i="28"/>
  <c r="D27" i="28"/>
  <c r="E4" i="12"/>
  <c r="E6" i="12"/>
  <c r="I28" i="24"/>
  <c r="G34" i="24"/>
  <c r="I34" i="24"/>
  <c r="G36" i="24"/>
  <c r="I36" i="24"/>
  <c r="G71" i="24"/>
  <c r="I71" i="24"/>
  <c r="E12" i="23"/>
  <c r="D27" i="25"/>
  <c r="G36" i="25"/>
  <c r="I36" i="25"/>
  <c r="I3" i="26"/>
  <c r="G27" i="26"/>
  <c r="I27" i="26"/>
  <c r="G12" i="26"/>
  <c r="F4" i="28"/>
  <c r="F28" i="28"/>
  <c r="D28" i="28"/>
  <c r="I8" i="28"/>
  <c r="I36" i="28"/>
  <c r="I48" i="29"/>
  <c r="I70" i="29"/>
  <c r="I4" i="24"/>
  <c r="I6" i="24"/>
  <c r="I8" i="24"/>
  <c r="I10" i="24"/>
  <c r="G27" i="24"/>
  <c r="D49" i="24"/>
  <c r="F4" i="23"/>
  <c r="F28" i="23"/>
  <c r="F6" i="23"/>
  <c r="F35" i="23"/>
  <c r="F8" i="23"/>
  <c r="F60" i="23"/>
  <c r="F10" i="23"/>
  <c r="F49" i="23"/>
  <c r="G12" i="23"/>
  <c r="G34" i="23"/>
  <c r="I34" i="23"/>
  <c r="G36" i="23"/>
  <c r="I36" i="23"/>
  <c r="E48" i="23"/>
  <c r="G71" i="23"/>
  <c r="I71" i="23"/>
  <c r="F3" i="25"/>
  <c r="F27" i="25"/>
  <c r="E27" i="25"/>
  <c r="I4" i="25"/>
  <c r="I6" i="25"/>
  <c r="I8" i="25"/>
  <c r="I11" i="25"/>
  <c r="H71" i="25"/>
  <c r="I71" i="25"/>
  <c r="H36" i="26"/>
  <c r="I7" i="26"/>
  <c r="H71" i="26"/>
  <c r="I71" i="26"/>
  <c r="I11" i="26"/>
  <c r="I36" i="26"/>
  <c r="F6" i="28"/>
  <c r="F35" i="28"/>
  <c r="D35" i="28"/>
  <c r="F4" i="24"/>
  <c r="F28" i="24"/>
  <c r="F6" i="24"/>
  <c r="F35" i="24"/>
  <c r="F8" i="24"/>
  <c r="F60" i="24"/>
  <c r="G12" i="24"/>
  <c r="I12" i="24"/>
  <c r="C17" i="24"/>
  <c r="H27" i="24"/>
  <c r="G48" i="24"/>
  <c r="I48" i="24"/>
  <c r="I27" i="23"/>
  <c r="I9" i="23"/>
  <c r="E27" i="23"/>
  <c r="F4" i="25"/>
  <c r="F28" i="25"/>
  <c r="F6" i="25"/>
  <c r="F35" i="25"/>
  <c r="F8" i="25"/>
  <c r="F60" i="25"/>
  <c r="F10" i="25"/>
  <c r="F49" i="25"/>
  <c r="G34" i="25"/>
  <c r="I34" i="25"/>
  <c r="F6" i="26"/>
  <c r="F35" i="26"/>
  <c r="F10" i="26"/>
  <c r="F49" i="26"/>
  <c r="I49" i="26"/>
  <c r="F8" i="28"/>
  <c r="F60" i="28"/>
  <c r="D60" i="28"/>
  <c r="I27" i="29"/>
  <c r="I47" i="29"/>
  <c r="F5" i="23"/>
  <c r="F34" i="23"/>
  <c r="F7" i="23"/>
  <c r="F36" i="23"/>
  <c r="F11" i="23"/>
  <c r="F71" i="23"/>
  <c r="I9" i="25"/>
  <c r="I10" i="25"/>
  <c r="F11" i="25"/>
  <c r="F71" i="25"/>
  <c r="E12" i="25"/>
  <c r="F12" i="25"/>
  <c r="C16" i="25"/>
  <c r="H34" i="26"/>
  <c r="I34" i="26"/>
  <c r="I5" i="26"/>
  <c r="I6" i="26"/>
  <c r="F7" i="26"/>
  <c r="F36" i="26"/>
  <c r="I9" i="26"/>
  <c r="H48" i="26"/>
  <c r="I48" i="26"/>
  <c r="I10" i="26"/>
  <c r="F11" i="26"/>
  <c r="F71" i="26"/>
  <c r="E12" i="26"/>
  <c r="I6" i="28"/>
  <c r="F10" i="28"/>
  <c r="F49" i="28"/>
  <c r="D49" i="28"/>
  <c r="I34" i="28"/>
  <c r="I35" i="29"/>
  <c r="D12" i="26"/>
  <c r="I3" i="28"/>
  <c r="I5" i="28"/>
  <c r="I7" i="28"/>
  <c r="I9" i="28"/>
  <c r="I11" i="28"/>
  <c r="H12" i="28"/>
  <c r="I12" i="28"/>
  <c r="C17" i="28"/>
  <c r="E26" i="29"/>
  <c r="E70" i="29"/>
  <c r="H3" i="12"/>
  <c r="F4" i="29"/>
  <c r="F27" i="29"/>
  <c r="F6" i="29"/>
  <c r="F34" i="29"/>
  <c r="F8" i="29"/>
  <c r="F47" i="29"/>
  <c r="E3" i="12"/>
  <c r="I5" i="29"/>
  <c r="I7" i="29"/>
  <c r="I9" i="29"/>
  <c r="F3" i="28"/>
  <c r="F27" i="28"/>
  <c r="I3" i="29"/>
  <c r="D11" i="29"/>
  <c r="H11" i="29"/>
  <c r="I11" i="29"/>
  <c r="F3" i="24"/>
  <c r="F27" i="24"/>
  <c r="I3" i="25"/>
  <c r="E11" i="29"/>
  <c r="H5" i="12"/>
  <c r="I3" i="23"/>
  <c r="E12" i="24"/>
  <c r="F12" i="24"/>
  <c r="C16" i="24"/>
  <c r="D12" i="23"/>
  <c r="H12" i="23"/>
  <c r="G12" i="25"/>
  <c r="I12" i="25"/>
  <c r="C17" i="25"/>
  <c r="E12" i="28"/>
  <c r="F12" i="28"/>
  <c r="C16" i="28"/>
  <c r="E5" i="12"/>
  <c r="F4" i="12"/>
  <c r="H4" i="12"/>
  <c r="I12" i="23"/>
  <c r="C17" i="23"/>
  <c r="F11" i="29"/>
  <c r="F12" i="23"/>
  <c r="C16" i="23"/>
  <c r="I12" i="26"/>
  <c r="C17" i="26"/>
  <c r="F12" i="26"/>
  <c r="C16" i="26"/>
  <c r="I27" i="24"/>
  <c r="A1" i="24"/>
  <c r="A1" i="26"/>
  <c r="A1" i="23"/>
  <c r="A1" i="29"/>
  <c r="A1"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Anny</author>
  </authors>
  <commentList>
    <comment ref="A9" authorId="0" shapeId="0" xr:uid="{00000000-0006-0000-0A00-000001000000}">
      <text>
        <r>
          <rPr>
            <b/>
            <sz val="20"/>
            <color indexed="81"/>
            <rFont val="Tahoma"/>
            <family val="2"/>
          </rPr>
          <t>Anny:
Iniciativa = Foco Estratégico</t>
        </r>
        <r>
          <rPr>
            <sz val="22"/>
            <color indexed="81"/>
            <rFont val="Tahoma"/>
            <family val="2"/>
          </rPr>
          <t xml:space="preserve">
</t>
        </r>
      </text>
    </comment>
    <comment ref="B18" authorId="0" shapeId="0" xr:uid="{00000000-0006-0000-0A00-000002000000}">
      <text>
        <r>
          <rPr>
            <b/>
            <sz val="9"/>
            <color indexed="81"/>
            <rFont val="Tahoma"/>
            <family val="2"/>
          </rPr>
          <t>Anny:</t>
        </r>
        <r>
          <rPr>
            <sz val="9"/>
            <color indexed="81"/>
            <rFont val="Tahoma"/>
            <family val="2"/>
          </rPr>
          <t xml:space="preserve">
</t>
        </r>
        <r>
          <rPr>
            <sz val="24"/>
            <color indexed="81"/>
            <rFont val="Tahoma"/>
            <family val="2"/>
          </rPr>
          <t>Actividad = Hito</t>
        </r>
      </text>
    </comment>
    <comment ref="N18" authorId="0" shapeId="0" xr:uid="{00000000-0006-0000-0A00-000003000000}">
      <text>
        <r>
          <rPr>
            <sz val="22"/>
            <color indexed="81"/>
            <rFont val="Tahoma"/>
            <family val="2"/>
          </rPr>
          <t>Columna H- S : si la tarea hace parte del plan relacionar el codigo que tiene en el mismo. Esto se diligencia por PyGR una vez se tengan definidos todos los planes.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tc={CF1647D0-57FA-49EC-A9E7-F5C719081821}</author>
    <author>tc={BBFEBBB7-CC1A-4FE6-94AB-FBC184D8001F}</author>
    <author>tc={36FF5FD6-2278-4386-8797-9CFCBCEFE89C}</author>
    <author>tc={438DABDA-8C30-44AA-86E0-081C98DDB894}</author>
  </authors>
  <commentList>
    <comment ref="A8" authorId="0" shapeId="0" xr:uid="{CF1647D0-57FA-49EC-A9E7-F5C719081821}">
      <text>
        <t>[Threaded comment]
Your version of Excel allows you to read this threaded comment; however, any edits to it will get removed if the file is opened in a newer version of Excel. Learn more: https://go.microsoft.com/fwlink/?linkid=870924
Comment:
    UROSARIO</t>
      </text>
    </comment>
    <comment ref="A9" authorId="1" shapeId="0" xr:uid="{BBFEBBB7-CC1A-4FE6-94AB-FBC184D8001F}">
      <text>
        <t>[Threaded comment]
Your version of Excel allows you to read this threaded comment; however, any edits to it will get removed if the file is opened in a newer version of Excel. Learn more: https://go.microsoft.com/fwlink/?linkid=870924
Comment:
    RAMIRO - LLAMAR A OLGA MONTOYA DEL CESA</t>
      </text>
    </comment>
    <comment ref="A11" authorId="2" shapeId="0" xr:uid="{36FF5FD6-2278-4386-8797-9CFCBCEFE89C}">
      <text>
        <t>[Threaded comment]
Your version of Excel allows you to read this threaded comment; however, any edits to it will get removed if the file is opened in a newer version of Excel. Learn more: https://go.microsoft.com/fwlink/?linkid=870924
Comment:
    DIEGO URQUIJO OAJ</t>
      </text>
    </comment>
    <comment ref="A15" authorId="3" shapeId="0" xr:uid="{438DABDA-8C30-44AA-86E0-081C98DDB894}">
      <text>
        <t>[Threaded comment]
Your version of Excel allows you to read this threaded comment; however, any edits to it will get removed if the file is opened in a newer version of Excel. Learn more: https://go.microsoft.com/fwlink/?linkid=870924
Comment:
    DIPLOMADO INTELIGENCIA DE NEGOCIOS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Anny</author>
  </authors>
  <commentList>
    <comment ref="A9" authorId="0" shapeId="0" xr:uid="{5C95F224-54CF-4DB0-8E5B-172201766F27}">
      <text>
        <r>
          <rPr>
            <b/>
            <sz val="20"/>
            <color indexed="81"/>
            <rFont val="Tahoma"/>
            <family val="2"/>
          </rPr>
          <t>Anny:
Iniciativa = Foco Estratégico</t>
        </r>
        <r>
          <rPr>
            <sz val="22"/>
            <color indexed="81"/>
            <rFont val="Tahoma"/>
            <family val="2"/>
          </rPr>
          <t xml:space="preserve">
</t>
        </r>
      </text>
    </comment>
    <comment ref="B18" authorId="0" shapeId="0" xr:uid="{554453A5-7C62-4FCB-A7A6-8B52E5291DDF}">
      <text>
        <r>
          <rPr>
            <b/>
            <sz val="9"/>
            <color indexed="81"/>
            <rFont val="Tahoma"/>
            <family val="2"/>
          </rPr>
          <t>Anny:</t>
        </r>
        <r>
          <rPr>
            <sz val="9"/>
            <color indexed="81"/>
            <rFont val="Tahoma"/>
            <family val="2"/>
          </rPr>
          <t xml:space="preserve">
</t>
        </r>
        <r>
          <rPr>
            <sz val="24"/>
            <color indexed="81"/>
            <rFont val="Tahoma"/>
            <family val="2"/>
          </rPr>
          <t>Actividad = Hito</t>
        </r>
      </text>
    </comment>
    <comment ref="M18" authorId="0" shapeId="0" xr:uid="{84322910-E229-4C68-9B8D-C3F31DA8ABA3}">
      <text>
        <r>
          <rPr>
            <sz val="22"/>
            <color indexed="81"/>
            <rFont val="Tahoma"/>
            <family val="2"/>
          </rPr>
          <t>Columna H- S : si la tarea hace parte del plan relacionar el codigo que tiene en el mismo. Esto se diligencia por PyGR una vez se tengan definidos todos los planes.</t>
        </r>
      </text>
    </comment>
  </commentList>
</comments>
</file>

<file path=xl/sharedStrings.xml><?xml version="1.0" encoding="utf-8"?>
<sst xmlns="http://schemas.openxmlformats.org/spreadsheetml/2006/main" count="3203" uniqueCount="812">
  <si>
    <t>COMENTARIOS AL REPORTE
Unidad de medida 1= Numero; 2= Porcentaje</t>
  </si>
  <si>
    <t>Plan de Acción Institucional de FONADE - 2018</t>
  </si>
  <si>
    <t>Plataforma Estrategica</t>
  </si>
  <si>
    <t>Información asociada a productos</t>
  </si>
  <si>
    <t>Información asociada a las actividades</t>
  </si>
  <si>
    <t>Objetivo Estratégico
FONADE</t>
  </si>
  <si>
    <t>Estrategias transversales
PND</t>
  </si>
  <si>
    <t>Objetivo  PND</t>
  </si>
  <si>
    <t xml:space="preserve">Políticas  de Desarrollo Administrativo </t>
  </si>
  <si>
    <t>BSC- Perspectiva</t>
  </si>
  <si>
    <t>Proyecto</t>
  </si>
  <si>
    <t>Peso%</t>
  </si>
  <si>
    <t>Actividades</t>
  </si>
  <si>
    <t>Sub-actividades</t>
  </si>
  <si>
    <t>Productos</t>
  </si>
  <si>
    <t>Indicador</t>
  </si>
  <si>
    <t>Líder del Proyecto</t>
  </si>
  <si>
    <t>Responsable (Área)</t>
  </si>
  <si>
    <t>Fecha inicio</t>
  </si>
  <si>
    <t>Fecha fin</t>
  </si>
  <si>
    <t xml:space="preserve">Optimizar los recursos y actividades misionales en proyectos estratégicos del Gobierno Nacional. </t>
  </si>
  <si>
    <t>Competitividad e Infraestructuras Estratégicas</t>
  </si>
  <si>
    <t>Optimizar la gestión de la inversión de los recursos
públicos</t>
  </si>
  <si>
    <t>Gestión Misional y de Gobierno</t>
  </si>
  <si>
    <t xml:space="preserve">Procesos Internos </t>
  </si>
  <si>
    <t>Fortalecimiento de la línea de Estructuración de Proyectos</t>
  </si>
  <si>
    <t>14.3%</t>
  </si>
  <si>
    <t>Realizar el análisis de las situación actual de la  línea de estructuración de proyectos  de FONADE y el benchmark realizado.</t>
  </si>
  <si>
    <t>Documento de caracterización de la línea de negocio de estructuración de proyectos.</t>
  </si>
  <si>
    <r>
      <t xml:space="preserve">Diagnóstico entregado / Diagnóstico programado
</t>
    </r>
    <r>
      <rPr>
        <i/>
        <u/>
        <sz val="11"/>
        <rFont val="Calibri Light"/>
        <family val="2"/>
        <scheme val="major"/>
      </rPr>
      <t xml:space="preserve">
(IND.Eficacia)</t>
    </r>
  </si>
  <si>
    <t>Subgerente Técnico</t>
  </si>
  <si>
    <t>Subgerente Técnico
Subgerente Financiero</t>
  </si>
  <si>
    <t>01/02/201</t>
  </si>
  <si>
    <t>Formular  propuesta de metodología para la identificación, selección y priorización  de proyectos susceptibles  de ser estructurados por FONADE.</t>
  </si>
  <si>
    <t>Propuedsta de metodología para la identificación, selección y priorización  de proyectos susceptibles  de ser estructurados</t>
  </si>
  <si>
    <r>
      <t xml:space="preserve">Propuesta presentada/propuesta programada
</t>
    </r>
    <r>
      <rPr>
        <i/>
        <u/>
        <sz val="11"/>
        <color theme="1"/>
        <rFont val="Calibri Light"/>
        <family val="2"/>
        <scheme val="major"/>
      </rPr>
      <t>(IND.Eficacia)</t>
    </r>
  </si>
  <si>
    <t>Formular la propuesta de la estratégia operativa y comercial de la estructuración de proyectos</t>
  </si>
  <si>
    <t>Propuesta de estratégia operativa y comercial</t>
  </si>
  <si>
    <r>
      <t xml:space="preserve">Número de actividades ejecutadas / Número de actividades progarmadas * 100
</t>
    </r>
    <r>
      <rPr>
        <i/>
        <u/>
        <sz val="11"/>
        <color theme="1"/>
        <rFont val="Calibri Light"/>
        <family val="2"/>
        <scheme val="major"/>
      </rPr>
      <t>(IND.Eficacia)</t>
    </r>
  </si>
  <si>
    <t>Presentar el análisis, las recomendaciones y el plan para la implementación de fortalecimiento de la línea de negocio de estructuración de proyectos</t>
  </si>
  <si>
    <t xml:space="preserve">Informe de análisis y recomendaciones para la linea de estructuración de proyectos.
Plan de Implementación </t>
  </si>
  <si>
    <t>Ejecutar las acciones del plan de implementación que determine FONADE para el fortalecimiento de la línea de negocio de structuración de proyectos</t>
  </si>
  <si>
    <t xml:space="preserve">Soporte de ejecución de acciones de fortalecimiento de corto plazo.  
Propuesta  de proceso de estructuración de proyectos. </t>
  </si>
  <si>
    <r>
      <t xml:space="preserve">Informe entregado/ Informe programado
</t>
    </r>
    <r>
      <rPr>
        <i/>
        <u/>
        <sz val="11"/>
        <color theme="1"/>
        <rFont val="Calibri Light"/>
        <family val="2"/>
        <scheme val="major"/>
      </rPr>
      <t>(IND.Eficacia)</t>
    </r>
  </si>
  <si>
    <t>Ejecutar los proyectos con calidad y oportunidad</t>
  </si>
  <si>
    <t>Optimizar la gestión de la inversión de los recursos públicos</t>
  </si>
  <si>
    <t>Mejoramiento de la suoervisión de proyectos</t>
  </si>
  <si>
    <t>Formalizar los ajustes MMI002 Manual de supervisión e interventoría de FONADE</t>
  </si>
  <si>
    <t>Manual de supervisión e inteventoría de FONADE aprobado y publicado</t>
  </si>
  <si>
    <r>
      <t xml:space="preserve">Documento publicado/Documento programado a formalizar
</t>
    </r>
    <r>
      <rPr>
        <i/>
        <u/>
        <sz val="11"/>
        <color theme="1"/>
        <rFont val="Calibri Light"/>
        <family val="2"/>
        <scheme val="major"/>
      </rPr>
      <t>(IND.Eficacia)</t>
    </r>
  </si>
  <si>
    <t>Subgerencia Técnica
Area de organización y metodos</t>
  </si>
  <si>
    <t>Definir plan de capacitación y/o entrenamiento dirigido a supervisores de proyecto.</t>
  </si>
  <si>
    <t>Plan de capacitación y/o entrenamiento a supervisores de proyecto definido.</t>
  </si>
  <si>
    <t>Subgerente Técnico
Subgerente Administrativa 
 Área de Talento Humano</t>
  </si>
  <si>
    <t>Ejecutar plan de capacitación  y/o entrenamiento dirigido a suoervisores de proyecto</t>
  </si>
  <si>
    <t>Certificados de capacitación y/o entrenamiento a supervisores de proyecto</t>
  </si>
  <si>
    <t>0|/0/2017</t>
  </si>
  <si>
    <t>Definir mecanismo de evaluación dirigdo a aspirantes al rol de supervisor de proyecto</t>
  </si>
  <si>
    <t>Mecanismo de evaluación diseñado</t>
  </si>
  <si>
    <t>Implementar mecanismo de evalaución a aspirante al rol de supervisor de proyecto</t>
  </si>
  <si>
    <t xml:space="preserve">Informe con resultados de mecanismo de evaluación aplicados  a los supervisores de proyectos </t>
  </si>
  <si>
    <t>Determinar factibilidad de incorporar clausula en contratos de superviosres respecto a acciones resultado de la evaluación</t>
  </si>
  <si>
    <t xml:space="preserve">Documento de Manual de Supervisión e Interventoría propuesto.
</t>
  </si>
  <si>
    <r>
      <t xml:space="preserve">Documento publicado / Documento programado a modificar
</t>
    </r>
    <r>
      <rPr>
        <i/>
        <u/>
        <sz val="11"/>
        <color theme="1"/>
        <rFont val="Calibri Light"/>
        <family val="2"/>
        <scheme val="major"/>
      </rPr>
      <t xml:space="preserve">
(IND.Eficacia)</t>
    </r>
  </si>
  <si>
    <t>Financiera</t>
  </si>
  <si>
    <t>Optimización de la liquidación de Convenios</t>
  </si>
  <si>
    <t>Definir el plan de liquidacion de convenios de la vigencia priorizando los mísmos por su antigüedad y/o materialidad.</t>
  </si>
  <si>
    <t>Plan de liquidación de convenios</t>
  </si>
  <si>
    <r>
      <t xml:space="preserve">Modelo de negocio entregado/Modelo de negocio programado
</t>
    </r>
    <r>
      <rPr>
        <i/>
        <u/>
        <sz val="11"/>
        <color theme="1"/>
        <rFont val="Calibri Light"/>
        <family val="2"/>
        <scheme val="major"/>
      </rPr>
      <t>(IND.Eficacia)</t>
    </r>
  </si>
  <si>
    <t xml:space="preserve">Subgerente de contratación </t>
  </si>
  <si>
    <t>Subgerencia de Con tratación 
Areas de la sub gerencia técnica.
Area de seguimiento, controversias contractuales y liquidaciones.
Area de Contabilidad</t>
  </si>
  <si>
    <t>Ejecutar el plan de liquidación de convenios de la vigencia definido</t>
  </si>
  <si>
    <t>Informe de avance en la Liquidaciónd e Convenios</t>
  </si>
  <si>
    <t>Areas de la sub gerencia técnica.
Area de seguimiento, controversias contractuales y Liquidaciones</t>
  </si>
  <si>
    <t>Realizar el diseño conceptual del área comercial en FONADE</t>
  </si>
  <si>
    <t>Documento de diseño conceptual del área comercial</t>
  </si>
  <si>
    <t>Subgerente  Financiero
Subgerente Técnico</t>
  </si>
  <si>
    <t>Promover la sostenibilidad Operacional de la entidad en el largo plazo buscando el equilibrio entre sus ingresos y gastos asociados con el giro del negocio</t>
  </si>
  <si>
    <t>Competitividad e infraestructuras estratégicas</t>
  </si>
  <si>
    <t>Promover la efificancia y efeicacia administrativa</t>
  </si>
  <si>
    <t>Desarrollar la propuesta de esquema operativo del área comecial de FONADE (funciones, perfiles)</t>
  </si>
  <si>
    <t>Docuemneto de propuesta de esquema operativo</t>
  </si>
  <si>
    <t>Subgerente Financiero</t>
  </si>
  <si>
    <t>Formular y presentar el plan para la impelemntacion del área comercial</t>
  </si>
  <si>
    <t>Plan de implementación del área comercial</t>
  </si>
  <si>
    <t>Crear el área comercial y conformar el equipo comercial base</t>
  </si>
  <si>
    <t xml:space="preserve">Acto administrativo e informe de avance de creación  del área comercial y </t>
  </si>
  <si>
    <t>Gerente General
Subgerente  Financiero
Subgerente Administrativo
Subgerente Técnico</t>
  </si>
  <si>
    <t>Formular y presentar la propuesta de Política comercial</t>
  </si>
  <si>
    <t>Documento de propuesta de política comercial</t>
  </si>
  <si>
    <t>Promover la sostenibilidad operacional de la entidad en el largon plazo buscando el equilibrio entre ingresos y gastos asociados con el giro del negocio</t>
  </si>
  <si>
    <t>Gestión Financiera</t>
  </si>
  <si>
    <t>Definición de las Políticas de Neogciación</t>
  </si>
  <si>
    <t xml:space="preserve">Realizar un diagnostico del estado de la rentabilidad de convenios </t>
  </si>
  <si>
    <t>Documento de diagnostico de negociación de convenios</t>
  </si>
  <si>
    <t>Subgerente financiero
Area de planeación y control fianciero</t>
  </si>
  <si>
    <t>Proponer y ejecutar los ajustes al modelo de costeo de negocios.</t>
  </si>
  <si>
    <t>Propuesta de modelo de negocio ajustado</t>
  </si>
  <si>
    <t>Definir la politica para el cálculo, negociación y seguimiento de ingresos operacionales directos</t>
  </si>
  <si>
    <t>Documento de Propuesta de política de negociación</t>
  </si>
  <si>
    <t>Diseñar los mecanismos para seguimiento y control de la política de negociación</t>
  </si>
  <si>
    <t>Propuesta de mecanismos para el control y seguimiento de la politica de negociación</t>
  </si>
  <si>
    <t>Fortalecer las competencias del personal e implementar mecanismos que soporten eficaz y eficientemente los procesos  institucionales</t>
  </si>
  <si>
    <t>Buen Gobierno</t>
  </si>
  <si>
    <t>Promover la eficiencia y eficacia administrativa
Optimizar la gestión de la información</t>
  </si>
  <si>
    <t>Eficiencia Administrativa/ Gobierno en Línea</t>
  </si>
  <si>
    <t>Fortalecimiento e integración de los sistemas de información de FONADE</t>
  </si>
  <si>
    <t>Adelantar la consultoría para la definición de las necesidades para la implementación del sistema ERP de la entidad.</t>
  </si>
  <si>
    <t>Documento de levantamien to de necesidades de manejo de información</t>
  </si>
  <si>
    <t>Gerente Área de Tecnología de la Información</t>
  </si>
  <si>
    <t>Gerente área de tecnología de la información
Gerentes de área de la Entidad</t>
  </si>
  <si>
    <t>15/0272017</t>
  </si>
  <si>
    <t>Establecer el  presupuesto requerido para la adquisición del ERP acorde con las necesidades  identificadas y priorizar los módulos a adquirir  a partir del resultado del mismo.</t>
  </si>
  <si>
    <t>Documento de estudio de mercado.
Presentación alcance ERP a adquirir</t>
  </si>
  <si>
    <t>15/092017</t>
  </si>
  <si>
    <t>Contratar la implementación del ERP acorde con el alcance definido</t>
  </si>
  <si>
    <t>Contrato</t>
  </si>
  <si>
    <t>Desarrollo del sistema FOCUS para el control y seguimiento de proyectos, acorde con las especificaciones definidas por la subgerencia Técnica.</t>
  </si>
  <si>
    <t>Informe de Avance de desarrollo</t>
  </si>
  <si>
    <t>Fortalecer las competencias del personal e implementar mecanismos que soporten eficaz y eficientemente los procesos.</t>
  </si>
  <si>
    <t xml:space="preserve">Buen gobierno
</t>
  </si>
  <si>
    <t>Afianzar la lucha contra la corrupción, transparencia y rendición de cuentas 
Promover la eficiencia y eficacia administrativa 
Optimizar la gestión de la información</t>
  </si>
  <si>
    <t xml:space="preserve">Transparencia, Participación y Servicio al Ciudadano
</t>
  </si>
  <si>
    <t xml:space="preserve">Clientes </t>
  </si>
  <si>
    <t>Plan Institucional de Desarrollo Administrativo</t>
  </si>
  <si>
    <t>Fortalecer los mecanismos de promoción de transparencia y acceso a la información pública, participación y atención de los grupos de interés de la Entidad.</t>
  </si>
  <si>
    <t>Informe de avance de la ejecución de  los planes de trabajo para los componentes: Rendición de Cuentas, Gestión del Riesgo de Corrupción y Servicio al Ciudadano.</t>
  </si>
  <si>
    <t>Subgerente Administrativo</t>
  </si>
  <si>
    <t>Subgerencia Administrativa
Área planeación y Gestión de Riesgos
Área Servicios Administrativos</t>
  </si>
  <si>
    <t xml:space="preserve">Gestión del Talento Humano
</t>
  </si>
  <si>
    <t>Talento Humano</t>
  </si>
  <si>
    <t>Fortalecer las competencias de los colaboradores de la Entidad por medio de la implementación de los componentes de la política de gestión del talento humano.</t>
  </si>
  <si>
    <t>Informe de avance de la ejecución de  los planes de trabajo asociados al cumplimiento de las directrices de la Política de Gestión del Talento Humano.</t>
  </si>
  <si>
    <t xml:space="preserve">Área Talento Humano
</t>
  </si>
  <si>
    <t>Eficiencia Administrativa</t>
  </si>
  <si>
    <t>Mejorar el desempeño de la gestión institucional a través de la implementación de los componentes de la política de eficiencia administrativa.</t>
  </si>
  <si>
    <t>Informe de avance de la ejecución de  los  planes relacionados con los componentes: Gestión de Calidad, Cero Papel, Racionalización de Trámites y Gestión Documental.</t>
  </si>
  <si>
    <t>Subgerencia Administrativa
Organización y Métodos
Área Servicios Administrativos</t>
  </si>
  <si>
    <t>Gobierno en Línea</t>
  </si>
  <si>
    <t>Promover el uso de las TIC  con la implementación de la estrategia de Gobierno en Línea 3.2.</t>
  </si>
  <si>
    <t>Informe de avance de la ejecución de  los  planes de trabajo para los componentes: Seguridad y Privacidad de la Información ,TIC para Servicios, TIC para Gobierno Abierto y TIC para la Gestión.</t>
  </si>
  <si>
    <t xml:space="preserve">Subgerencia Administrativa
Área planeación y Gestión de Riesgo
Área Tecnología de la Información
</t>
  </si>
  <si>
    <t>ID</t>
  </si>
  <si>
    <t>NOMBRE PROYECTO PLAN ESTRATEGICO 2015-2018</t>
  </si>
  <si>
    <t>Peso</t>
  </si>
  <si>
    <t>Hitos a Cumplir al corte</t>
  </si>
  <si>
    <t>Hitos Cumplidos</t>
  </si>
  <si>
    <t>Cumplimiento de Hitos</t>
  </si>
  <si>
    <t>%  Avance Actual</t>
  </si>
  <si>
    <t>% Avance Esperado Temporal</t>
  </si>
  <si>
    <t>Cumplimiento Temporal</t>
  </si>
  <si>
    <t xml:space="preserve">ACTUALIZACIÓN DE LA  METODOLOGÍA PARA NUEVOS NEGOCIOS </t>
  </si>
  <si>
    <t>OPTIMIZACIÓN DEL  SEGUIMIENTO A LA SUPERVISIÓN DE PROYECTOS</t>
  </si>
  <si>
    <t>OPTIMIZACIÓN EN LA LIQUIDACIÓN DE CONVENIOS Y CONTRATOS DERIVADOS Y DE FUNCIONAMIENTO EN LA ENTIDAD</t>
  </si>
  <si>
    <t>OPTIMIZACIÓN DE LOS ACUERDOS DE NIVELES DE SERVICIO EN EL PROCESO DE GESTIÓN DE PROVEEDORES</t>
  </si>
  <si>
    <t>GESTIÓN INTEGRAL DE NUEVOS NEGOCIOS</t>
  </si>
  <si>
    <t xml:space="preserve">IMPLEMENTACIÓN DEL ERP
</t>
  </si>
  <si>
    <t>OPTIMIZACIÓN  GESTION DE ACTIVOS</t>
  </si>
  <si>
    <t>EVALUACIÓN DE LA ESTRUCTURA ACTUAL DE FONADE VS LA NECESIDAD DE LAS ÁREAS</t>
  </si>
  <si>
    <t>PLAN INSTITUCIONAL DE GESTIÓN Y DESEMPEÑO</t>
  </si>
  <si>
    <t>CUMPLIMIENTO CONSOLIDADO</t>
  </si>
  <si>
    <t>SUBGERENTE TECNICO</t>
  </si>
  <si>
    <t>NOMBRE PROYECTO PLAN ESTRATEGICO 2014-2018</t>
  </si>
  <si>
    <t>SUBGERENTE DDE CONTRATACIÓN</t>
  </si>
  <si>
    <t>OPTIMIZACIÓN DE LA LIQUIDACIÓN DE CONVENIOS</t>
  </si>
  <si>
    <t>SUBGERENCIA ADMINISTRATIVA</t>
  </si>
  <si>
    <t>IMPLEMENTACIÓN ERP</t>
  </si>
  <si>
    <t>Proyecto 1</t>
  </si>
  <si>
    <t xml:space="preserve">Actividad  </t>
  </si>
  <si>
    <t>% Avance al  31-07-2108</t>
  </si>
  <si>
    <t>Indicador Temporal</t>
  </si>
  <si>
    <t>Hitos a Cumplir en el Periodo</t>
  </si>
  <si>
    <t>Hitos cumplidos</t>
  </si>
  <si>
    <t>Indicador Hitos</t>
  </si>
  <si>
    <t xml:space="preserve">Revisión y actualización del procedimiento de nuevos negocios </t>
  </si>
  <si>
    <t>Revisión de los puntos de control  y actualización de la ficha</t>
  </si>
  <si>
    <t>Socialización y divulgación de la metodología</t>
  </si>
  <si>
    <t>Total Proyecto</t>
  </si>
  <si>
    <t>Proyecto 2</t>
  </si>
  <si>
    <t>Formalizar los ajustes al MMI002 Manual de Supervisión e Interventoría de FONADE, que incluya la  estandarización  del informe mensual de supervisión.</t>
  </si>
  <si>
    <t>Desarrollar el protocolo del proceso de selección, contratación y seguimiento a los supervisores</t>
  </si>
  <si>
    <t>Proyecto 3</t>
  </si>
  <si>
    <t xml:space="preserve">Realizar un inventario de los convenios y contratos a liquidar (derivados y de funcionamiento). Determinar la estrategia  y el plan de liquidación de los convenios y contratos, priorizándolos  por materialidad, competencia, complejidad y antigüedad.
</t>
  </si>
  <si>
    <t>Realizar el análisis de causas e identificar  responsabilidades por la no liquidación de convenios y contratos  en el tiempo definido.  Tomar las acciones pertinentes en cada caso</t>
  </si>
  <si>
    <t>Ejecutar el plan de liquidación de convenios definido para la vigencia.</t>
  </si>
  <si>
    <t>Proyecto 4</t>
  </si>
  <si>
    <t>Identificar y caracterizar los servicios que se prestan en el proceso de gestión de proveedores.</t>
  </si>
  <si>
    <t xml:space="preserve">Optimizar, formalizar y socializar los niveles  de servicios para las solicitudes radicadas en el Área de Planeación Contractual. </t>
  </si>
  <si>
    <t xml:space="preserve">Diseñar e implementar los mecanismos para el seguimiento y control de los acuerdos de niveles de servicio </t>
  </si>
  <si>
    <t>Proyecto 5</t>
  </si>
  <si>
    <t xml:space="preserve">Definición del alcance del manual para nuevos negocios
</t>
  </si>
  <si>
    <t xml:space="preserve">Definición de Metodología para el levantamiento del perfil de riesgos de nuevo negocio previa aplicación en los negocios vigentes
</t>
  </si>
  <si>
    <t>Proyecto 6</t>
  </si>
  <si>
    <t>Realizar el proceso de selección y contratación de la implementación e implantación de un sistema ERP para FONADE.</t>
  </si>
  <si>
    <t>Ejecución del contrato de implementación e implantación del ERP de acuerdo al plan de trabajo definido y los módulos priorizados por el comité de gerencia para la vigencia 2018</t>
  </si>
  <si>
    <t>Proyecto 7</t>
  </si>
  <si>
    <t>Identificación del estado actual de los bienes inmuebles y definición del plan de acción en  relación a la evaluación que se haga a cada predio</t>
  </si>
  <si>
    <t>Aprobación del plan de acción</t>
  </si>
  <si>
    <t>Ejecución del plan de acción aprobado</t>
  </si>
  <si>
    <t>Proyecto 8</t>
  </si>
  <si>
    <t>Realizar el análisis del estado actual de la Planta de Personal Vs las necesidades operativas de cada</t>
  </si>
  <si>
    <t xml:space="preserve">Elaborar propuesta de optimización  y ajuste de acuerdo  con  las necesidades de cada área </t>
  </si>
  <si>
    <t>Proyecto 9</t>
  </si>
  <si>
    <t>Fortalecer a fona de en la definición de la ruta estratégica que guiara la gestión institucional.</t>
  </si>
  <si>
    <t>Orientar la gestión  con valores para resultados de fonade; esto para  el logro de resultados en el marco de la integridad , en dos perspectivas, la primera asociada a la operación de la organización y la segunda asociada a la relación estado ciudadano.</t>
  </si>
  <si>
    <t>Promover en la entidad el seguimiento a la gestión y su desempeño, a fin de conocer permanentemente los avances en la consecución  de los resultados previstos en su marco estratégico.</t>
  </si>
  <si>
    <t>Implementar acciones para garantizar el adecuado flujo de información interna y externa, lo que permitirá una adecuada interacción con los ciudadanos.</t>
  </si>
  <si>
    <t>Promover el desarrollo de mecanismos de experimentación e innovación para desarrollar soluciones eficiente en cuanto a: tiempo, espacio y recursos económicos a través de la facilitación del aprendizaje y la adaptación a las nuevas tecnologías interconectando el conocimiento entre los servidores y las dependencias, promoviendo buenas pacticos de gestión</t>
  </si>
  <si>
    <t>Promover el mejoramiento continuo mediante la implementación de acciones, métodos y procedimientos de control y de gestión del riesgo, así como mecanismos para la prevención y evaluación de este.</t>
  </si>
  <si>
    <t>FORMATO PLAN DE ACCIÓN</t>
  </si>
  <si>
    <t>CÓDIGO:</t>
  </si>
  <si>
    <t>F-DE-07</t>
  </si>
  <si>
    <t>VERSIÓN:</t>
  </si>
  <si>
    <t>DIRECCIONAMIENTO ESTRATÉGICO</t>
  </si>
  <si>
    <t>VIGENCIA:</t>
  </si>
  <si>
    <t>Fecha Formulación:</t>
  </si>
  <si>
    <t>Fecha Aprobación</t>
  </si>
  <si>
    <t>NOMBRE DEL PLAN:  PLAN INSTITUCIONAL DE CAPACITACIÓN (PIC) 2023</t>
  </si>
  <si>
    <t xml:space="preserve">NOMBRE DE LA INICIATIVA PRIORIZADA: PLAN INSTITUCIONAL DE GESTIÓN Y DESEMPEÑO  </t>
  </si>
  <si>
    <t xml:space="preserve">PONDERACIÓN EN PLAN </t>
  </si>
  <si>
    <t>OBJETIVO DE LA INICIATIVA</t>
  </si>
  <si>
    <t>Optimizar la gestión institucional fortaleciendo el modelo integrado de planeación y gestión al interior de la entidad, para lograr una adecuada gestión misional acompañada de las mejores prácticas en la administración pública.</t>
  </si>
  <si>
    <t>RESPONSABLE DE LA INICIATIVA</t>
  </si>
  <si>
    <t>Subgerencia Administrativa-Grupo Gestión del Talento Humano</t>
  </si>
  <si>
    <t>INDICADORES Y METAS</t>
  </si>
  <si>
    <t>NOMBRE DEL INDICADOR</t>
  </si>
  <si>
    <t>UNIDAD DE MEDIDA</t>
  </si>
  <si>
    <t>FECHA INICIO DE MEDICIÓN</t>
  </si>
  <si>
    <t>META PROPUESTA</t>
  </si>
  <si>
    <t xml:space="preserve">PERIODICIDAD </t>
  </si>
  <si>
    <t>Cumplimiento del Plan Institucional de Capacitación vigencia 2023</t>
  </si>
  <si>
    <t>(No. de actividades ejecutadas en el marco del PIC / No. de actividades programadas del PIC) x 100%</t>
  </si>
  <si>
    <t>Porcentaje</t>
  </si>
  <si>
    <t>Mensual</t>
  </si>
  <si>
    <t>CÓDIGO</t>
  </si>
  <si>
    <t>Nombre Actividad</t>
  </si>
  <si>
    <t>SEGUIMIENTO GPBO OCTUBRE</t>
  </si>
  <si>
    <t>Peso por Actividad</t>
  </si>
  <si>
    <t>Responsable x Actividad</t>
  </si>
  <si>
    <t>Producto</t>
  </si>
  <si>
    <t xml:space="preserve">Presupuesto Asignado </t>
  </si>
  <si>
    <t>Tareas para desarrollar la actividad</t>
  </si>
  <si>
    <t>Peso por Tarea</t>
  </si>
  <si>
    <t>Responsable x Tarea</t>
  </si>
  <si>
    <t>Fecha de Inicio</t>
  </si>
  <si>
    <t>Fecha de Terminación</t>
  </si>
  <si>
    <t xml:space="preserve"> CÓDIGO PLAN ANTICORRUPCIÓN Y DE ATENCIÓN AL CIUDADANO</t>
  </si>
  <si>
    <t>CÓDIGO PLAN INSTITUCIONAL DE GESTIÓN Y DESEMPEÑO</t>
  </si>
  <si>
    <t>CÓDIGO PLAN DE MEJORAMIENTO INTERNO</t>
  </si>
  <si>
    <t>CÓDIGO PLAN DE MEJORAMIENTO ENTES DE CONTROL</t>
  </si>
  <si>
    <t>CÓDIGO PLANES DECRETO 612</t>
  </si>
  <si>
    <t>CÓDIGO PLAN DE ACCIÓN INSTITUCIONAL</t>
  </si>
  <si>
    <t xml:space="preserve">PMI </t>
  </si>
  <si>
    <t>Actividad programada para ejecutarse en 02 noviembre de 2023 y fecha de finalización el 06 de diciembre de 2023. A la entrega del certificado y el Voucher se procede con el proceso de facturación.</t>
  </si>
  <si>
    <t>Grupo Gestión Del Talento Humano-Cecilia Inés Castro Murgas</t>
  </si>
  <si>
    <t>Resgistro/Certificados de las capacitaciones</t>
  </si>
  <si>
    <t>Curso Azure</t>
  </si>
  <si>
    <t>Actividad programada para ejecutarse en 18 octubre de 2023 con una duración de 32 h. A la entrega del certificado y el Voucher se procede con el proceso de facturación.</t>
  </si>
  <si>
    <t>Congreso Internacional TIC</t>
  </si>
  <si>
    <t xml:space="preserve">Ejecutada </t>
  </si>
  <si>
    <t>Inducción y reinducción en temas de control interno - Curso e-learning</t>
  </si>
  <si>
    <t>Ejecutada</t>
  </si>
  <si>
    <t xml:space="preserve">Registro de asistencia y/o certificado </t>
  </si>
  <si>
    <t>Preparación y entrenacmiento CIA parte 1. Registro para aplicar
a la certificación CIA</t>
  </si>
  <si>
    <t>Ejecutada en su totalidad en el mes de julio. Se anexa certificado de Mireya López Chaparro de CIA parte 1. Y correo que indica que por oferta académica no se alcanza a tomar CIA parte 2.</t>
  </si>
  <si>
    <t>Resgistro y Examen CIA Parte 1.</t>
  </si>
  <si>
    <t>ELIMINADA C
IGD No. 68</t>
  </si>
  <si>
    <t xml:space="preserve">Trabajo en equipo - inteligencia emocional </t>
  </si>
  <si>
    <t xml:space="preserve">Competencias Digitales </t>
  </si>
  <si>
    <t>Curso finalizado por Diana Catalina Sabogal. Se anexa certificado de Google.</t>
  </si>
  <si>
    <t xml:space="preserve">Social media </t>
  </si>
  <si>
    <t>Social media actividad con solicitud de RP en proceso a la espera de la firma por parte del Proveedor y envío de documentos solicitados por ENTE. (Se cancela el proceso iniciado con el Politécnico Grancolombiano)</t>
  </si>
  <si>
    <t>Políticas Organizacionales Relacionadas Con Seguridad De La Información</t>
  </si>
  <si>
    <t xml:space="preserve">Roles Y Responsabilidades En La
Entidad
</t>
  </si>
  <si>
    <t>ELIMINADA
CIGD No. 67</t>
  </si>
  <si>
    <t>Introducción básica al Sistema de Administración de Riesgo de Lavado de Activos y Financiación del Terrorismo. (E-Learning SARLAFT)</t>
  </si>
  <si>
    <t>E-Learning SARLAFT-Primera Jornada</t>
  </si>
  <si>
    <t>E-Learning SARLAFT-Segunda Jornada</t>
  </si>
  <si>
    <t>Ejecutada: El curso E-learning a corte de 30 de junio de 2023. Contó con la participación de 47 funcionarios y 368 contratistas.</t>
  </si>
  <si>
    <t>E-Learning SARLAFT-Tercera Jornada</t>
  </si>
  <si>
    <t>Ejecutada: El curso E-learning a corte de 31 de agosto de 2023. Contó con la participación de 1 funcionarios y 14 contratistas.</t>
  </si>
  <si>
    <t>E-Learning SARLAFT-Cuarta Jornada</t>
  </si>
  <si>
    <t xml:space="preserve">Solicitar listado a Jorge Trujillo a corte de 31/10/2023. Es importante solo tener en cuenta a los participantes que realizaron el curso entre el 01/09/2023 y 31/10/2023 para no generar duplicidad en los indicadores. </t>
  </si>
  <si>
    <t>E-Learning SARLAFT-Quinta Jornada</t>
  </si>
  <si>
    <t>E-Learning SARLAFT-Sexta Jornada</t>
  </si>
  <si>
    <t>Conocimiento de Clientes y Señales de Alerta (PEPs, Listas, ROI ROS, incremento patrimonial injustificado)</t>
  </si>
  <si>
    <t>Conocimiento de Clientes y Señales de Alerta-Primera Jornada</t>
  </si>
  <si>
    <t xml:space="preserve">Ejecutada el 26/09/2023. Brindada por Risk Consulting Colombia Juanita María Ospina Perdomo. Contó con la particiáción de 3 funcionarios y 22 contratistas. </t>
  </si>
  <si>
    <t>Conocimiento de Clientes y Señales de Alerta-Segunda Jornada</t>
  </si>
  <si>
    <t>Capacitación Equipo Directivo y Líderes SARLAFT</t>
  </si>
  <si>
    <t xml:space="preserve">Ejecutada: Penciente cargue certificados carpeta </t>
  </si>
  <si>
    <t>Introducción básica al Sistema de Gestión ANTISOBORNO (E-Learning SARLAFT)</t>
  </si>
  <si>
    <t>E-Learning SARLAFT (SGA)-Primera Jornada</t>
  </si>
  <si>
    <t>El curso E-learning a corte de 30 de septiembre de 2023. Contó con la participación de 36 funcionarios y 385 contratistas.</t>
  </si>
  <si>
    <t>E-Learning SARLAFT (SGA)-Segunda Jornada</t>
  </si>
  <si>
    <t>Semana de Riesgo</t>
  </si>
  <si>
    <t xml:space="preserve">Se realizó mesa de trabajo con comunicaciones y Gestión de Riesgos. Se agenda semana en el calendario de gerencia TH. </t>
  </si>
  <si>
    <t xml:space="preserve">Semana del Riesgo </t>
  </si>
  <si>
    <t>Curso UIAF</t>
  </si>
  <si>
    <t>Realización Curso UIAF</t>
  </si>
  <si>
    <t>Capacitación señales misionales y Grupos trabajo (Formato Vinculación, Listas Vinculantes y Restrictivas, novedades SGAS).</t>
  </si>
  <si>
    <t xml:space="preserve">Ejecutada el 27 de julio de 2023 por el grupo de Cumplimiento SARLAFT. Contó con la particiáción de 9 funcionaros y 25 contratistas. </t>
  </si>
  <si>
    <t>Investigación de Mercados</t>
  </si>
  <si>
    <t>Diplomado inteligencia de negocios brindado por el Politécnico Suramericana. Cuenta con la participación de 3 funcionarios del Grupo de Gestión Comercial.</t>
  </si>
  <si>
    <t xml:space="preserve">MIPG 
</t>
  </si>
  <si>
    <t>Ejecutada en el mes de agosto. Se extendión invitación del curso brindado por el DAFP al Grupo de Planeación y desarrollo organizacional. A la fecha se cuenta con 1 certificado. Contratista: 1.</t>
  </si>
  <si>
    <t>Lenguaje Claro</t>
  </si>
  <si>
    <t>Lenguaje Claro-Primera Jornada</t>
  </si>
  <si>
    <t>Ejecutada en el mes de Junio, Julio y Agosto. Se divulga curso brindado por el DNP. Contó con la participación de 10 funcionarios y 43 contratistas.</t>
  </si>
  <si>
    <t>Lenguaje Claro -Segunda Jornada</t>
  </si>
  <si>
    <t>Uso seguro de entorno digital o Seguridad digital (ciberseguridad y/o ciberdefensa)</t>
  </si>
  <si>
    <t xml:space="preserve">Se le pregunta al  Ing Jorge Luis Vargas pendiente confirmación de fechas </t>
  </si>
  <si>
    <t>Ingeniería social</t>
  </si>
  <si>
    <t>Se habló con el Ingeniero Jorge Luis Vargas se está a la espera de la fecha para el agendamiento (último contacto el jueves 28 de septiembre de 2023).</t>
  </si>
  <si>
    <t>Tecnologías de la cuarta revolución industrial</t>
  </si>
  <si>
    <t>Analítica de datos y Big Data</t>
  </si>
  <si>
    <t>Gobierno del dato</t>
  </si>
  <si>
    <t xml:space="preserve">Ejecutada: Ejecutada el 17/05/2023. Brindada por MINTIC. Contó con la participación de 1 funcionario y 3 contratistas. </t>
  </si>
  <si>
    <t>Conflictos de interés que puede
enfrentar un servidor público y las herramientas para tramitarlo</t>
  </si>
  <si>
    <t>Reinducción Sistema de Administración de Riesgos Operacionales - SARO-E-Learning</t>
  </si>
  <si>
    <t>Reinducción Sistema de Administración de Riesgos Operacionales - SARO.
Plataforma elearning</t>
  </si>
  <si>
    <t>Sensibilización Sistema de Administración de Riesgos Operacionales - SARO.
Charla a terceros</t>
  </si>
  <si>
    <t xml:space="preserve">Ejecutada el 31/08/2023. Brindada por el Grupo de Gestión de Riesgos por Cristian Eduardo Oviedo . Contó con la participación de 1 funcionario y 50 contratistas. </t>
  </si>
  <si>
    <t>Reinducción Sistema de Administración de Riesgos Operacionales - SARO.
Charla a gestores</t>
  </si>
  <si>
    <t xml:space="preserve">Introducción al PCN y Plan de Emergencias de Enterritorio </t>
  </si>
  <si>
    <t>PCN para el Grupo de Tecnologías de la Información</t>
  </si>
  <si>
    <t>PCN para el Grupo de Apoyo Administrativo</t>
  </si>
  <si>
    <t>PCN para el Equipo de Coordinación y Manejo de Crisis - ECMC</t>
  </si>
  <si>
    <t xml:space="preserve">Ejecutada: Actividad ejecutada el 05/07/2023. Brindada por Alvaro Arboleda. Contó con la participación de 4 funcionarios y 6 contratistas. </t>
  </si>
  <si>
    <t>Capacitación en metodología de innovación</t>
  </si>
  <si>
    <t>Socializar relación de hitos y programa de seguimiento a los Gerentes de Unidad, Gerentes de Convenio y supervisores</t>
  </si>
  <si>
    <t>Socializar relación de hitos y programa de seguimiento a los Gerentes de Unidad, Gerentes de Convenio y supervisores-Primera Jornada</t>
  </si>
  <si>
    <t xml:space="preserve">Ejecuta el 10/08/2023. Brindada por la Subgerencia de Estructuración de Proyectos por Diego Fernando Parra Peña. Contó con la participación de 5 funcionarios y 51 contratistas. </t>
  </si>
  <si>
    <t>Socializar relación de hitos y programa de seguimiento a los Gerentes de Unidad, Gerentes de Convenio y supervisores-Segunda Jornada</t>
  </si>
  <si>
    <t>Socializar relación de hitos y programa de seguimiento a los Gerentes de Unidad, Gerentes de Convenio y supervisores-Tercera Jornada</t>
  </si>
  <si>
    <t>Sensibilizaciones respecto a los requisitos para realizar el pago de anticipos, facturas y cuentas, así como tips para la revisión y control de documentación presentada por el contratista a la entidad</t>
  </si>
  <si>
    <t>Sensibilizaciones respecto a los requisitos
para realizar el pago de anticipos, facturas y
cuentas, así como tips para la revisión y
control de documentación presentada por el
contratista a la entidad-Primera Jornada</t>
  </si>
  <si>
    <t>Ejecutada el 22/08/2023. Brindada por el Grupo de Presupuesto, Contabilidad y pagaduría. Contó con la participación de 7 funcionarios y 90 contratistas.</t>
  </si>
  <si>
    <t>Sensibilizaciones respecto a los requisitos
para realizar el pago de anticipos, facturas y
cuentas, así como tips para la revisión y
control de documentación presentada por el
contratista a la entidad-Segunda Jornada</t>
  </si>
  <si>
    <t>Plataforma SECOP 2</t>
  </si>
  <si>
    <t>Relacionamiento Corporativo</t>
  </si>
  <si>
    <t>ELIMINADA</t>
  </si>
  <si>
    <t>Power BI</t>
  </si>
  <si>
    <t>Programada para el 31 de agosto de 2023. Brindada por el Grupo de Tecnologías de la Información por Alvaro Andrés Aguilar. Contó con la participación de 17 funcionarios y 101 contratistas.</t>
  </si>
  <si>
    <t>Aplicativo ERP</t>
  </si>
  <si>
    <t xml:space="preserve">Ejecutada a corte del mes de mayo se contó con la aparticipación de 29 funcionarios y 240 contratistas. </t>
  </si>
  <si>
    <t>Técnicas de redacción</t>
  </si>
  <si>
    <t xml:space="preserve">Ejecutada: Ejecutada el 14/06/2023. Brindada por Ximena Rincón de la ANDJE. Contó con la participación de 8 funcionarios y 9 contratistas. </t>
  </si>
  <si>
    <t>Normatividad legal vigente</t>
  </si>
  <si>
    <t>SIG
(manuales, procedimientos, guías, etc.)</t>
  </si>
  <si>
    <t>Diplomado en Estructuración de Proyectos de Inversión</t>
  </si>
  <si>
    <t>Diplomado en Gestión de proyectos y obras de construcción</t>
  </si>
  <si>
    <t>Principios de la contratación estatal</t>
  </si>
  <si>
    <t>Compras en la plataforma de Colombia Compra Eficiente</t>
  </si>
  <si>
    <t>Normatividad presupuestal y Tributaria</t>
  </si>
  <si>
    <t>Elaboración de estudios de mercado</t>
  </si>
  <si>
    <t>Elaboración de estudios del sector</t>
  </si>
  <si>
    <t>Actualización normas de contratación</t>
  </si>
  <si>
    <t>Evaluación de requisitos habilitantes jurídicos y técnicos</t>
  </si>
  <si>
    <t>Subsanabilidad para requisitos habilitantes y de ponderación</t>
  </si>
  <si>
    <t>Charla SARLAFT</t>
  </si>
  <si>
    <t>Trámite por presunto incumplimiento contractual</t>
  </si>
  <si>
    <t>Trámite por presunto incumplimiento contractual-Primera Jornada</t>
  </si>
  <si>
    <t xml:space="preserve">Actividad ejecutada el 03/10/2023 brindada por el Grupo de Gestión Contractual por Luz Marina Figueroa. Contó con la participacion de 20 funcionarios y 89 contratistas. </t>
  </si>
  <si>
    <t>Trámite por presunto incumplimiento contractual-Segunda Jornada</t>
  </si>
  <si>
    <t>Supervisión de contratos estatales</t>
  </si>
  <si>
    <t>Supervisión de contratos de prestación de servicios profesionales</t>
  </si>
  <si>
    <t>Supervisión de contratos de prestación de servicios profesionales-Primera Jornada</t>
  </si>
  <si>
    <t>Ejecutada: Ejecutada el 30/06/2023. Brindad por la Subgerencia de Operaciones por Marcela Zuluaga Vélez. Contó con la participación de 8 funcionarios y 79 contratistas.</t>
  </si>
  <si>
    <t>Supervisión de contratos de prestación de servicios profesionales-Segunda Jornada</t>
  </si>
  <si>
    <t xml:space="preserve">Ejecutada el 16/08/2023 brindada por Marcel Zuluaga de la Subgerencia de Operaciones. Contó con la participación de 40 funcionarios y 215 contratistas. </t>
  </si>
  <si>
    <t>Supervisión de contratos de prestación de servicios profesionales-Tercera Jornada</t>
  </si>
  <si>
    <t>Responsabilidades del abogado</t>
  </si>
  <si>
    <t xml:space="preserve">Ejecutada: Ejecutada el 29/06/2023. Brindada por la Subgerencia de Operaciones por Marcela Zuluaga Vélez. Contó con la participación de 3 funcionarios y 31 contratistas. </t>
  </si>
  <si>
    <t>Responsabilidades del contratista</t>
  </si>
  <si>
    <t>Responsabilidades del contratista-Primera Jornada</t>
  </si>
  <si>
    <t xml:space="preserve">Contactar a Diana Suarez para su programación, ya cuenta con conocimiento previo de esta actividad. </t>
  </si>
  <si>
    <t>Responsabilidades del contratista-Segunda Jornada</t>
  </si>
  <si>
    <t>Capacitación de ingreso de nuevos supervisores - Módulos Liquidaciones y Cierres Contractuales</t>
  </si>
  <si>
    <t>Capacitación de ingreso de nuevos supervisores - Módulos Liquidaciones y Cierres Contractuales-Primera Jornada</t>
  </si>
  <si>
    <t>Ejecutada el 30/08/2023. Brindada por el Grupo de Gestión Post Contractual por Andrea Carolina Cajiao. Contó con la participación de 12 funcionarios y 89 contratistas.</t>
  </si>
  <si>
    <t>Capacitación de ingreso de nuevos supervisores - Módulos Liquidaciones y Cierres Contractuales-Segunda Jornada</t>
  </si>
  <si>
    <t>Gestión integral de los residuos solidos</t>
  </si>
  <si>
    <t>Gestión integral de los residuos solidos-Primera Jornada</t>
  </si>
  <si>
    <t xml:space="preserve">Ejecutada el 09/08/2023. Se realizó de forma presencial en los pisos de ENTerritorio Brindada por ARBO. Contó con la participación de 18 funcionarios y 48 contratistas. </t>
  </si>
  <si>
    <t>Gestión integral de los residuos solidos-Segunda Jornada</t>
  </si>
  <si>
    <t>Manejo seguro y responsable de los residuos peligrosos</t>
  </si>
  <si>
    <t>Manejo seguro y responsable de los residuos peligrosos-Primera Jornada</t>
  </si>
  <si>
    <t xml:space="preserve">Ejecutada: Ejecutada el 23/05/2023. Brindada por el Grupo de Servicios Administrativos por Carolina López Hernandez. Contó con la participación de 13 contratistas. </t>
  </si>
  <si>
    <t>Manejo seguro y responsable de los residuos peligrosos-Segunda Jornada</t>
  </si>
  <si>
    <t xml:space="preserve">Solicitar evidencias a Carolina López. Indagar si requiere apoyo para divulgación o agendamiento. </t>
  </si>
  <si>
    <t>Manejo seguro y responsable de los residuos peligrosos-Tercera Jornada</t>
  </si>
  <si>
    <t>Programa posconsumo</t>
  </si>
  <si>
    <t xml:space="preserve">Actividad ejecutada el 12/09/2023 brindad por la Secretaria Distrital de Ambiente. Contó con l aparticipación de 11 funcionarios y 45 contratistas. </t>
  </si>
  <si>
    <t>Buenas prácticas ambientales</t>
  </si>
  <si>
    <t>Buenas prácticas ambientales-Primera Jornada</t>
  </si>
  <si>
    <t>Buenas prácticas ambientales-Segunda Jornada</t>
  </si>
  <si>
    <t xml:space="preserve">Radicación y trámite de comunicaciones oficiales </t>
  </si>
  <si>
    <t>Radicación y trámite de comunicaciones oficiales -Primera Jornada</t>
  </si>
  <si>
    <t>Ejecutada el 25/07/2023. Brindada por Andrés Ortiz del grupo de Servicios Administrativos. Contó con la participación de 2 funcionarios y 12 contratistas. Teniendo en cuenta que para el mes de julio estaba programada la charla al nuevo colaborador Gestión documental ORFEO  y la charla "Radicación y trámite de comunicaciones oficiales ORFEO" se realizó solo una fecha de transferencia de conocimiento ya que es la mismo contenido para ambas charlas.</t>
  </si>
  <si>
    <t>Radicación y trámite de comunicaciones oficiales -Segunda Jornada</t>
  </si>
  <si>
    <t>Tablas de retención documental -TRD
documento electrónico, documentos de apoyo
transferencias documentales</t>
  </si>
  <si>
    <t>Tablas de retención documental -TRD-Primera Jornada</t>
  </si>
  <si>
    <t xml:space="preserve">Ejecutada el 13/09/2023 brindada por Piedad Amparo Martinez Redondo del Grupo de Servicios Administrativos. Contó con la participación de 11 funcionarios y 61 contratistas. </t>
  </si>
  <si>
    <t>Tablas de retención documental -TRD-Segunda Jornada</t>
  </si>
  <si>
    <t>Programa de seguros</t>
  </si>
  <si>
    <t xml:space="preserve">Ejecutada los días 01, 11 y 15 de septiembre de 2023. Brindada por AON Seguros contó con a intervención de Aseguradora solidaria y Previsora de seguros. Contó con la participación en total de 65 Funcionarios y 159 contratistas. 
Póliza CYBER: Funcionarios 11 y contratistas 14. 
Póliza Vida Grupo: Funcionarios 20. Póliza Directores: Funcionarios 16. 
Póliza Todo riesgo daño material, manejo global, RCE, IRF: Funcionarios 18 y Contratistas 145. </t>
  </si>
  <si>
    <t xml:space="preserve">Atención al ciudadano </t>
  </si>
  <si>
    <t>Atención al ciudadano -Primera Jornada</t>
  </si>
  <si>
    <t xml:space="preserve">Ejecutada el 29/09/2023 brindada por Richar Lozano del Grupo de Servicios Administrativos. Contó con la participación de 9 contratistas. </t>
  </si>
  <si>
    <t>Atención al ciudadano -Segunda Jornada</t>
  </si>
  <si>
    <t>Participación Ciudadana</t>
  </si>
  <si>
    <t>Participación Ciudadana-Primera Jornada</t>
  </si>
  <si>
    <t>Ejecutada el 18/08/2023. Brindada por la Segretaria Distrital de Gobierno por Edgar Oromario Ramírez. Contó con la particiación de 7 funcionarios y 23 contratistas.</t>
  </si>
  <si>
    <t>Participación Ciudadana -Segunda Jornada</t>
  </si>
  <si>
    <t xml:space="preserve">Clima y Cultura Organizacional saludable </t>
  </si>
  <si>
    <t xml:space="preserve">Liderazgo asertivo </t>
  </si>
  <si>
    <t>Supervisión de contratos en el marco de la ejecución de los proyectos ENTerritorio</t>
  </si>
  <si>
    <t>E-Learning, asistencia, publicación intranet e informe.</t>
  </si>
  <si>
    <t xml:space="preserve">Construcción E-Learning Inducción y/o reinducción de Supervisión de contratos en el marco de la ejecución de los proyectos ENTerritorio </t>
  </si>
  <si>
    <t xml:space="preserve">Divulgación E-Learning Inducción y/o reinducción de Supervisión de contratos en el marco de la ejecución de los proyectos ENTerritorio </t>
  </si>
  <si>
    <t xml:space="preserve">Publicación de memorias de las actividades del programa de Supervisión de contratos en el marco de la ejecución de los proyectos ENTerritorio en el centro de conocimiento. </t>
  </si>
  <si>
    <t>Evidencias correspondientes al informe de ejecución del plan de mejoramiento CGR (Código de Hallazgo AF2021-40) correspondiente a la Subgerencia de Operaciones (Gestión Contractual), Oficina Asesora Jurídica (Defensa Jurídica) y Subgerencia Administrativa (Gestión de Talento Humano) a corte de junio de 2023 cierre del plan.</t>
  </si>
  <si>
    <t>Elaboración de informe de los resultados de Supervisión de contratos en el marco de la ejecución de los proyectos ENTerritorio</t>
  </si>
  <si>
    <t>Reforma tributaria</t>
  </si>
  <si>
    <t>Charla al nuevo colaborador</t>
  </si>
  <si>
    <t>Charla al nuevo colaborador-Primera Jornada</t>
  </si>
  <si>
    <t>Ejecutada el 24/07/2023 y el 25/07/2023. Charla Nuevo colaborador II Semestre: 
1. Generalidades de Enterritorio y conflicto de interés: 3 funcionarios y 15 contratistas.
2. Direccionamiento estratégico: 3 funcionarios y 15 contratistas.
3. Gestión comercial: 2 funcionarios y 9 contratistas.
4. Comunicaciones de la Entidad: 5 funcionarios y 23 contratistas
5. Gestión Documental Orfeo:  2 funcionarios y 12 contratistas
6. Gestión Documental: 2 funcionarios y 14 contratistas
7. Mesa de ayuda: 2 funcionarios y 8 contratistas
8. SARLAFT: 5 funcionarios y 15 contratistas
9. Sistema de Gestión Ambiental: 4 funcionarios y 13 contratistas
10. Sistema de Gestión Antisoborno: 3 funcionarios y 13 contratistas
11. SG-SST: 3 funcionarios y 12 contratistas
12. Sistema Integrado de Gestión-SIG: 4 funcionarios y 16 contratistas</t>
  </si>
  <si>
    <t>Charla al nuevo colaborador -Segunda Jornada</t>
  </si>
  <si>
    <t>SIGEP II</t>
  </si>
  <si>
    <t>Actividad ejecutada el 26/04/2023 y 27/04/2023. Brindada por el grupo de gestión contractual. Contó con la participación de 20 funcionarios y 326 contratista.</t>
  </si>
  <si>
    <t>Formulación de proyectos con financiación de cooperación</t>
  </si>
  <si>
    <t>Comunicación asertiva/Resolución de conflictos</t>
  </si>
  <si>
    <t xml:space="preserve">Ejecutada el 17/08/2023. Brindada por Colmena Seguros por Eliana Maldonado Posada. Contó con la participación de 13 funcionarios y 55 contratistas. </t>
  </si>
  <si>
    <t>Gestión del cambio</t>
  </si>
  <si>
    <t>Gestión del Cambio 30/08/2023 brindada por Compensar. Contó con la participación de 4 funcionarios y 12 contratistas.</t>
  </si>
  <si>
    <t>Manejo del tiempo</t>
  </si>
  <si>
    <t xml:space="preserve">Ejecutada el 20/09/2023 brindad por Compensar Juan Ochoa. Contó con la participación de 2 funcionarios y 7 contratistas. </t>
  </si>
  <si>
    <t>Coaching Empresarial</t>
  </si>
  <si>
    <t>Ejecutada el 28/08/2023.Brindada por AON Seguros por Jairo Ramos. Contó con la participación de 13 funcionarios y 64 contratistas.</t>
  </si>
  <si>
    <t>Neurolinguística asociada al entorno público</t>
  </si>
  <si>
    <t>Se solicito apoyo a Maria del Pilar Espinel para que desde compensar la dicte.</t>
  </si>
  <si>
    <t>Ciencias del comportamiento</t>
  </si>
  <si>
    <t>Transferencia del conocimiento</t>
  </si>
  <si>
    <t xml:space="preserve">Actividad ejecutada en la semana del SIG. Brindada por  . Contó con la participación de 3 funcionarios y 24 contratistas. </t>
  </si>
  <si>
    <t>Procesos de auditorías de control interno efectivos, con apoyo en las tecnologías de la información y análisis de datos que generen información relevante para la toma de decisiones</t>
  </si>
  <si>
    <t>Marco de políticas de transparencia y gobernanza pública</t>
  </si>
  <si>
    <t>Ejecutada el 08/08/2023. Brindada por la Jefe de oficina Asesora Jurídica. Contó con la participación de 12 funcionarios y 71 contratistas.</t>
  </si>
  <si>
    <t>Desarrollo procesos, herramientas, estrategias de control para cada una de las líneas de defensa que establece el modelo estándar de control interno (MECI)</t>
  </si>
  <si>
    <t>Modelos de seguimiento a la inversión pública y mediciones de desempeño</t>
  </si>
  <si>
    <t>Desarrollo y estucturación de proyectos informan que ninguno cuenta con un profesional que pueda brindar la transferencia de conocimiento. Se cuentinúa en la busqueda de un externo que nos apoye con la transferencia de conocimiento</t>
  </si>
  <si>
    <t>Comité de Convivencia Laboral (CCL)</t>
  </si>
  <si>
    <t>Ejecutado</t>
  </si>
  <si>
    <t>Normativa y responsabilidades</t>
  </si>
  <si>
    <t>Ejecutada el 10/07/2023. Brindada por la ARL Colmena. Contó con la participación de 4 funcionarios y 3 contratistas.</t>
  </si>
  <si>
    <t>Resolución de conflictos</t>
  </si>
  <si>
    <t xml:space="preserve">Ejecutada el 14/09/2023. Brindada por Eliana Maldonado Posada - ARL Colmena. Contó con l aparticiáción de 11 funcionarios y 4 contratistas. </t>
  </si>
  <si>
    <t>Comunicación asertiva organizacional.</t>
  </si>
  <si>
    <t>Comité Paritario de Seguridad y Salud en el Trabajo (COPASST)</t>
  </si>
  <si>
    <t>Ejecutada el 26/07/2023. Liderada por el Grupo de SST y ARL Colmena. Contó con la participación de 6 funcionarios y 1 contratista.</t>
  </si>
  <si>
    <t>Investigación de incidentes y accidentes laborales</t>
  </si>
  <si>
    <t xml:space="preserve">Ejecutada el 12/09/2023. Brindada por Eliana Maldonado Posada - ARL Colmena. Contó con l aparticiáción de 8 funcionarios y  3 contratistas. </t>
  </si>
  <si>
    <t>Comunicación asertiva</t>
  </si>
  <si>
    <t>Identificación de peligros</t>
  </si>
  <si>
    <t>Riesgo psicosocial</t>
  </si>
  <si>
    <t>Resiliencia</t>
  </si>
  <si>
    <t>Ejecutada el 22/07/2023. Brindada por Colmena ARL Eliana Maldonado Posada. Contó con la participación de 12 funcionarios y 24 contratistas.</t>
  </si>
  <si>
    <t>Manejo de estrés y de tiempo</t>
  </si>
  <si>
    <t>Trabajo en equipo y beneficios</t>
  </si>
  <si>
    <t>Riesgo musculoesquelético</t>
  </si>
  <si>
    <t>Posturas saludables en el puesto de trabajo y en la vida diaria</t>
  </si>
  <si>
    <t xml:space="preserve">Actividad ejecutada el 02/08/2023, 23/08/2023 y 30/08/2023. Brindada por Colmena Seguros por Juddy Muñoz. Contó con la participación 9 funcionarios y 58 contratistas. </t>
  </si>
  <si>
    <t>Uso del puesto de trabajo</t>
  </si>
  <si>
    <t>Estilos de vida saludable</t>
  </si>
  <si>
    <t>Alimentación saludable y acondicionamiento físico</t>
  </si>
  <si>
    <t>Riesgo físico (ruido y visual)</t>
  </si>
  <si>
    <t xml:space="preserve">Uso de dispositivos auditivos </t>
  </si>
  <si>
    <t xml:space="preserve">olicitar evidencia a Gonzalo García para realizar cargue en el GRC. </t>
  </si>
  <si>
    <t>Uso adecuado y preventivo de video terminales</t>
  </si>
  <si>
    <t>Riesgo biológico</t>
  </si>
  <si>
    <t>Prevención en riesgos biológicos</t>
  </si>
  <si>
    <t>Orden y limpieza</t>
  </si>
  <si>
    <t>Ejecutada el 02/08/2023. Brindada por Colmena ARL Andrés Bravo. Contó con la participación de 8 funcionarios y 49 contratistas.</t>
  </si>
  <si>
    <t>Riesgo locativo</t>
  </si>
  <si>
    <t>Actividad ejecutada el 28/08/2023 y 30/08/2023. Brindada por Colmena Seguros por Wilmar Andrés Bravo. Contó con la participación de 28 funcionarios y 18 contratistas.</t>
  </si>
  <si>
    <t>Caídas a diferente nivel</t>
  </si>
  <si>
    <t>Uso de elementos personal (EPPS)</t>
  </si>
  <si>
    <t>Uso de elementos personal (EPPS)-Primera Jornada</t>
  </si>
  <si>
    <t>Uso de elementos personal (EPPS)-Segunda Jornada</t>
  </si>
  <si>
    <t>Riesgo público y seguridad vial</t>
  </si>
  <si>
    <t xml:space="preserve">Ejecutada el 21 y 22 de septiembre de 2023. Brindad por Jose Beltran asesor ARL colmena. Contó con la particiación de 28 funcionarios y 10 contratistas. </t>
  </si>
  <si>
    <t>Riesgo eléctrico baja tensión</t>
  </si>
  <si>
    <t>Emergencias</t>
  </si>
  <si>
    <t>¿Cómo actuar en caso de una emergencia? (plan de emergencias: cómo actuar en caso de emergencias, manejo de extintores, elementos emergencia, rutas de evacuación)</t>
  </si>
  <si>
    <t xml:space="preserve">Brigada </t>
  </si>
  <si>
    <t>Manejo de desfibrilador</t>
  </si>
  <si>
    <t xml:space="preserve">Ejecutado: Ejecutada el 14/06/2023. Brindada por la brigada de emergencia. Contó con la particpación de 2 funcionarios y 9 contratistas. </t>
  </si>
  <si>
    <t>Simulacros de formación (evacuación e inundaciones)</t>
  </si>
  <si>
    <t>Actualización del nuevo Código general disciplinario- LEY 1952 DE 2019</t>
  </si>
  <si>
    <t>Auditor interno para las normas ISO 9001:2015, ISO 14001:2015, ISO 45001:2018, ISO 27001:2013 e ISO 37001:2016</t>
  </si>
  <si>
    <t>Numerales de la norma ISO 9001:2015</t>
  </si>
  <si>
    <t xml:space="preserve">Ejecutada el 26/09/2023. Brindada por INNOVINC Alexandra Cala. Contó con la particiáción de 12 funcionarios y 44 contratistas. </t>
  </si>
  <si>
    <t>Relacionamiento y satisfacción del cliente</t>
  </si>
  <si>
    <t xml:space="preserve">Tipos y tips para la formulación de indicadores </t>
  </si>
  <si>
    <t>Análisis de causas</t>
  </si>
  <si>
    <t>Actividad programada para ejecución el 10 y 11 de octubre. Pendiente remitir autorización de ingreso al Edificio, desde ICONTEC aún no remiten los datos de los expositores</t>
  </si>
  <si>
    <t>Mercado de Capitales</t>
  </si>
  <si>
    <t>Actividad culminada el 13 de julio de 2023. Se está a la espera de la recepción de los diplomas por parte de la UROSARIO. Se anexa correo donde se solicita dar continuidad al proceso de vinculación y así proceder a la facturación y desembolso.
90%</t>
  </si>
  <si>
    <t>Manejo estrés</t>
  </si>
  <si>
    <t>Gestión de Inversiones y Mercados Financieros</t>
  </si>
  <si>
    <t>Pendiente oferta del CESA en Septiembre llamar a 
3154191199 
https://www.cesa.edu.co/programa/gestion-de-inversiones-y-mercados-financieros</t>
  </si>
  <si>
    <t>Actualización sobre temas tributarios</t>
  </si>
  <si>
    <t>Socialización del Manual de Políticas Contables</t>
  </si>
  <si>
    <t>Actualización sobre Normas Internacionales de Información Financiera</t>
  </si>
  <si>
    <t>Actualización en el reporte de Información bajo el lenguaje XBRL.</t>
  </si>
  <si>
    <t>Análisis, interpretación y construcción de indicadores para obtención de Estados Financieros.</t>
  </si>
  <si>
    <t xml:space="preserve">Se sostuvo conversadción con la Dra. Myriam Panqueva quién indica que va a validar con las firmas asesoras si cubren esta transferencia de conocimiento. A la fecha la Dra. Myriam no ha brindado respuesta de la actividad. Se continúa con el seguimiento. </t>
  </si>
  <si>
    <t>Sharepoint</t>
  </si>
  <si>
    <t>Módulos de Planeación y Control Financiero</t>
  </si>
  <si>
    <t>Módulos de Planeación y Control Financiero-Primera Jornada</t>
  </si>
  <si>
    <t>Contactar a Angie Giraldo para agendamiento de Jornada, revisar evidencias de la primera jornada como guía.</t>
  </si>
  <si>
    <t>Módulos de Planeación y Control Financiero-Segunda Jornada</t>
  </si>
  <si>
    <t>Gobierno Corporativo y compliance</t>
  </si>
  <si>
    <t>Se empieza a ejecutar actividad el 11 de octubre 2023. Pendiente identificar espacio para las actividades presenciales y programar todas las sesiones virtuales. Pendiente confirmación de la JD. (Shayuri Pinto OAJ)</t>
  </si>
  <si>
    <t>Curso de SARLAFT</t>
  </si>
  <si>
    <t>Actualización en Derecho Procesal (Jurisdicción Ordinaria - contencioso)</t>
  </si>
  <si>
    <t xml:space="preserve">Seguimiento oferta académica. El 01.08.2023 se remiten más ofertas al Dr. Diego Urquijo Pendiente a la confirmación de si alguna aplica.
A la fecha no se ha encontrado oferta acdémica que aplic a la necesidad requerida por el Grupo de Defensa Jurídica.  </t>
  </si>
  <si>
    <t>Redacción y hermenéutica jurídica</t>
  </si>
  <si>
    <t xml:space="preserve">Ejecutado: Ejecutada el 14/06/2023. Brindada por Ximena Rincón de la ANDJE. Contó con la participación 8 funcionarios y 9 contratistas. </t>
  </si>
  <si>
    <t>Aspectos jurídicos y prevención del CONTRATO REALIDAD</t>
  </si>
  <si>
    <t>Ejecutado: Ejecutada el 23/06/2023. Brindada por Diana Caro. Contó con la particiáción de 15 funcionarios y 1 contratista.</t>
  </si>
  <si>
    <t>La Supervisión en el marco de la Ejecución de Proyectos</t>
  </si>
  <si>
    <t>Cómo hacer buenos indicadores, que permitan medir las acciones y los resultados de gestión</t>
  </si>
  <si>
    <t>Ejecutado:
Ejecutada el 10/05/2023. Brindada por ICONTEC. Contó con la participación de 22 funcionarios y 1 contratista. Se anexan certificados.</t>
  </si>
  <si>
    <t>Cómo liderar grupos de trabajo para lograr los objetivos deseados</t>
  </si>
  <si>
    <t>Cómo hacer procesos de gobierno abierto y rendiciones de cuentas exitosos</t>
  </si>
  <si>
    <t xml:space="preserve">A la espera de la citación por parte del DAFP  a la transferencia de conocimiento  citan usualmente 2 días antes de la fecha de la charla. </t>
  </si>
  <si>
    <t>Plan Institucional de Capacitación 2024</t>
  </si>
  <si>
    <t>Memorando y encuesta construida recolección de respuestas el  18 de septiembre de 2023.</t>
  </si>
  <si>
    <t>Acta CIGD de aprobación del Plan institucional de capacitación 2024</t>
  </si>
  <si>
    <t>Diagnóstico de Necesidades PIC  2024</t>
  </si>
  <si>
    <t xml:space="preserve">Encuesta a funcionarios, memorandos de necesidades </t>
  </si>
  <si>
    <t>Plan institucional de capacitación 2024</t>
  </si>
  <si>
    <t xml:space="preserve">Plan formulado </t>
  </si>
  <si>
    <t xml:space="preserve">Plan institucional de capacitación 2024 aprobado </t>
  </si>
  <si>
    <t xml:space="preserve">Acta del comité  de Gestión y Desempeño </t>
  </si>
  <si>
    <t>_</t>
  </si>
  <si>
    <t>Actividad</t>
  </si>
  <si>
    <t>Mes</t>
  </si>
  <si>
    <t>Equipo solicitante</t>
  </si>
  <si>
    <t>Dirigida a</t>
  </si>
  <si>
    <t xml:space="preserve">Objetivo </t>
  </si>
  <si>
    <t>Necesidad</t>
  </si>
  <si>
    <t xml:space="preserve">Presupuesto </t>
  </si>
  <si>
    <t>Propuesta 1</t>
  </si>
  <si>
    <t>Propuesta 2</t>
  </si>
  <si>
    <t>Propuesta 3</t>
  </si>
  <si>
    <t>Observaciones</t>
  </si>
  <si>
    <t xml:space="preserve">ESTADO </t>
  </si>
  <si>
    <t xml:space="preserve">1. PMI </t>
  </si>
  <si>
    <t>Marzo</t>
  </si>
  <si>
    <t>TECNOLOGÍAS DE LA INFORMACIÓN</t>
  </si>
  <si>
    <t>Armando Vivas</t>
  </si>
  <si>
    <t>Recibir capacitación y certificación de buenas practicas de PMI en RIESGOS</t>
  </si>
  <si>
    <t>Es critico para los proyectos y desafíos actuales de la gerencia de TI, gestionar de manera adecuada los riesgos de los diferentes proyectos e implementaciones (ERP, SGDEA….) ya que los mismos si no se gestionan de manera adecuada pueden provocar retrasos, gastos, objetivos perdidos e incluso el fracaso del proyecto. Pero bien administrados, pueden ofrecer una ventaja competitiva e incluso oportunidades. La gestión de riesgos es un aspecto esencial de todas las actividades organizacionales. 
La certificación PMI-RMP, actualizada, ahora incluye entornos ágiles e híbridos, así como riesgos a nivel empresarial que un gerente de proyecto debe considerar.
La certificación PMI-RMP lo posiciona para:
•	Identifique los problemas antes de que ocurran. 
•	Evaluar los riesgos del proyecto.
•	Mitigar las amenazas.
•	Maximice los resultados y cumpla los plazos.
•	Aproveche, e incluso provoque, las oportunidades.
•	Ahorre recursos para su proyecto y su organización.</t>
  </si>
  <si>
    <t>Macroservices</t>
  </si>
  <si>
    <t xml:space="preserve">Pendiente contacto con Gusmery para verificar si Samuel Caballero aplica para tomar el curso. </t>
  </si>
  <si>
    <t>RP</t>
  </si>
  <si>
    <t>103. Actualización del nuevo Código general disciplinario- LEY 1952 DE 2019</t>
  </si>
  <si>
    <t xml:space="preserve">Mayo </t>
  </si>
  <si>
    <t>CONTROL INTERNO DISCIPLINARIO</t>
  </si>
  <si>
    <t>Funcionarios</t>
  </si>
  <si>
    <t>CAPACITAR A LOS INTEGRANTES DEL GRUPO DE CONTROL INTERNO DISCIPLINARIO CON RESPECTO A LA REFORMA DEL CODIGO DISCIPLINARIO Y DE ACUERDO A LA ENTRADA EN VIGENCIA DE LA LEY 1952 DE 2019</t>
  </si>
  <si>
    <t>TENER LA HERRAMIENTAS NECESARIAS PARA DESARROLLAR LA ACTIVIDAD DISCIPLINARIA</t>
  </si>
  <si>
    <t>No aplica</t>
  </si>
  <si>
    <t>105. Numerales de la norma ISO 9001:2015</t>
  </si>
  <si>
    <t>Agosto</t>
  </si>
  <si>
    <t>DESARROLLO ORGANIZACIONAL</t>
  </si>
  <si>
    <t>Transversal</t>
  </si>
  <si>
    <t xml:space="preserve">Conocer la aplicación de los numerales de la norma en los diferentes procesos de la entidad </t>
  </si>
  <si>
    <t xml:space="preserve">Taller teórico-práctico de aplicación de numerales de la norma del Sistema de Gestíon de Calidad, en donde paraticipen los funcionarios y gestores del sistema    </t>
  </si>
  <si>
    <t>Desembolso</t>
  </si>
  <si>
    <t>106. Relacionamiento y satisfacción del cliente</t>
  </si>
  <si>
    <t xml:space="preserve">procesos misionales </t>
  </si>
  <si>
    <t xml:space="preserve">Conocer la mejores practicas para un buen relacionamiento con los clientes, logrando tambien una satisfacción de este </t>
  </si>
  <si>
    <t xml:space="preserve">Se requiere que los procesos que tienen interaccion con los clientes conozcan las mejores prácticas para relacionamiento y satisfacción del cliente, relacionando los diferentes mecanismos para la medición de la satisfacción de este </t>
  </si>
  <si>
    <t>Se envió correo al Dr. Argemiro para indentificar temas. Respuesta el 28,03,2023 por Argemiro.</t>
  </si>
  <si>
    <t xml:space="preserve">107. Tipos y tips para la formulación de indicadores </t>
  </si>
  <si>
    <t xml:space="preserve">Conocer los tipos y tis para la correcta formulación de los indicadores </t>
  </si>
  <si>
    <t xml:space="preserve">taller teórico-práctico para la formulación de indicadores de gestión, en donde paraticipen los funcionarios y gestores del sistema  </t>
  </si>
  <si>
    <t>Ejecutada con actividad #25</t>
  </si>
  <si>
    <t>108. Análisis de causas</t>
  </si>
  <si>
    <t xml:space="preserve">Julio </t>
  </si>
  <si>
    <t xml:space="preserve">Conocer las mejores practicas para identificar las causas raiz de los problemas para proponer soluciones adecuadas </t>
  </si>
  <si>
    <t xml:space="preserve">Taller de analisis de causas dirigido a funcionarios y gestores del sistema, con el fin de  identificar las causas raiz de los problemas para proponer soluciones adecuadas </t>
  </si>
  <si>
    <t xml:space="preserve">RP </t>
  </si>
  <si>
    <t>109. Mercado de Capitales</t>
  </si>
  <si>
    <t>GESTIÓN PAGADURÍA</t>
  </si>
  <si>
    <t>Reforzar y actualizar conocimientos en el manejo y transaccionalidad de titulos en el mercado de capitales</t>
  </si>
  <si>
    <t>Orientado a los Funcionarios que en este momento no tienen el manejo de inversiones en el Backoffice</t>
  </si>
  <si>
    <t>https://educacioncontinua.urosario.edu.co/facultad-economia/diplomado/mercado-capitales-abril</t>
  </si>
  <si>
    <t>asobursatil.org/formacion/diplomado-operacion-bursatil-mercado-capitales.html</t>
  </si>
  <si>
    <t>https://educacioncontinua.uniandes.edu.co/es/programas/como-analizar-los-mercados-de-capitales-para-tomar-decisiones</t>
  </si>
  <si>
    <r>
      <t xml:space="preserve">Gina Buitrago:  La mejor oción en temas de horas y certificado es la Urosario ya que la intensidad es de 113 Horas y es un diplomado, si bien las otras porpuestas son de menor presupuesto son cursos y brindad menor cantidad de horas.  </t>
    </r>
    <r>
      <rPr>
        <i/>
        <sz val="11"/>
        <color theme="1"/>
        <rFont val="Calibri"/>
        <family val="2"/>
        <scheme val="minor"/>
      </rPr>
      <t>TODAS LAS PROPUESTAS ESTÁN POR DEBAJO DEL PRESUPUESTO PROYECTADO.</t>
    </r>
  </si>
  <si>
    <t>111. Gestión de Inversiones y Mercados Financieros</t>
  </si>
  <si>
    <t>GESTIÓN TESORERÍA</t>
  </si>
  <si>
    <t>Gestion de Tesoreria</t>
  </si>
  <si>
    <t>Conocer la estructura y las instituciones que participan en el sistema financiero, así como 
definir el perfil de riesgo de cada persona con el fin de . comprender las fortalezas y debilidades de los diferentes tipos de inversión desde la teoría y la práctica, permitiendo practicar los diferentes tipos de análisis para la toma de decisiones y selección de activos (análisis técnico y Fundamental) y 
conocer los diferentes sistemas de información y negociación, permitiendo aprender el uso de modelos que permitan la aplicación de estrategias de inversión en los diferentes tipos de activos y su actuar en las decisiones de inversión sumado con un coaching financiero.</t>
  </si>
  <si>
    <t>Identificar las diferentes alternativas de inversión, tanto del mercado real como bursátil, y proveer las bases necesarias para tomar decisiones oportunas y acertadas, buscando maximizar el patrimonio institucional</t>
  </si>
  <si>
    <t xml:space="preserve">Pendiente propuesta comercial </t>
  </si>
  <si>
    <t>https://www.cesa.edu.co/programa/gestion-de-inversiones-y-mercados-financieros</t>
  </si>
  <si>
    <t>119. Gobierno Corporativo y compliance</t>
  </si>
  <si>
    <t>OFICINA ASESORA JURÍDICA</t>
  </si>
  <si>
    <t>OFICINA ASESORA JURÍDICA y Gerencia General y Shayuri</t>
  </si>
  <si>
    <t xml:space="preserve">Fortalecer las competencias, del grupo OAJ en temas de Gobierno Corporativo y atención de sus comités. </t>
  </si>
  <si>
    <t>La Oficina Asesora Jurídica desde su rol de Secretaría Técnica de los Comités y Junta Directiva de la Entidad, requiere fortalecer las capacidades y los conocimientos del equipo de trabajo de Asuntos Corporativos de la Oficina; para el manejo adecuado de estas instancias y optimizar los resultados perseguidos con la implementación del Gobierno Corporativo en ENTerritorio.</t>
  </si>
  <si>
    <t>Habalr Maria Alexandra Navarro</t>
  </si>
  <si>
    <t>121. Actualización en Derecho Procesal (Jurisdicción Ordinaria - contencioso)</t>
  </si>
  <si>
    <t>Fortalecer las competencias,en la defensa jurídica de la entidad y control de los aporderados.</t>
  </si>
  <si>
    <t>El Grupo de Defensa Jurídica de la Oficina Asesora Jurídica, es el encargado de establecer los lineamientos frente a las estrategias de defensa de los intereses de la Entidad, es por eso que se requiere fortalecer los conocimientos en materia procesal en atención a las constantes actualizaciones de la normatividad aplicable.</t>
  </si>
  <si>
    <t>Pendiente oferta académica</t>
  </si>
  <si>
    <t>122. Redacción y hermenéutica jurídica</t>
  </si>
  <si>
    <t>Febrero</t>
  </si>
  <si>
    <t>Oficina Asesora Jurídica</t>
  </si>
  <si>
    <t>Fortalecimiento de las capacidades en la estructuración de documentos jurídicos.</t>
  </si>
  <si>
    <t>Al ser la Oficina Asesora Jurídica, la competente para emitir los conceptos jurídicos y realizar la revisión y ajuste de los actos administrativos y documentos de respuesta a Entes de Control y usuarios externos de la Entidad, se requiere fortalecer las capacidades de estructuración de documentos que conserven un lenguaje claro y ajustado a las necesidades de nuestros asesorados.</t>
  </si>
  <si>
    <t>GRATUITA</t>
  </si>
  <si>
    <t>GG</t>
  </si>
  <si>
    <t xml:space="preserve">María Alexandra Navarro, la GG refiere que este curso sea para un equipo de abogados. </t>
  </si>
  <si>
    <t>125. Cómo hacer buenos indicadores, que permitan medir las acciones y los resultados de gestión</t>
  </si>
  <si>
    <t>GERENCIA GENERAL</t>
  </si>
  <si>
    <t>Brindarle a las personas encargadas de la gestión estadística de la entidad herramientas para cumplir su función y evitar los malos seguimientos</t>
  </si>
  <si>
    <t>Enseñar a las personas que se encargan de producir datos o información la relevancia de unos buenos indicadores de seguimiento, impacto y gestión</t>
  </si>
  <si>
    <t xml:space="preserve">Icontec </t>
  </si>
  <si>
    <t>N/A</t>
  </si>
  <si>
    <r>
      <t xml:space="preserve">Propuesta socializada con la GG refiere incluir una sesión de tres horas dirigida a Directivos. Unicamente falta pasar los listados de las personas y tramitar el memorando para solicitud de CDP. </t>
    </r>
    <r>
      <rPr>
        <i/>
        <sz val="11"/>
        <color theme="1"/>
        <rFont val="Calibri"/>
        <family val="2"/>
        <scheme val="minor"/>
      </rPr>
      <t>LA PROPUESTA ESTÁ POR DEBAJO DEL PRESUPIUESTO PROYECTADO</t>
    </r>
  </si>
  <si>
    <t>Desembolsado</t>
  </si>
  <si>
    <t>127. Cómo hacer procesos de gobierno abierto y rendiciones de cuentas exitosos</t>
  </si>
  <si>
    <t xml:space="preserve">Abril </t>
  </si>
  <si>
    <t>Juan Andés Ríos</t>
  </si>
  <si>
    <t>Pendiente aprobación sin proveedor</t>
  </si>
  <si>
    <t>19. Investigación de Mercados</t>
  </si>
  <si>
    <t>GESTIÓN COMERCIAL</t>
  </si>
  <si>
    <t>Grupo de Gestión Comercial</t>
  </si>
  <si>
    <t>Conocer Nuevas tendencias
de investigación de
mercados para el
entendimiento de los clientes</t>
  </si>
  <si>
    <t>Conocer las nuevas tendencias que hoy en día se utilizan en la investigación de mercados para la recolección, análisis e identificación de insights para la consecución de nuevos negocios</t>
  </si>
  <si>
    <t>CDP</t>
  </si>
  <si>
    <t>SURAMERICANA</t>
  </si>
  <si>
    <t>2. Curso Azure</t>
  </si>
  <si>
    <t>TECNOLOGÁS DE LA INFORMACIÓN</t>
  </si>
  <si>
    <t>Cesar Leonardo Monroy</t>
  </si>
  <si>
    <t>Recibir capacitación y certificación de administracion de servicios de azure.</t>
  </si>
  <si>
    <t>Disponer de conocimientos y buenas practicas en la adminisitracion de microsoft azure.</t>
  </si>
  <si>
    <t>3. Congreso TIC</t>
  </si>
  <si>
    <t>Junio</t>
  </si>
  <si>
    <t>Técnico administrativo tecnología de la Información</t>
  </si>
  <si>
    <t>Recibir capacitación y certificación Curso de direccionamiento IP y Subnetting - CCNA el curso de forma estructurada de las bases del direccionamiento IP versión 4 y 6 y los cálculos de subnetting o subredes</t>
  </si>
  <si>
    <t>Adquirir conocimientos y habilidades en cuanto a fundamentos de redes, acceso y conectividad, servicios IP, fundamentos de seguridad y capacidad de programación.</t>
  </si>
  <si>
    <t>45. Diplomado en Estructuración de Proyectos de Inversión</t>
  </si>
  <si>
    <t>SUBGERENCIA DE INFRAESTRUCTURA</t>
  </si>
  <si>
    <t>Subgerente y Gerentes de Convenio y/o Contrato</t>
  </si>
  <si>
    <t>ENTerritorio requiere de estructuradores de proyectos, personas capaces de convertir ideas en proyectos, con una premisa clara: bienestar social, beneficio económico, sostenibilidad ambiental y gobernanza corporativa.</t>
  </si>
  <si>
    <t xml:space="preserve">Contar con herramientas cuantitativas y cualitativas que le permitirán desarrollar habilidades idóneas para identificar oportunidades y la capacidad para identificar las fuentes de los recursos financieros y del tipo de acuerdos, convenios o asociaciones que deba realizar, con el fin de resolver problemas críticos durante la estructuración de proyectos de inversión.
</t>
  </si>
  <si>
    <t>usergioarboleda.edu.co/educacion-continuada/estructura-de-proyectos-de-inversion/</t>
  </si>
  <si>
    <t>https://www.utadeo.edu.co/es/tadeo-caribe/continuada/educacion-continuada/30581/diplomado-formulacion-y-estructuracion-de-proyectos-de-inversion</t>
  </si>
  <si>
    <t xml:space="preserve">Verificar si estas universidades realizarán apertura de los diplomados </t>
  </si>
  <si>
    <t>46. Diplomado en Gestión de proyectos y obras de construcción</t>
  </si>
  <si>
    <t>Las obras de infraestructura son la base sustento tangible de prácticamente todos los sectores económicos y por ello su participación en el Producto interno bruto (PIB) de los países es determinante. No obstante, la ejecución de campo y la ingeniería de detalle aún tienen la responsabilidad de reducir la gran mayoría de pérdidas, errores y factores de poca competitividad que se implementan en obra, incorporando nuevas y/o más eficientes tecnologías de procesos, de materiales, de equipos, con mejores resultados económicos.</t>
  </si>
  <si>
    <t xml:space="preserve">herramientas útiles para realizar una adecuada gestión de proyectos que permita cumplir la triple restricción de los mismos (tiempo, costo y calidad) proporcionando un escalón adicional a la formación </t>
  </si>
  <si>
    <t>5. Preparación y entrenacmiento CIA parte 1.</t>
  </si>
  <si>
    <t>ASESORÍA DE CONTROL INTERNO</t>
  </si>
  <si>
    <t xml:space="preserve">Mireya López Chaparro </t>
  </si>
  <si>
    <t>Preparar al Asesor de Control Interno para obtener la certificación CIA parte 1 y 2</t>
  </si>
  <si>
    <t>Guía obligatoria del IIA
Control Interno y riesgo
Herramientas y técnicas para realizar el trabajo
Gestión de la función de auditoria interna
Administración de trabajos individuales
Riesgos y controles de cambio
Gobernabilidad
Administración de riesgos
Estructura organizacional y procesos de negocio
Comunicación
Liderazgo
Continuidad de TI/Negocios
Gestión Financiera
Entorno global de negocios</t>
  </si>
  <si>
    <t>59. Responsabilidades del abogado</t>
  </si>
  <si>
    <t>GESTIÓN POST-CONTRACTUAL</t>
  </si>
  <si>
    <t>Contratistas Jurídicos Post Contractual</t>
  </si>
  <si>
    <t>Sensibilizar respecto de la responsabilidad en el ejercicio del derecho que debe aplicar el abogado en cada una de las actividades que realiza a través de su contrato de prestación de servicios.</t>
  </si>
  <si>
    <t>Actualización de conocimientos</t>
  </si>
  <si>
    <t>6. Resgistro y Exámenes CIA Parte 1.</t>
  </si>
  <si>
    <t>Noviembre</t>
  </si>
  <si>
    <t>Obtener la certificación CIA para el Asesor
de Control Interno</t>
  </si>
  <si>
    <t>Examen de la parte 1 y 2</t>
  </si>
  <si>
    <t xml:space="preserve">71. Clima y Cultura Organizacional saludable </t>
  </si>
  <si>
    <t>GESTIÓN DEL TALENTO HUMANO</t>
  </si>
  <si>
    <t xml:space="preserve">Fortalecer el Clima Laboral en la organización </t>
  </si>
  <si>
    <t xml:space="preserve">Promover un ambiente laboral saludable, que prevenga el riesgo psicosocial. </t>
  </si>
  <si>
    <t>Oscar Rivera</t>
  </si>
  <si>
    <t xml:space="preserve">Mónica Torres </t>
  </si>
  <si>
    <t xml:space="preserve">Neon </t>
  </si>
  <si>
    <r>
      <t xml:space="preserve">Se presentaron 5 propuestas a la GG se inclinaron más por la propuesta de Oscar Rivera. El proveedor remite nueva propuesta con requerimiento solicitado de GG. </t>
    </r>
    <r>
      <rPr>
        <i/>
        <sz val="11"/>
        <color theme="1"/>
        <rFont val="Calibri"/>
        <family val="2"/>
        <scheme val="minor"/>
      </rPr>
      <t>LA PROPUESTA ELEGIDA ESTÁ POR DEBAJO DEL PRESUPUESTO PROYECTADO.</t>
    </r>
  </si>
  <si>
    <t xml:space="preserve">Desembolsado </t>
  </si>
  <si>
    <t xml:space="preserve">72. Liderazgo asertivo </t>
  </si>
  <si>
    <t>Subgerentes, Gerentes de Unidad, Gerentes Máster, Gerentes Senior de la planta de funcionarios.</t>
  </si>
  <si>
    <t xml:space="preserve">Promover un liderazgo inspirador, y saludable para los equipos de trabajo </t>
  </si>
  <si>
    <t>Generar un ambiente saludable y productivo en los equipos de trabajo. Promoviendo el cumplimiento de metas y alto rendimiento.</t>
  </si>
  <si>
    <t>Enlace Maria del Pilar Espinel</t>
  </si>
  <si>
    <t>74. Reforma tributaria</t>
  </si>
  <si>
    <t>Profesional Junior 2 del Grupo de Gestión del Talento Humano</t>
  </si>
  <si>
    <t>Adquirir conocimientos sobre la nueva reforma tributaria.</t>
  </si>
  <si>
    <t>Se requiere un diplomado o curso que permita la adquisicón de conocimiento frente a la nueva reforma tributaria en materia salarial.</t>
  </si>
  <si>
    <t>77. Formulación de proyectos con financiación de cooperación</t>
  </si>
  <si>
    <t xml:space="preserve">Desarrollo de Proyectos </t>
  </si>
  <si>
    <t>Brindar herramientas necesarias para el pleno desarrollo de los servidores públicos de acuerdo con las sugerencias recolectadas en encuesta de necesidades de capacitación.</t>
  </si>
  <si>
    <t>Se requiere contar con funcionarios que cuenten con ambplia experiencia sobre  tema de Banca Multilateral, con el fin de aportar y contar con y tener posibilidades de nuevo negocio.</t>
  </si>
  <si>
    <t xml:space="preserve">8. Competencias Digitales </t>
  </si>
  <si>
    <t>COMUNICACIONES</t>
  </si>
  <si>
    <t xml:space="preserve">Grupo Comunicaciones </t>
  </si>
  <si>
    <t>Desarrollar habilidades digitales para el maximo aprovechamiento digital</t>
  </si>
  <si>
    <t>El equipo de Comunicaciones es el encargado de la divulgación de información a través de canales digitales y esta capacitación es clave para fortalecer las capacidades del equipo.</t>
  </si>
  <si>
    <t>Pendiente información que remita Diana Sabogal</t>
  </si>
  <si>
    <t xml:space="preserve">9. Social media </t>
  </si>
  <si>
    <t>Fidelización de redes sociales</t>
  </si>
  <si>
    <t xml:space="preserve">El equipo de Comunicaciones es el administrador de las redes sociales de ENTerritorio, es por eso que sería útil para los colaboradores tener esta capacitación. </t>
  </si>
  <si>
    <t>DESEMBOLSOS</t>
  </si>
  <si>
    <t xml:space="preserve">No </t>
  </si>
  <si>
    <t>ESTADO</t>
  </si>
  <si>
    <t>1. PMI Riesgos</t>
  </si>
  <si>
    <t xml:space="preserve">EN EJECUCIÓN </t>
  </si>
  <si>
    <t>UNIVERSIDAD DISTRITAL
JULIO 10/2023
VLR 2.100.000
SIN CERTIFICACION.
48 HORAS</t>
  </si>
  <si>
    <t>SE HABLO CON EL SR. ARMANDO VIVAS E INDICO QUE ESTE CURSO YA SE HABIA CANCELADO.</t>
  </si>
  <si>
    <t>3. Congreso Internacional TIC</t>
  </si>
  <si>
    <t>5. Preparación y entrenacmiento CIA parte 1 y parte 2. Registro para aplicar
a la certificación CIA</t>
  </si>
  <si>
    <t>EJECUTADA</t>
  </si>
  <si>
    <t>6. Resgistro y Exámenes CIA Parte 1,2,3.</t>
  </si>
  <si>
    <t>PARA ELIMINAR</t>
  </si>
  <si>
    <t xml:space="preserve"> INICIATIVAS EMPRESARIALES -MANAGER BUSSINES SCHOOL         4 MAY AL 28 AGOST,  30 HORAS-140 US EN LINEA   700.000 PESOS</t>
  </si>
  <si>
    <t>Pendiente información que remita Diana Sabogal
1 PERSONA</t>
  </si>
  <si>
    <t>APROBADA</t>
  </si>
  <si>
    <t xml:space="preserve">UNIPAHU
90 HORAS
PRESENCIAL
DIPLOMADO
</t>
  </si>
  <si>
    <t xml:space="preserve">ENSUMER
1.500.000
ON LINE
JUNIO 2 AL 28 DE jULIO 
MIERCOLES Y JUEVES DE 5 PM A 9 PM 
</t>
  </si>
  <si>
    <t xml:space="preserve">
Diplomado Virtual Marketing Digital y Redes Sociales
unbosque.edu.co/educacion-continuada/diplomado/diplomado-virtual-marketing-digital-y-redes-sociales
$3172000 </t>
  </si>
  <si>
    <t>https://www.unipiloto.edu.co/diplomado-en-actualizacion-tributaria/</t>
  </si>
  <si>
    <r>
      <t xml:space="preserve">Se presentaron 5 propuestas a la GG se inclinaron más por la propuesta de Oscar Rivera. El proveedor remite nueva propuesta con requerimiento solicitado de GG. </t>
    </r>
    <r>
      <rPr>
        <i/>
        <sz val="13"/>
        <color theme="1"/>
        <rFont val="Arial"/>
        <family val="2"/>
      </rPr>
      <t>LA PROPUESTA ELEGIDA ESTÁ POR DEBAJO DEL PRESUPUESTO PROYECTADO.</t>
    </r>
  </si>
  <si>
    <t>11024850  para 32 personas 342.000 por persona</t>
  </si>
  <si>
    <t>Universidad del Rosario, 48 HORAS,  15 PERSONAS= $17.49.000   1 PERSONA $1.166.000</t>
  </si>
  <si>
    <t>UNICESI 
inicia 05 de junio /2023
100 horas
150.000 matricula Unidad
cel 6025552334</t>
  </si>
  <si>
    <t>https://www.ucentral.edu.co/educacion-continua/curso-actualizacion-tributaria</t>
  </si>
  <si>
    <t>Curso: Actualización Tributaria 2023 | Universidad Central (ucentral.edu.co)</t>
  </si>
  <si>
    <t>1 PERSONA Raúl Casquete</t>
  </si>
  <si>
    <t>PENDIENTE APROBACIÓN YA SE CUENTA CON PROPUESTAS ECONÓMICAS</t>
  </si>
  <si>
    <t>Se requiere contar con funcionarios que cuenten con amplia experiencia sobre  tema de Banca Multilateral, con el fin de aportar y contar con y tener posibilidades de nuevo negocio.</t>
  </si>
  <si>
    <t>PENDIENTE APROBACIÓN</t>
  </si>
  <si>
    <t>PENDIENTE REVISAR SI SE ELIMINA DEL PIC CLAUDIA GAONA</t>
  </si>
  <si>
    <t>15 personas: 2'413,320. 8h 
15 personas: 600,000 2h</t>
  </si>
  <si>
    <t>EN EJECUCIÓN  PENDIENTE FACTURACIÓN</t>
  </si>
  <si>
    <r>
      <t xml:space="preserve">Gina Buitrago:  La mejor oción en temas de horas y certificado es la Urosario ya que la intensidad es de 113 Horas y es un diplomado, si bien las otras porpuestas son de menor presupuesto son cursos y brindad menor cantidad de horas.  </t>
    </r>
    <r>
      <rPr>
        <i/>
        <sz val="13"/>
        <color theme="1"/>
        <rFont val="Arial"/>
        <family val="2"/>
      </rPr>
      <t>TODAS LAS PROPUESTAS ESTÁN POR DEBAJO DEL PRESUPUESTO PROYECTADO.</t>
    </r>
  </si>
  <si>
    <t>APROBADA PENDIENTE OFERTA DEL CESA</t>
  </si>
  <si>
    <t>U. JAVERIANA   DIPLOMADO
INICIA 25 DE MAYO
JUEV- VIER  6PM A 9PM
SAB 8-12M
120 HORAS
$2.590.000
https://educacionvirtual.javeriana.edu.co/compliance</t>
  </si>
  <si>
    <t>UNIVERSIDAD DE LA SABANA
PRESENCIAL 
MART-MIER-JUE 7PM a 10 
150 horas
$5.620.000</t>
  </si>
  <si>
    <t>UNIVERSIDAD DEL DESARROLLO
ON LINE -STREANING
INICIA 16 DE MAYO
108 HORAS
$1.450.OOO /</t>
  </si>
  <si>
    <t>APROBADA PENDEINTE OFERTA ACADÉMICA</t>
  </si>
  <si>
    <t>La GG refiere que este curso sea para un equipo de abogados. 
CANT: 15</t>
  </si>
  <si>
    <r>
      <t xml:space="preserve">Propuesta socializada con la GG refiere incluir una sesión de tres horas dirigida a Directivos. Unicamente falta pasar los listados de las personas y tramitar el memorando para solicitud de CDP. </t>
    </r>
    <r>
      <rPr>
        <i/>
        <sz val="13"/>
        <color theme="1"/>
        <rFont val="Arial"/>
        <family val="2"/>
      </rPr>
      <t>LA PROPUESTA ESTÁ POR DEBAJO DEL PRESUPIUESTO PROYECTADO</t>
    </r>
  </si>
  <si>
    <t xml:space="preserve">Enseñar sobre gobierno abierto aplicado a la empresa y las estrategias efectivas de rendición de cuentas y relacionamiento ciudadano </t>
  </si>
  <si>
    <t xml:space="preserve">Enseñar a las personas de la Entidad sobre el gobierno abierto, aplicado a las empresas del estado, la rendición de cuentas efectiva y el relacionamiento al ciudadano. </t>
  </si>
  <si>
    <t>U Sabana</t>
  </si>
  <si>
    <t>Uniandes</t>
  </si>
  <si>
    <t>Enlace</t>
  </si>
  <si>
    <t>https://elearning.unisabana.edu.co/programas-academicos/diplomado-en-derecho-administrativo</t>
  </si>
  <si>
    <t>https://educacioncontinua.uniandes.edu.co/es/programas/curso-actualizacion-en-derecho-administrativo</t>
  </si>
  <si>
    <t xml:space="preserve">El Grupo de Defensa Jurídica de la Oficina Asesora Jurídica, es el encargado de establecer los lineamientos frente a las estrategias de defensa de los intereses de la Entidad, es por eso que se requiere fortalecer los conocimientos en materia procesal en atención a las constantes actualizaciones de la normatividad aplicable. </t>
  </si>
  <si>
    <t>TITULACIÓN</t>
  </si>
  <si>
    <t>Diplomado Derecho Administrativo (Actualización en CPACA)</t>
  </si>
  <si>
    <t>Curso Actualización en derecho administrativo</t>
  </si>
  <si>
    <t>La ley 1437 del 2011 código de procedimiento administrativo y de lo contencioso administrativo fue reformada por la ley 2080 del 2021 y teniendo en cuenta lo anterior y con la reforma en mencion se hace necesario la cpacitación solicitada para que de esta manera se pueda transferir el conocimieto al grupo de defensa jurídica y al que lo requiera teniendo en cuenta la función de directrices que brindan el gerente del grupo de defensa jurídica.</t>
  </si>
  <si>
    <t>DURACIÓN EN HORAS</t>
  </si>
  <si>
    <t xml:space="preserve">VALOR </t>
  </si>
  <si>
    <t>RAZÓN SOCIAL</t>
  </si>
  <si>
    <t>NOMBRE DEL CONTACTO</t>
  </si>
  <si>
    <t>NÚMERO DE CONTACTO</t>
  </si>
  <si>
    <t>ICONTEC</t>
  </si>
  <si>
    <t xml:space="preserve">DORA BARRAGÁN </t>
  </si>
  <si>
    <t>UROSARIO</t>
  </si>
  <si>
    <t xml:space="preserve">LUZ MYRIAM </t>
  </si>
  <si>
    <t>CMD</t>
  </si>
  <si>
    <t xml:space="preserve">ALBERTO </t>
  </si>
  <si>
    <t xml:space="preserve">ALEJANDRA MARTÍNEZ </t>
  </si>
  <si>
    <t>CCB</t>
  </si>
  <si>
    <t>CAROLINA SANABRIA</t>
  </si>
  <si>
    <t>CESA</t>
  </si>
  <si>
    <t xml:space="preserve">OLGA MONTOYA </t>
  </si>
  <si>
    <t>MACROSERVICES</t>
  </si>
  <si>
    <t>GUSMERY RUIZ</t>
  </si>
  <si>
    <t xml:space="preserve">DANIEL LAGARCHA </t>
  </si>
  <si>
    <t xml:space="preserve">CARO ABOGADOS CONSULTORES &amp; ASOCIADOS </t>
  </si>
  <si>
    <t xml:space="preserve">DIANA CARO </t>
  </si>
  <si>
    <t xml:space="preserve">AON </t>
  </si>
  <si>
    <t xml:space="preserve">EDINSON OCHOA </t>
  </si>
  <si>
    <t>F&amp;C</t>
  </si>
  <si>
    <t>ISABEL SOTO</t>
  </si>
  <si>
    <t xml:space="preserve">SIGEP </t>
  </si>
  <si>
    <t xml:space="preserve">HUMBERTO GUAPACHA </t>
  </si>
  <si>
    <t>SONDA DE COLOMBIA</t>
  </si>
  <si>
    <t>COLOMBIA LÍDER</t>
  </si>
  <si>
    <t>MARLON G</t>
  </si>
  <si>
    <t>POLISURA</t>
  </si>
  <si>
    <t>JORGE VARGAS</t>
  </si>
  <si>
    <t>ARSOBURSATIL</t>
  </si>
  <si>
    <t>MARTÍN</t>
  </si>
  <si>
    <t>OCAR RIVERA</t>
  </si>
  <si>
    <t xml:space="preserve">IIA COLOMBIA </t>
  </si>
  <si>
    <t>JOHANNA BERMEO</t>
  </si>
  <si>
    <t>INNOVINC</t>
  </si>
  <si>
    <t>ALEXANDRA CALA</t>
  </si>
  <si>
    <t>Observación</t>
  </si>
  <si>
    <t>PMI Riesgos</t>
  </si>
  <si>
    <t>Congreso “Get into the Digital World”</t>
  </si>
  <si>
    <t>Curso CCNA</t>
  </si>
  <si>
    <t>Preparación y entrenacmiento CIA parte 1 y parte 2. Registro para aplicar
a la certificación CIA</t>
  </si>
  <si>
    <t>Resgistro y Exámenes CIA Parte 1,2,3.</t>
  </si>
  <si>
    <t>Sensibilizaciones respecto a los requisitos
para realizar el pago de anticipos, facturas y
cuentas, así como tips para la revisión y
control de documentación presentada por el
contratista a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</si>
</sst>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 #,##0.00_-;\-&quot;$&quot;\ * #,##0.00_-;_-&quot;$&quot;\ * &quot;-&quot;??_-;_-@_-"/>
    <numFmt numFmtId="165" formatCode="_-* #,##0.00_-;\-* #,##0.00_-;_-* &quot;-&quot;??_-;_-@_-"/>
    <numFmt numFmtId="166" formatCode="[$-240A]d&quot; de &quot;mmmm&quot; de &quot;yyyy;@"/>
    <numFmt numFmtId="167" formatCode="0.0%"/>
    <numFmt numFmtId="168" formatCode="_-* #,##0.00\ _€_-;\-* #,##0.00\ _€_-;_-* &quot;-&quot;??\ _€_-;_-@_-"/>
    <numFmt numFmtId="169" formatCode="_-* #,##0\ _€_-;\-* #,##0\ _€_-;_-* &quot;-&quot;??\ _€_-;_-@_-"/>
    <numFmt numFmtId="170" formatCode="[$-C0A]d\-mmm\-yy;@"/>
    <numFmt numFmtId="171" formatCode="0.0"/>
    <numFmt numFmtId="172" formatCode="00"/>
    <numFmt numFmtId="173" formatCode="&quot;$&quot;\ #,##0.00"/>
    <numFmt numFmtId="174" formatCode="_ * #,##0.00_ ;_ * \-#,##0.00_ ;_ * &quot;-&quot;??_ ;_ @_ "/>
    <numFmt numFmtId="175" formatCode="_ &quot;$&quot;\ * #,##0.00_ ;_ &quot;$&quot;\ * \-#,##0.00_ ;_ &quot;$&quot;\ * &quot;-&quot;??_ ;_ @_ "/>
  </numFmts>
  <fonts count="53">
    <font>
      <sz val="11"/>
      <color theme="1"/>
      <name val="Calibri"/>
      <family val="2"/>
      <scheme val="minor"/>
    </font>
    <font>
      <sz val="11"/>
      <color theme="1"/>
      <name val="Calibri Light"/>
      <family val="2"/>
      <scheme val="major"/>
    </font>
    <font>
      <b/>
      <sz val="11"/>
      <color theme="0"/>
      <name val="Calibri Light"/>
      <family val="2"/>
      <scheme val="major"/>
    </font>
    <font>
      <sz val="11"/>
      <name val="Calibri Light"/>
      <family val="2"/>
      <scheme val="major"/>
    </font>
    <font>
      <i/>
      <sz val="11"/>
      <color theme="1"/>
      <name val="Calibri Light"/>
      <family val="2"/>
      <scheme val="major"/>
    </font>
    <font>
      <b/>
      <sz val="11"/>
      <color theme="1"/>
      <name val="Calibri Light"/>
      <family val="2"/>
      <scheme val="major"/>
    </font>
    <font>
      <b/>
      <sz val="14"/>
      <color theme="0"/>
      <name val="Calibri Light"/>
      <family val="2"/>
      <scheme val="major"/>
    </font>
    <font>
      <i/>
      <u/>
      <sz val="11"/>
      <name val="Calibri Light"/>
      <family val="2"/>
      <scheme val="major"/>
    </font>
    <font>
      <i/>
      <u/>
      <sz val="11"/>
      <color theme="1"/>
      <name val="Calibri Light"/>
      <family val="2"/>
      <scheme val="major"/>
    </font>
    <font>
      <sz val="11"/>
      <color rgb="FF000000"/>
      <name val="Calibri Light"/>
      <family val="2"/>
    </font>
    <font>
      <sz val="11"/>
      <color rgb="FF000000"/>
      <name val="Calibri"/>
      <family val="2"/>
    </font>
    <font>
      <sz val="11"/>
      <color theme="1"/>
      <name val="Calibri"/>
      <family val="2"/>
      <scheme val="minor"/>
    </font>
    <font>
      <b/>
      <sz val="11"/>
      <color theme="1"/>
      <name val="Calibri"/>
      <family val="2"/>
      <scheme val="minor"/>
    </font>
    <font>
      <b/>
      <sz val="11"/>
      <name val="Calibri"/>
      <family val="2"/>
      <scheme val="minor"/>
    </font>
    <font>
      <sz val="10"/>
      <name val="Arial"/>
      <family val="2"/>
    </font>
    <font>
      <sz val="11"/>
      <name val="Calibri"/>
      <family val="2"/>
      <scheme val="minor"/>
    </font>
    <font>
      <sz val="11"/>
      <color indexed="8"/>
      <name val="Calibri"/>
      <family val="2"/>
    </font>
    <font>
      <sz val="11"/>
      <name val="Calibri Light"/>
      <family val="2"/>
    </font>
    <font>
      <b/>
      <sz val="11"/>
      <color theme="0"/>
      <name val="Calibri"/>
      <family val="2"/>
      <scheme val="minor"/>
    </font>
    <font>
      <sz val="11"/>
      <color theme="0"/>
      <name val="Calibri"/>
      <family val="2"/>
      <scheme val="minor"/>
    </font>
    <font>
      <b/>
      <sz val="12"/>
      <color theme="0"/>
      <name val="Calibri"/>
      <family val="2"/>
    </font>
    <font>
      <sz val="11"/>
      <name val="Calibri"/>
      <family val="2"/>
    </font>
    <font>
      <b/>
      <sz val="16"/>
      <name val="Arial"/>
      <family val="2"/>
    </font>
    <font>
      <b/>
      <sz val="16"/>
      <color indexed="63"/>
      <name val="Arial"/>
      <family val="2"/>
    </font>
    <font>
      <sz val="16"/>
      <name val="Arial"/>
      <family val="2"/>
    </font>
    <font>
      <sz val="16"/>
      <color theme="1"/>
      <name val="Arial"/>
      <family val="2"/>
    </font>
    <font>
      <b/>
      <sz val="16"/>
      <color theme="1"/>
      <name val="Arial"/>
      <family val="2"/>
    </font>
    <font>
      <b/>
      <sz val="20"/>
      <color indexed="81"/>
      <name val="Tahoma"/>
      <family val="2"/>
    </font>
    <font>
      <sz val="22"/>
      <color indexed="81"/>
      <name val="Tahoma"/>
      <family val="2"/>
    </font>
    <font>
      <sz val="9"/>
      <color indexed="81"/>
      <name val="Tahoma"/>
      <family val="2"/>
    </font>
    <font>
      <b/>
      <sz val="9"/>
      <color indexed="81"/>
      <name val="Tahoma"/>
      <family val="2"/>
    </font>
    <font>
      <sz val="24"/>
      <color indexed="81"/>
      <name val="Tahoma"/>
      <family val="2"/>
    </font>
    <font>
      <b/>
      <sz val="16"/>
      <color theme="0"/>
      <name val="Arial"/>
      <family val="2"/>
    </font>
    <font>
      <b/>
      <sz val="16"/>
      <color theme="9" tint="0.79998168889431442"/>
      <name val="Arial"/>
      <family val="2"/>
    </font>
    <font>
      <sz val="16"/>
      <color theme="0"/>
      <name val="Arial"/>
      <family val="2"/>
    </font>
    <font>
      <b/>
      <sz val="16"/>
      <color theme="7" tint="0.79998168889431442"/>
      <name val="Arial"/>
      <family val="2"/>
    </font>
    <font>
      <b/>
      <sz val="16"/>
      <color rgb="FF00FFFF"/>
      <name val="Arial"/>
      <family val="2"/>
    </font>
    <font>
      <b/>
      <sz val="12"/>
      <color theme="0"/>
      <name val="Arial Narrow"/>
      <family val="2"/>
    </font>
    <font>
      <sz val="12"/>
      <color theme="1"/>
      <name val="Arial Narrow"/>
      <family val="2"/>
    </font>
    <font>
      <sz val="11"/>
      <color theme="1"/>
      <name val="Arial Narrow"/>
      <family val="2"/>
    </font>
    <font>
      <sz val="12"/>
      <color theme="1"/>
      <name val="Calibri"/>
      <family val="2"/>
      <scheme val="minor"/>
    </font>
    <font>
      <b/>
      <sz val="12"/>
      <color theme="0"/>
      <name val="Calibri"/>
      <family val="2"/>
      <scheme val="minor"/>
    </font>
    <font>
      <u/>
      <sz val="11"/>
      <color theme="10"/>
      <name val="Calibri"/>
      <family val="2"/>
      <scheme val="minor"/>
    </font>
    <font>
      <i/>
      <sz val="11"/>
      <color theme="1"/>
      <name val="Calibri"/>
      <family val="2"/>
      <scheme val="minor"/>
    </font>
    <font>
      <sz val="11"/>
      <color rgb="FF000000"/>
      <name val="Calibri"/>
      <family val="2"/>
      <scheme val="minor"/>
    </font>
    <font>
      <b/>
      <sz val="14"/>
      <color theme="1"/>
      <name val="Calibri"/>
      <family val="2"/>
      <scheme val="minor"/>
    </font>
    <font>
      <b/>
      <sz val="14"/>
      <color theme="0"/>
      <name val="Calibri"/>
      <family val="2"/>
      <scheme val="minor"/>
    </font>
    <font>
      <b/>
      <sz val="13"/>
      <color theme="0"/>
      <name val="Arial"/>
      <family val="2"/>
    </font>
    <font>
      <sz val="13"/>
      <color theme="1"/>
      <name val="Arial"/>
      <family val="2"/>
    </font>
    <font>
      <b/>
      <sz val="13"/>
      <color theme="1"/>
      <name val="Arial"/>
      <family val="2"/>
    </font>
    <font>
      <i/>
      <sz val="13"/>
      <color theme="1"/>
      <name val="Arial"/>
      <family val="2"/>
    </font>
    <font>
      <u/>
      <sz val="13"/>
      <color theme="10"/>
      <name val="Arial"/>
      <family val="2"/>
    </font>
    <font>
      <sz val="11"/>
      <color rgb="FFFF0000"/>
      <name val="Calibri"/>
      <family val="2"/>
      <scheme val="minor"/>
    </font>
  </fonts>
  <fills count="30">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2" tint="-9.9978637043366805E-2"/>
        <bgColor indexed="64"/>
      </patternFill>
    </fill>
    <fill>
      <patternFill patternType="solid">
        <fgColor theme="3"/>
        <bgColor indexed="64"/>
      </patternFill>
    </fill>
    <fill>
      <patternFill patternType="solid">
        <fgColor indexed="9"/>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rgb="FF007635"/>
        <bgColor indexed="64"/>
      </patternFill>
    </fill>
    <fill>
      <patternFill patternType="solid">
        <fgColor theme="8" tint="-0.249977111117893"/>
        <bgColor indexed="64"/>
      </patternFill>
    </fill>
    <fill>
      <patternFill patternType="solid">
        <fgColor theme="6"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00FFFF"/>
        <bgColor rgb="FF000000"/>
      </patternFill>
    </fill>
    <fill>
      <patternFill patternType="solid">
        <fgColor rgb="FF002060"/>
        <bgColor indexed="64"/>
      </patternFill>
    </fill>
    <fill>
      <patternFill patternType="solid">
        <fgColor rgb="FF00B0F0"/>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rgb="FF92D050"/>
        <bgColor indexed="64"/>
      </patternFill>
    </fill>
    <fill>
      <patternFill patternType="solid">
        <fgColor rgb="FF66FF66"/>
        <bgColor indexed="64"/>
      </patternFill>
    </fill>
    <fill>
      <patternFill patternType="solid">
        <fgColor rgb="FFF9B9F6"/>
        <bgColor indexed="64"/>
      </patternFill>
    </fill>
    <fill>
      <patternFill patternType="solid">
        <fgColor theme="7" tint="-0.249977111117893"/>
        <bgColor indexed="64"/>
      </patternFill>
    </fill>
    <fill>
      <patternFill patternType="solid">
        <fgColor rgb="FFFF9933"/>
        <bgColor indexed="64"/>
      </patternFill>
    </fill>
    <fill>
      <patternFill patternType="solid">
        <fgColor theme="4"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17">
    <xf numFmtId="0" fontId="0" fillId="0" borderId="0"/>
    <xf numFmtId="9" fontId="11" fillId="0" borderId="0" applyFont="0" applyFill="0" applyBorder="0" applyAlignment="0" applyProtection="0"/>
    <xf numFmtId="0" fontId="14" fillId="0" borderId="0"/>
    <xf numFmtId="168" fontId="16"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0" fontId="42" fillId="0" borderId="0" applyNumberFormat="0" applyFill="0" applyBorder="0" applyAlignment="0" applyProtection="0"/>
    <xf numFmtId="165" fontId="11"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175" fontId="14" fillId="0" borderId="0" applyFont="0" applyFill="0" applyBorder="0" applyAlignment="0" applyProtection="0"/>
    <xf numFmtId="175" fontId="14" fillId="0" borderId="0" applyFont="0" applyFill="0" applyBorder="0" applyAlignment="0" applyProtection="0"/>
    <xf numFmtId="0" fontId="14" fillId="0" borderId="0"/>
    <xf numFmtId="0" fontId="14" fillId="0" borderId="0"/>
    <xf numFmtId="0" fontId="14" fillId="0" borderId="0"/>
    <xf numFmtId="9" fontId="14" fillId="0" borderId="0" applyFont="0" applyFill="0" applyBorder="0" applyAlignment="0" applyProtection="0"/>
    <xf numFmtId="9" fontId="14" fillId="0" borderId="0" applyFont="0" applyFill="0" applyBorder="0" applyAlignment="0" applyProtection="0"/>
  </cellStyleXfs>
  <cellXfs count="406">
    <xf numFmtId="0" fontId="0" fillId="0" borderId="0" xfId="0"/>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Alignment="1">
      <alignment wrapText="1"/>
    </xf>
    <xf numFmtId="9"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4" borderId="1" xfId="0" applyFont="1" applyFill="1" applyBorder="1" applyAlignment="1">
      <alignment wrapText="1"/>
    </xf>
    <xf numFmtId="0" fontId="2" fillId="2" borderId="2" xfId="0" applyFont="1" applyFill="1" applyBorder="1" applyAlignment="1">
      <alignment horizontal="center" vertical="center" wrapText="1"/>
    </xf>
    <xf numFmtId="0" fontId="9" fillId="0" borderId="10" xfId="0" applyFont="1" applyBorder="1" applyAlignment="1">
      <alignment horizontal="center" vertical="center" wrapText="1" readingOrder="1"/>
    </xf>
    <xf numFmtId="0" fontId="3" fillId="0" borderId="5" xfId="0" applyFont="1" applyBorder="1" applyAlignment="1">
      <alignment horizontal="center" vertical="center" wrapText="1"/>
    </xf>
    <xf numFmtId="0" fontId="1" fillId="0" borderId="5" xfId="0" applyFont="1" applyBorder="1" applyAlignment="1">
      <alignment wrapText="1"/>
    </xf>
    <xf numFmtId="9" fontId="10" fillId="0" borderId="1" xfId="0" applyNumberFormat="1" applyFont="1" applyBorder="1" applyAlignment="1">
      <alignment horizontal="center" vertical="center" wrapText="1" readingOrder="1"/>
    </xf>
    <xf numFmtId="0" fontId="1" fillId="3" borderId="4" xfId="0" applyFont="1" applyFill="1" applyBorder="1" applyAlignment="1">
      <alignment horizontal="center" vertical="center" wrapText="1"/>
    </xf>
    <xf numFmtId="9" fontId="1" fillId="3" borderId="4" xfId="0" applyNumberFormat="1" applyFont="1" applyFill="1" applyBorder="1" applyAlignment="1">
      <alignment horizontal="center" vertical="center" wrapText="1"/>
    </xf>
    <xf numFmtId="0" fontId="1" fillId="3" borderId="1" xfId="0" applyFont="1" applyFill="1" applyBorder="1" applyAlignment="1">
      <alignment wrapText="1"/>
    </xf>
    <xf numFmtId="0" fontId="1" fillId="3" borderId="2" xfId="0" applyFont="1" applyFill="1" applyBorder="1" applyAlignment="1">
      <alignment horizontal="center" vertical="center" wrapText="1"/>
    </xf>
    <xf numFmtId="0" fontId="1" fillId="3" borderId="10" xfId="0" applyFont="1" applyFill="1" applyBorder="1" applyAlignment="1">
      <alignment wrapText="1"/>
    </xf>
    <xf numFmtId="0" fontId="0" fillId="0" borderId="1" xfId="0" applyBorder="1" applyAlignment="1">
      <alignment vertical="center" wrapText="1"/>
    </xf>
    <xf numFmtId="9" fontId="0" fillId="0" borderId="1" xfId="0" applyNumberFormat="1" applyBorder="1" applyAlignment="1">
      <alignment horizontal="center" vertical="center"/>
    </xf>
    <xf numFmtId="0" fontId="0" fillId="0" borderId="1" xfId="0" applyBorder="1" applyAlignment="1">
      <alignment horizontal="center" vertical="center" wrapText="1"/>
    </xf>
    <xf numFmtId="14" fontId="17" fillId="0" borderId="1" xfId="0" applyNumberFormat="1" applyFont="1" applyBorder="1" applyAlignment="1">
      <alignment horizontal="center" vertical="center" readingOrder="1"/>
    </xf>
    <xf numFmtId="14" fontId="3" fillId="0" borderId="1" xfId="0" applyNumberFormat="1" applyFont="1" applyBorder="1" applyAlignment="1">
      <alignment horizontal="center" vertical="center" wrapText="1"/>
    </xf>
    <xf numFmtId="14" fontId="17" fillId="3" borderId="1" xfId="0" applyNumberFormat="1" applyFont="1" applyFill="1" applyBorder="1" applyAlignment="1">
      <alignment horizontal="center" vertical="center" readingOrder="1"/>
    </xf>
    <xf numFmtId="14"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xf>
    <xf numFmtId="0" fontId="0" fillId="0" borderId="1" xfId="0" applyBorder="1" applyAlignment="1">
      <alignment wrapText="1"/>
    </xf>
    <xf numFmtId="14" fontId="1" fillId="0" borderId="0" xfId="0" applyNumberFormat="1" applyFont="1" applyAlignment="1">
      <alignment wrapText="1"/>
    </xf>
    <xf numFmtId="0" fontId="0" fillId="0" borderId="0" xfId="0" applyAlignment="1">
      <alignment vertical="center"/>
    </xf>
    <xf numFmtId="9" fontId="0" fillId="0" borderId="1" xfId="1" applyFont="1" applyBorder="1" applyAlignment="1">
      <alignment horizontal="center" vertical="center"/>
    </xf>
    <xf numFmtId="0" fontId="0" fillId="0" borderId="1" xfId="0" applyBorder="1" applyAlignment="1">
      <alignment horizontal="center" vertical="center"/>
    </xf>
    <xf numFmtId="3" fontId="0" fillId="0" borderId="1" xfId="0" applyNumberFormat="1" applyBorder="1" applyAlignment="1">
      <alignment horizontal="center" vertical="center"/>
    </xf>
    <xf numFmtId="9" fontId="12" fillId="0" borderId="1" xfId="1" applyFont="1" applyBorder="1" applyAlignment="1">
      <alignment horizontal="center" vertical="center"/>
    </xf>
    <xf numFmtId="0" fontId="12" fillId="0" borderId="1" xfId="0" applyFont="1" applyBorder="1"/>
    <xf numFmtId="0" fontId="12" fillId="3" borderId="1" xfId="0" applyFont="1" applyFill="1" applyBorder="1" applyAlignment="1">
      <alignment horizontal="center" vertical="center"/>
    </xf>
    <xf numFmtId="0" fontId="12" fillId="3" borderId="1" xfId="0" applyFont="1" applyFill="1" applyBorder="1" applyAlignment="1">
      <alignment vertical="center" wrapText="1"/>
    </xf>
    <xf numFmtId="167" fontId="12" fillId="3" borderId="1" xfId="1" applyNumberFormat="1" applyFont="1" applyFill="1" applyBorder="1" applyAlignment="1">
      <alignment horizontal="center" vertical="center" wrapText="1"/>
    </xf>
    <xf numFmtId="1" fontId="12" fillId="3" borderId="1" xfId="1" applyNumberFormat="1" applyFont="1" applyFill="1" applyBorder="1" applyAlignment="1">
      <alignment horizontal="center" vertical="center" wrapText="1"/>
    </xf>
    <xf numFmtId="9" fontId="19" fillId="8" borderId="1" xfId="1" applyFont="1" applyFill="1" applyBorder="1" applyAlignment="1">
      <alignment horizontal="center" vertical="center"/>
    </xf>
    <xf numFmtId="167" fontId="13" fillId="3" borderId="1" xfId="1" applyNumberFormat="1" applyFont="1" applyFill="1" applyBorder="1" applyAlignment="1">
      <alignment horizontal="center" vertical="center" wrapText="1"/>
    </xf>
    <xf numFmtId="1" fontId="0" fillId="0" borderId="0" xfId="0" applyNumberFormat="1"/>
    <xf numFmtId="0" fontId="0" fillId="0" borderId="1" xfId="0" applyBorder="1"/>
    <xf numFmtId="170" fontId="18" fillId="10" borderId="1" xfId="0" applyNumberFormat="1" applyFont="1" applyFill="1" applyBorder="1" applyAlignment="1">
      <alignment horizontal="center" vertical="center" wrapText="1"/>
    </xf>
    <xf numFmtId="167" fontId="0" fillId="0" borderId="1" xfId="0" applyNumberFormat="1" applyBorder="1" applyAlignment="1">
      <alignment horizontal="center"/>
    </xf>
    <xf numFmtId="9" fontId="0" fillId="0" borderId="1" xfId="0" applyNumberFormat="1" applyBorder="1" applyAlignment="1">
      <alignment horizontal="center"/>
    </xf>
    <xf numFmtId="0" fontId="0" fillId="0" borderId="0" xfId="0" applyAlignment="1">
      <alignment horizontal="center"/>
    </xf>
    <xf numFmtId="0" fontId="13" fillId="0" borderId="0" xfId="0" applyFont="1"/>
    <xf numFmtId="171" fontId="12" fillId="3" borderId="1" xfId="1" applyNumberFormat="1" applyFont="1" applyFill="1" applyBorder="1" applyAlignment="1">
      <alignment horizontal="center" vertical="center" wrapText="1"/>
    </xf>
    <xf numFmtId="0" fontId="12" fillId="0" borderId="0" xfId="0" applyFont="1"/>
    <xf numFmtId="0" fontId="0" fillId="0" borderId="1" xfId="0" applyBorder="1" applyAlignment="1">
      <alignment horizontal="left" wrapText="1"/>
    </xf>
    <xf numFmtId="0" fontId="18" fillId="11" borderId="1" xfId="0" applyFont="1" applyFill="1" applyBorder="1" applyAlignment="1">
      <alignment horizontal="center" vertical="center"/>
    </xf>
    <xf numFmtId="0" fontId="18" fillId="11" borderId="1" xfId="0" applyFont="1" applyFill="1" applyBorder="1" applyAlignment="1">
      <alignment horizontal="center" vertical="center" wrapText="1"/>
    </xf>
    <xf numFmtId="167" fontId="18" fillId="11" borderId="1" xfId="1" applyNumberFormat="1" applyFont="1" applyFill="1" applyBorder="1" applyAlignment="1">
      <alignment horizontal="center" vertical="center" wrapText="1"/>
    </xf>
    <xf numFmtId="1" fontId="18" fillId="11" borderId="1" xfId="1" applyNumberFormat="1" applyFont="1" applyFill="1" applyBorder="1" applyAlignment="1">
      <alignment horizontal="center" vertical="center" wrapText="1"/>
    </xf>
    <xf numFmtId="167" fontId="18" fillId="11" borderId="1" xfId="1" applyNumberFormat="1" applyFont="1" applyFill="1" applyBorder="1" applyAlignment="1">
      <alignment horizontal="center"/>
    </xf>
    <xf numFmtId="0" fontId="18" fillId="11" borderId="3" xfId="0" applyFont="1" applyFill="1" applyBorder="1" applyAlignment="1">
      <alignment horizontal="center" vertical="center" wrapText="1"/>
    </xf>
    <xf numFmtId="0" fontId="18" fillId="11" borderId="2" xfId="0" applyFont="1" applyFill="1" applyBorder="1" applyAlignment="1">
      <alignment horizontal="center" vertical="center" wrapText="1"/>
    </xf>
    <xf numFmtId="0" fontId="20" fillId="11" borderId="1" xfId="0" applyFont="1" applyFill="1" applyBorder="1" applyAlignment="1">
      <alignment horizontal="center" vertical="center" wrapText="1" readingOrder="1"/>
    </xf>
    <xf numFmtId="0" fontId="12" fillId="12" borderId="1" xfId="0" applyFont="1" applyFill="1" applyBorder="1"/>
    <xf numFmtId="9" fontId="12" fillId="12" borderId="1" xfId="1" applyFont="1" applyFill="1" applyBorder="1" applyAlignment="1">
      <alignment horizontal="center" vertical="center"/>
    </xf>
    <xf numFmtId="9" fontId="1" fillId="0" borderId="0" xfId="0" applyNumberFormat="1" applyFont="1" applyAlignment="1">
      <alignment wrapText="1"/>
    </xf>
    <xf numFmtId="14" fontId="15" fillId="0" borderId="1" xfId="0" applyNumberFormat="1" applyFont="1" applyBorder="1" applyAlignment="1">
      <alignment horizontal="center" vertical="center"/>
    </xf>
    <xf numFmtId="0" fontId="1"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9" fillId="3" borderId="1" xfId="0" applyFont="1" applyFill="1" applyBorder="1" applyAlignment="1">
      <alignment horizontal="center" vertical="center" wrapText="1" readingOrder="1"/>
    </xf>
    <xf numFmtId="0" fontId="1" fillId="0" borderId="1" xfId="0" applyFont="1" applyBorder="1" applyAlignment="1">
      <alignment horizontal="left" vertical="center" wrapText="1"/>
    </xf>
    <xf numFmtId="0" fontId="0" fillId="3" borderId="0" xfId="0" applyFill="1"/>
    <xf numFmtId="0" fontId="1" fillId="0" borderId="1" xfId="0" applyFont="1" applyBorder="1" applyAlignment="1">
      <alignment horizontal="left" vertical="top"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9" fillId="3" borderId="10" xfId="0" applyFont="1" applyFill="1" applyBorder="1" applyAlignment="1">
      <alignment vertical="center" wrapText="1" readingOrder="1"/>
    </xf>
    <xf numFmtId="0" fontId="17" fillId="3" borderId="10" xfId="0" applyFont="1" applyFill="1" applyBorder="1" applyAlignment="1">
      <alignment vertical="center" wrapText="1" readingOrder="1"/>
    </xf>
    <xf numFmtId="0" fontId="17" fillId="3" borderId="7" xfId="0" applyFont="1" applyFill="1" applyBorder="1" applyAlignment="1">
      <alignment vertical="center" wrapText="1" readingOrder="1"/>
    </xf>
    <xf numFmtId="0" fontId="1" fillId="3" borderId="7" xfId="0" applyFont="1" applyFill="1" applyBorder="1" applyAlignment="1">
      <alignment wrapText="1"/>
    </xf>
    <xf numFmtId="0" fontId="9" fillId="3" borderId="2" xfId="0" applyFont="1" applyFill="1" applyBorder="1" applyAlignment="1">
      <alignment horizontal="center" vertical="center" wrapText="1" readingOrder="1"/>
    </xf>
    <xf numFmtId="14" fontId="3" fillId="3" borderId="2" xfId="0" applyNumberFormat="1" applyFont="1" applyFill="1" applyBorder="1" applyAlignment="1">
      <alignment horizontal="center" vertical="center"/>
    </xf>
    <xf numFmtId="14" fontId="17" fillId="3" borderId="2" xfId="0" applyNumberFormat="1" applyFont="1" applyFill="1" applyBorder="1" applyAlignment="1">
      <alignment horizontal="center" vertical="center" readingOrder="1"/>
    </xf>
    <xf numFmtId="0" fontId="1" fillId="0" borderId="13" xfId="0" applyFont="1" applyBorder="1" applyAlignment="1">
      <alignment wrapText="1"/>
    </xf>
    <xf numFmtId="0" fontId="1" fillId="0" borderId="6" xfId="0" applyFont="1" applyBorder="1" applyAlignment="1">
      <alignment wrapText="1"/>
    </xf>
    <xf numFmtId="0" fontId="1" fillId="3" borderId="10" xfId="0" applyFont="1" applyFill="1" applyBorder="1" applyAlignment="1">
      <alignment vertical="center" wrapText="1"/>
    </xf>
    <xf numFmtId="0" fontId="1" fillId="3" borderId="7" xfId="0" applyFont="1" applyFill="1" applyBorder="1" applyAlignment="1">
      <alignment vertical="center" wrapText="1"/>
    </xf>
    <xf numFmtId="3" fontId="12" fillId="0" borderId="1" xfId="0" applyNumberFormat="1" applyFont="1" applyBorder="1" applyAlignment="1">
      <alignment horizontal="center" vertical="center"/>
    </xf>
    <xf numFmtId="9" fontId="13" fillId="3" borderId="1" xfId="1" applyFont="1" applyFill="1" applyBorder="1" applyAlignment="1">
      <alignment horizontal="center" vertical="center" wrapText="1"/>
    </xf>
    <xf numFmtId="9" fontId="19" fillId="7" borderId="1" xfId="1" applyFont="1" applyFill="1" applyBorder="1" applyAlignment="1">
      <alignment horizontal="center" vertical="center"/>
    </xf>
    <xf numFmtId="9" fontId="12" fillId="3" borderId="1" xfId="1" applyFont="1" applyFill="1" applyBorder="1" applyAlignment="1">
      <alignment horizontal="center" vertical="center" wrapText="1"/>
    </xf>
    <xf numFmtId="0" fontId="12" fillId="3" borderId="0" xfId="0" applyFont="1" applyFill="1" applyAlignment="1">
      <alignment horizontal="center" vertical="center"/>
    </xf>
    <xf numFmtId="0" fontId="12" fillId="3" borderId="0" xfId="0" applyFont="1" applyFill="1" applyAlignment="1">
      <alignment vertical="center" wrapText="1"/>
    </xf>
    <xf numFmtId="167" fontId="12" fillId="3" borderId="0" xfId="1" applyNumberFormat="1" applyFont="1" applyFill="1" applyAlignment="1">
      <alignment horizontal="center" vertical="center" wrapText="1"/>
    </xf>
    <xf numFmtId="171" fontId="12" fillId="3" borderId="0" xfId="1" applyNumberFormat="1" applyFont="1" applyFill="1" applyAlignment="1">
      <alignment horizontal="center" vertical="center" wrapText="1"/>
    </xf>
    <xf numFmtId="9" fontId="12" fillId="3" borderId="0" xfId="1" applyFont="1" applyFill="1" applyAlignment="1">
      <alignment horizontal="center" vertical="center"/>
    </xf>
    <xf numFmtId="0" fontId="19" fillId="0" borderId="0" xfId="0" applyFont="1"/>
    <xf numFmtId="0" fontId="0" fillId="0" borderId="1" xfId="0" applyBorder="1" applyAlignment="1">
      <alignment horizontal="left" vertical="center" wrapText="1"/>
    </xf>
    <xf numFmtId="9" fontId="0" fillId="3" borderId="1" xfId="1" applyFont="1" applyFill="1" applyBorder="1" applyAlignment="1">
      <alignment horizontal="center" vertical="center"/>
    </xf>
    <xf numFmtId="3" fontId="0" fillId="3" borderId="1" xfId="0" applyNumberFormat="1" applyFill="1" applyBorder="1" applyAlignment="1">
      <alignment horizontal="center" vertical="center"/>
    </xf>
    <xf numFmtId="0" fontId="21" fillId="3" borderId="1" xfId="0" applyFont="1" applyFill="1" applyBorder="1" applyAlignment="1">
      <alignment horizontal="center" vertical="center" wrapText="1" readingOrder="1"/>
    </xf>
    <xf numFmtId="0" fontId="21" fillId="3" borderId="1" xfId="0" applyFont="1" applyFill="1" applyBorder="1" applyAlignment="1">
      <alignment horizontal="left" vertical="center" wrapText="1" readingOrder="1"/>
    </xf>
    <xf numFmtId="0" fontId="21" fillId="3" borderId="1" xfId="0" applyFont="1" applyFill="1" applyBorder="1" applyAlignment="1">
      <alignment horizontal="left" vertical="top" wrapText="1" readingOrder="1"/>
    </xf>
    <xf numFmtId="167" fontId="0" fillId="3" borderId="1" xfId="0" applyNumberFormat="1" applyFill="1" applyBorder="1" applyAlignment="1">
      <alignment horizontal="center" vertical="center"/>
    </xf>
    <xf numFmtId="167" fontId="0" fillId="3" borderId="1" xfId="1" applyNumberFormat="1" applyFont="1" applyFill="1" applyBorder="1" applyAlignment="1">
      <alignment horizontal="center" vertical="center"/>
    </xf>
    <xf numFmtId="9" fontId="0" fillId="12" borderId="1" xfId="0" applyNumberFormat="1" applyFill="1" applyBorder="1" applyAlignment="1">
      <alignment horizontal="center" vertical="center"/>
    </xf>
    <xf numFmtId="9" fontId="0" fillId="12" borderId="1" xfId="1" applyFont="1" applyFill="1" applyBorder="1" applyAlignment="1">
      <alignment horizontal="center" vertical="center"/>
    </xf>
    <xf numFmtId="3" fontId="0" fillId="12" borderId="1" xfId="0" applyNumberFormat="1" applyFill="1" applyBorder="1" applyAlignment="1">
      <alignment horizontal="center" vertical="center"/>
    </xf>
    <xf numFmtId="167" fontId="0" fillId="12" borderId="1" xfId="0" applyNumberFormat="1" applyFill="1" applyBorder="1" applyAlignment="1">
      <alignment horizontal="center" vertical="center"/>
    </xf>
    <xf numFmtId="167" fontId="0" fillId="12" borderId="1" xfId="1" applyNumberFormat="1" applyFont="1" applyFill="1" applyBorder="1" applyAlignment="1">
      <alignment horizontal="center" vertical="center"/>
    </xf>
    <xf numFmtId="0" fontId="12" fillId="3" borderId="0" xfId="0" applyFont="1" applyFill="1"/>
    <xf numFmtId="9" fontId="12" fillId="3" borderId="0" xfId="0" applyNumberFormat="1" applyFont="1" applyFill="1" applyAlignment="1">
      <alignment horizontal="center" vertical="center"/>
    </xf>
    <xf numFmtId="3" fontId="12" fillId="3" borderId="0" xfId="0" applyNumberFormat="1" applyFont="1" applyFill="1" applyAlignment="1">
      <alignment horizontal="center" vertical="center"/>
    </xf>
    <xf numFmtId="9" fontId="19" fillId="13" borderId="1" xfId="1" applyFont="1" applyFill="1" applyBorder="1" applyAlignment="1">
      <alignment horizontal="center" vertical="center"/>
    </xf>
    <xf numFmtId="9" fontId="15" fillId="3" borderId="1" xfId="1" applyFont="1" applyFill="1" applyBorder="1" applyAlignment="1">
      <alignment horizontal="center" vertical="center"/>
    </xf>
    <xf numFmtId="9" fontId="18" fillId="11" borderId="1" xfId="1"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1" xfId="0" applyFont="1" applyFill="1" applyBorder="1" applyAlignment="1">
      <alignment vertical="center" wrapText="1"/>
    </xf>
    <xf numFmtId="167" fontId="12" fillId="9" borderId="1" xfId="1" applyNumberFormat="1" applyFont="1" applyFill="1" applyBorder="1" applyAlignment="1">
      <alignment horizontal="center" vertical="center" wrapText="1"/>
    </xf>
    <xf numFmtId="3" fontId="12" fillId="9" borderId="1" xfId="0" applyNumberFormat="1" applyFont="1" applyFill="1" applyBorder="1" applyAlignment="1">
      <alignment horizontal="center" vertical="center"/>
    </xf>
    <xf numFmtId="1" fontId="12" fillId="9" borderId="1" xfId="1" applyNumberFormat="1" applyFont="1" applyFill="1" applyBorder="1" applyAlignment="1">
      <alignment horizontal="center" vertical="center" wrapText="1"/>
    </xf>
    <xf numFmtId="9" fontId="15" fillId="9" borderId="1" xfId="1" applyFont="1" applyFill="1" applyBorder="1" applyAlignment="1">
      <alignment horizontal="center" vertical="center"/>
    </xf>
    <xf numFmtId="9" fontId="13" fillId="9" borderId="1" xfId="1" applyFont="1" applyFill="1" applyBorder="1" applyAlignment="1">
      <alignment horizontal="center" vertical="center" wrapText="1"/>
    </xf>
    <xf numFmtId="0" fontId="0" fillId="9" borderId="0" xfId="0" applyFill="1"/>
    <xf numFmtId="167" fontId="13" fillId="9" borderId="1" xfId="1" applyNumberFormat="1" applyFont="1" applyFill="1" applyBorder="1" applyAlignment="1">
      <alignment horizontal="center" vertical="center" wrapText="1"/>
    </xf>
    <xf numFmtId="0" fontId="0" fillId="14" borderId="0" xfId="0" applyFill="1"/>
    <xf numFmtId="0" fontId="12" fillId="14" borderId="1" xfId="0" applyFont="1" applyFill="1" applyBorder="1" applyAlignment="1">
      <alignment horizontal="center" vertical="center" wrapText="1"/>
    </xf>
    <xf numFmtId="9" fontId="0" fillId="14" borderId="1" xfId="1" applyFont="1" applyFill="1" applyBorder="1" applyAlignment="1">
      <alignment horizontal="center" vertical="center"/>
    </xf>
    <xf numFmtId="167" fontId="12" fillId="14" borderId="1" xfId="1" applyNumberFormat="1" applyFont="1" applyFill="1" applyBorder="1" applyAlignment="1">
      <alignment horizontal="center"/>
    </xf>
    <xf numFmtId="0" fontId="0" fillId="14" borderId="0" xfId="0" applyFill="1" applyAlignment="1">
      <alignment horizontal="center"/>
    </xf>
    <xf numFmtId="9" fontId="12" fillId="14" borderId="0" xfId="1" applyFont="1" applyFill="1" applyAlignment="1">
      <alignment horizontal="center" vertical="center"/>
    </xf>
    <xf numFmtId="0" fontId="12" fillId="3" borderId="1" xfId="0" applyFont="1" applyFill="1" applyBorder="1" applyAlignment="1">
      <alignment horizontal="center" vertical="center" wrapText="1"/>
    </xf>
    <xf numFmtId="0" fontId="0" fillId="3" borderId="0" xfId="0" applyFill="1" applyAlignment="1">
      <alignment horizontal="center"/>
    </xf>
    <xf numFmtId="9" fontId="18" fillId="11" borderId="1" xfId="1" applyFont="1" applyFill="1" applyBorder="1" applyAlignment="1">
      <alignment horizontal="center"/>
    </xf>
    <xf numFmtId="3" fontId="12" fillId="3" borderId="1" xfId="0" applyNumberFormat="1" applyFont="1" applyFill="1" applyBorder="1" applyAlignment="1">
      <alignment horizontal="center" vertical="center"/>
    </xf>
    <xf numFmtId="0" fontId="22" fillId="15" borderId="1" xfId="0" applyFont="1" applyFill="1" applyBorder="1" applyAlignment="1">
      <alignment horizontal="center" vertical="center" wrapText="1"/>
    </xf>
    <xf numFmtId="0" fontId="24" fillId="0" borderId="1" xfId="2" applyFont="1" applyBorder="1" applyAlignment="1">
      <alignment horizontal="center" vertical="center"/>
    </xf>
    <xf numFmtId="0" fontId="25" fillId="3" borderId="0" xfId="0" applyFont="1" applyFill="1"/>
    <xf numFmtId="17" fontId="26" fillId="15" borderId="1" xfId="0" applyNumberFormat="1" applyFont="1" applyFill="1" applyBorder="1" applyAlignment="1">
      <alignment horizontal="center" vertical="center" wrapText="1"/>
    </xf>
    <xf numFmtId="9" fontId="25" fillId="3" borderId="0" xfId="1" applyFont="1" applyFill="1"/>
    <xf numFmtId="0" fontId="22" fillId="15" borderId="10"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2" xfId="0" applyFont="1" applyFill="1" applyBorder="1" applyAlignment="1">
      <alignment vertical="center" wrapText="1"/>
    </xf>
    <xf numFmtId="0" fontId="24" fillId="3" borderId="10" xfId="0" applyFont="1" applyFill="1" applyBorder="1" applyAlignment="1">
      <alignment horizontal="center" vertical="center" wrapText="1"/>
    </xf>
    <xf numFmtId="173" fontId="25" fillId="3" borderId="0" xfId="0" applyNumberFormat="1" applyFont="1" applyFill="1"/>
    <xf numFmtId="173" fontId="22" fillId="15" borderId="1" xfId="0" applyNumberFormat="1" applyFont="1" applyFill="1" applyBorder="1" applyAlignment="1">
      <alignment horizontal="center" vertical="center" wrapText="1"/>
    </xf>
    <xf numFmtId="173" fontId="24" fillId="3" borderId="2" xfId="0" applyNumberFormat="1" applyFont="1" applyFill="1" applyBorder="1" applyAlignment="1">
      <alignment horizontal="center" vertical="center" wrapText="1"/>
    </xf>
    <xf numFmtId="173" fontId="24" fillId="3" borderId="1" xfId="0" applyNumberFormat="1" applyFont="1" applyFill="1" applyBorder="1" applyAlignment="1">
      <alignment horizontal="center" vertical="center" wrapText="1"/>
    </xf>
    <xf numFmtId="0" fontId="25" fillId="3" borderId="0" xfId="0" applyFont="1" applyFill="1" applyAlignment="1">
      <alignment horizontal="center"/>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22" fillId="3" borderId="2" xfId="0" applyFont="1" applyFill="1" applyBorder="1" applyAlignment="1">
      <alignment horizontal="center" wrapText="1"/>
    </xf>
    <xf numFmtId="0" fontId="22" fillId="15" borderId="3" xfId="0" applyFont="1" applyFill="1" applyBorder="1" applyAlignment="1">
      <alignment horizontal="center" vertical="center" wrapText="1"/>
    </xf>
    <xf numFmtId="0" fontId="34" fillId="3" borderId="11" xfId="0" applyFont="1" applyFill="1" applyBorder="1" applyAlignment="1">
      <alignment horizontal="center"/>
    </xf>
    <xf numFmtId="0" fontId="34" fillId="3" borderId="14" xfId="0" applyFont="1" applyFill="1" applyBorder="1" applyAlignment="1">
      <alignment horizontal="center"/>
    </xf>
    <xf numFmtId="0" fontId="22" fillId="3" borderId="12" xfId="0" applyFont="1" applyFill="1" applyBorder="1" applyAlignment="1">
      <alignment horizontal="center" vertical="center"/>
    </xf>
    <xf numFmtId="0" fontId="32" fillId="3" borderId="4" xfId="0" applyFont="1" applyFill="1" applyBorder="1" applyAlignment="1">
      <alignment horizontal="center" wrapText="1"/>
    </xf>
    <xf numFmtId="0" fontId="22" fillId="16" borderId="1" xfId="0" applyFont="1" applyFill="1" applyBorder="1" applyAlignment="1">
      <alignment horizontal="center" vertical="center" wrapText="1"/>
    </xf>
    <xf numFmtId="0" fontId="22" fillId="16" borderId="3" xfId="0" applyFont="1" applyFill="1" applyBorder="1" applyAlignment="1">
      <alignment horizontal="center" vertical="center" wrapText="1"/>
    </xf>
    <xf numFmtId="0" fontId="35" fillId="16" borderId="3" xfId="0" applyFont="1" applyFill="1" applyBorder="1" applyAlignment="1">
      <alignment horizontal="center" vertical="center" wrapText="1"/>
    </xf>
    <xf numFmtId="0" fontId="22" fillId="16" borderId="2" xfId="0" applyFont="1" applyFill="1" applyBorder="1" applyAlignment="1">
      <alignment horizontal="center" wrapText="1"/>
    </xf>
    <xf numFmtId="0" fontId="35" fillId="16" borderId="2" xfId="0" applyFont="1" applyFill="1" applyBorder="1" applyAlignment="1">
      <alignment horizontal="center" wrapText="1"/>
    </xf>
    <xf numFmtId="0" fontId="35" fillId="16" borderId="4" xfId="0" applyFont="1" applyFill="1" applyBorder="1" applyAlignment="1">
      <alignment horizontal="center" vertical="center" wrapText="1"/>
    </xf>
    <xf numFmtId="0" fontId="22" fillId="17" borderId="1"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33" fillId="15" borderId="2" xfId="0" applyFont="1" applyFill="1" applyBorder="1" applyAlignment="1">
      <alignment horizontal="center" vertical="center" wrapText="1"/>
    </xf>
    <xf numFmtId="0" fontId="33" fillId="15" borderId="4" xfId="0" applyFont="1" applyFill="1" applyBorder="1" applyAlignment="1">
      <alignment horizontal="center" vertical="center" wrapText="1"/>
    </xf>
    <xf numFmtId="0" fontId="35" fillId="16" borderId="2" xfId="0" applyFont="1" applyFill="1" applyBorder="1" applyAlignment="1">
      <alignment horizontal="center" vertical="center" wrapText="1"/>
    </xf>
    <xf numFmtId="0" fontId="24" fillId="3" borderId="1" xfId="0" applyFont="1" applyFill="1" applyBorder="1" applyAlignment="1">
      <alignment horizontal="left" vertical="center" wrapText="1"/>
    </xf>
    <xf numFmtId="0" fontId="24" fillId="3" borderId="10" xfId="0" applyFont="1" applyFill="1" applyBorder="1" applyAlignment="1">
      <alignment horizontal="left" vertical="center" wrapText="1"/>
    </xf>
    <xf numFmtId="0" fontId="24" fillId="3" borderId="2" xfId="0" applyFont="1" applyFill="1" applyBorder="1" applyAlignment="1">
      <alignment horizontal="left" vertical="center" wrapText="1"/>
    </xf>
    <xf numFmtId="0" fontId="24" fillId="3" borderId="9" xfId="0" applyFont="1" applyFill="1" applyBorder="1" applyAlignment="1">
      <alignment horizontal="left" vertical="center" wrapText="1"/>
    </xf>
    <xf numFmtId="0" fontId="25" fillId="3" borderId="0" xfId="0" applyFont="1" applyFill="1" applyAlignment="1">
      <alignment horizontal="left" vertical="center" wrapText="1"/>
    </xf>
    <xf numFmtId="10" fontId="25" fillId="3" borderId="0" xfId="0" applyNumberFormat="1" applyFont="1" applyFill="1"/>
    <xf numFmtId="10" fontId="22" fillId="15" borderId="1" xfId="0" applyNumberFormat="1" applyFont="1" applyFill="1" applyBorder="1" applyAlignment="1">
      <alignment horizontal="center" vertical="center" wrapText="1"/>
    </xf>
    <xf numFmtId="167" fontId="24" fillId="3" borderId="1" xfId="1" applyNumberFormat="1" applyFont="1" applyFill="1" applyBorder="1" applyAlignment="1">
      <alignment horizontal="center" vertical="center" wrapText="1"/>
    </xf>
    <xf numFmtId="14" fontId="24" fillId="3" borderId="1" xfId="0" applyNumberFormat="1" applyFont="1" applyFill="1" applyBorder="1" applyAlignment="1">
      <alignment horizontal="center" vertical="center" wrapText="1"/>
    </xf>
    <xf numFmtId="10" fontId="24" fillId="3" borderId="1" xfId="1" applyNumberFormat="1" applyFont="1" applyFill="1" applyBorder="1" applyAlignment="1">
      <alignment horizontal="center" vertical="center" wrapText="1"/>
    </xf>
    <xf numFmtId="0" fontId="25" fillId="3" borderId="1" xfId="0" applyFont="1" applyFill="1" applyBorder="1" applyAlignment="1">
      <alignment horizontal="center" vertical="center"/>
    </xf>
    <xf numFmtId="14" fontId="25" fillId="3" borderId="1" xfId="0" applyNumberFormat="1" applyFont="1" applyFill="1" applyBorder="1" applyAlignment="1">
      <alignment horizontal="center" vertical="center" wrapText="1"/>
    </xf>
    <xf numFmtId="9" fontId="25" fillId="3" borderId="1" xfId="0" applyNumberFormat="1" applyFont="1" applyFill="1" applyBorder="1" applyAlignment="1">
      <alignment horizontal="center" vertical="center"/>
    </xf>
    <xf numFmtId="0" fontId="22" fillId="15" borderId="3" xfId="0" applyFont="1" applyFill="1" applyBorder="1" applyAlignment="1">
      <alignment horizontal="center" wrapText="1"/>
    </xf>
    <xf numFmtId="0" fontId="33" fillId="15" borderId="2" xfId="0" applyFont="1" applyFill="1" applyBorder="1" applyAlignment="1">
      <alignment horizontal="center" wrapText="1"/>
    </xf>
    <xf numFmtId="0" fontId="33" fillId="15" borderId="3" xfId="0" applyFont="1" applyFill="1" applyBorder="1" applyAlignment="1">
      <alignment horizontal="center" wrapText="1"/>
    </xf>
    <xf numFmtId="0" fontId="24" fillId="3" borderId="10" xfId="0" applyFont="1" applyFill="1" applyBorder="1" applyAlignment="1">
      <alignment vertical="center" wrapText="1"/>
    </xf>
    <xf numFmtId="0" fontId="25" fillId="3" borderId="0" xfId="0" applyFont="1" applyFill="1" applyAlignment="1">
      <alignment wrapText="1"/>
    </xf>
    <xf numFmtId="0" fontId="24" fillId="18" borderId="1" xfId="0" applyFont="1" applyFill="1" applyBorder="1" applyAlignment="1">
      <alignment horizontal="left" vertical="center" wrapText="1"/>
    </xf>
    <xf numFmtId="9" fontId="24" fillId="18" borderId="14" xfId="0" applyNumberFormat="1" applyFont="1" applyFill="1" applyBorder="1" applyAlignment="1">
      <alignment horizontal="center" vertical="center" wrapText="1"/>
    </xf>
    <xf numFmtId="14" fontId="24" fillId="18" borderId="14" xfId="0" applyNumberFormat="1" applyFont="1" applyFill="1" applyBorder="1" applyAlignment="1">
      <alignment horizontal="center" vertical="center" wrapText="1"/>
    </xf>
    <xf numFmtId="0" fontId="22" fillId="17" borderId="2" xfId="0" applyFont="1" applyFill="1" applyBorder="1" applyAlignment="1">
      <alignment horizontal="center" vertical="center" wrapText="1"/>
    </xf>
    <xf numFmtId="0" fontId="36" fillId="19" borderId="14" xfId="0" applyFont="1" applyFill="1" applyBorder="1" applyAlignment="1">
      <alignment vertical="center" wrapText="1"/>
    </xf>
    <xf numFmtId="0" fontId="36" fillId="19" borderId="11" xfId="0" applyFont="1" applyFill="1" applyBorder="1" applyAlignment="1">
      <alignment vertical="center" wrapText="1"/>
    </xf>
    <xf numFmtId="0" fontId="22" fillId="19" borderId="0" xfId="0" applyFont="1" applyFill="1" applyAlignment="1">
      <alignment horizontal="center" vertical="center" wrapText="1"/>
    </xf>
    <xf numFmtId="165" fontId="25" fillId="3" borderId="0" xfId="4" applyFont="1" applyFill="1"/>
    <xf numFmtId="2" fontId="24" fillId="3" borderId="2" xfId="0" applyNumberFormat="1" applyFont="1" applyFill="1" applyBorder="1" applyAlignment="1">
      <alignment horizontal="center" vertical="center" wrapText="1"/>
    </xf>
    <xf numFmtId="2" fontId="25" fillId="3" borderId="0" xfId="0" applyNumberFormat="1" applyFont="1" applyFill="1"/>
    <xf numFmtId="2" fontId="22" fillId="15" borderId="1" xfId="0" applyNumberFormat="1" applyFont="1" applyFill="1" applyBorder="1" applyAlignment="1">
      <alignment horizontal="center" vertical="center" wrapText="1"/>
    </xf>
    <xf numFmtId="2" fontId="22" fillId="3" borderId="0" xfId="0" applyNumberFormat="1" applyFont="1" applyFill="1" applyAlignment="1">
      <alignment horizontal="center"/>
    </xf>
    <xf numFmtId="0" fontId="25" fillId="3" borderId="0" xfId="0" applyFont="1" applyFill="1" applyAlignment="1">
      <alignment vertical="center"/>
    </xf>
    <xf numFmtId="0" fontId="22" fillId="16" borderId="2" xfId="0" applyFont="1" applyFill="1" applyBorder="1" applyAlignment="1">
      <alignment horizontal="center" vertical="center" wrapText="1"/>
    </xf>
    <xf numFmtId="0" fontId="24" fillId="18" borderId="14" xfId="0" applyFont="1" applyFill="1" applyBorder="1" applyAlignment="1">
      <alignment horizontal="center" vertical="center" wrapText="1"/>
    </xf>
    <xf numFmtId="173" fontId="34" fillId="3" borderId="0" xfId="0" applyNumberFormat="1" applyFont="1" applyFill="1"/>
    <xf numFmtId="0" fontId="38" fillId="0" borderId="0" xfId="0" applyFont="1" applyAlignment="1">
      <alignment wrapText="1"/>
    </xf>
    <xf numFmtId="0" fontId="39" fillId="0" borderId="1" xfId="0" applyFont="1" applyBorder="1" applyAlignment="1">
      <alignment vertical="center" wrapText="1"/>
    </xf>
    <xf numFmtId="0" fontId="39" fillId="0" borderId="0" xfId="0" applyFont="1" applyAlignment="1">
      <alignment vertical="center" wrapText="1"/>
    </xf>
    <xf numFmtId="0" fontId="39" fillId="0" borderId="0" xfId="0" applyFont="1"/>
    <xf numFmtId="0" fontId="37" fillId="20" borderId="16" xfId="0" applyFont="1" applyFill="1" applyBorder="1" applyAlignment="1">
      <alignment horizontal="center" vertical="center" wrapText="1"/>
    </xf>
    <xf numFmtId="0" fontId="37" fillId="20" borderId="17" xfId="0" applyFont="1" applyFill="1" applyBorder="1" applyAlignment="1">
      <alignment horizontal="center" vertical="center" wrapText="1"/>
    </xf>
    <xf numFmtId="0" fontId="0" fillId="0" borderId="0" xfId="0" applyAlignment="1">
      <alignment horizontal="left" vertical="center" wrapText="1"/>
    </xf>
    <xf numFmtId="0" fontId="40" fillId="0" borderId="0" xfId="0" applyFont="1" applyAlignment="1">
      <alignment horizontal="left" vertical="center" wrapText="1"/>
    </xf>
    <xf numFmtId="0" fontId="41" fillId="21"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0" fillId="17" borderId="1" xfId="0" applyFill="1" applyBorder="1" applyAlignment="1">
      <alignment horizontal="left" vertical="center" wrapText="1"/>
    </xf>
    <xf numFmtId="164" fontId="0" fillId="17" borderId="1" xfId="5" applyFont="1" applyFill="1" applyBorder="1" applyAlignment="1">
      <alignment horizontal="left" vertical="center" wrapText="1"/>
    </xf>
    <xf numFmtId="0" fontId="0" fillId="3" borderId="1" xfId="0" applyFill="1" applyBorder="1" applyAlignment="1">
      <alignment horizontal="left" vertical="center" wrapText="1"/>
    </xf>
    <xf numFmtId="0" fontId="42" fillId="17" borderId="1" xfId="6" applyFill="1" applyBorder="1" applyAlignment="1">
      <alignment horizontal="left" vertical="center" wrapText="1"/>
    </xf>
    <xf numFmtId="0" fontId="12" fillId="17" borderId="1" xfId="0" applyFont="1" applyFill="1" applyBorder="1" applyAlignment="1">
      <alignment horizontal="left" vertical="center" wrapText="1"/>
    </xf>
    <xf numFmtId="0" fontId="0" fillId="15" borderId="1" xfId="0" applyFill="1" applyBorder="1" applyAlignment="1">
      <alignment horizontal="left" vertical="center" wrapText="1"/>
    </xf>
    <xf numFmtId="0" fontId="18" fillId="22" borderId="1" xfId="0" applyFont="1" applyFill="1" applyBorder="1" applyAlignment="1">
      <alignment horizontal="center"/>
    </xf>
    <xf numFmtId="0" fontId="0" fillId="0" borderId="1" xfId="0" applyBorder="1" applyAlignment="1">
      <alignment horizontal="right"/>
    </xf>
    <xf numFmtId="9" fontId="9" fillId="0" borderId="1" xfId="0" applyNumberFormat="1" applyFont="1" applyBorder="1" applyAlignment="1">
      <alignment horizontal="center" vertical="center" wrapText="1" readingOrder="1"/>
    </xf>
    <xf numFmtId="9" fontId="9" fillId="0" borderId="2" xfId="0" applyNumberFormat="1" applyFont="1" applyBorder="1" applyAlignment="1">
      <alignment horizontal="center" vertical="center" wrapText="1" readingOrder="1"/>
    </xf>
    <xf numFmtId="164" fontId="0" fillId="0" borderId="1" xfId="5" applyFont="1" applyFill="1" applyBorder="1" applyAlignment="1">
      <alignment horizontal="left" vertical="center" wrapText="1"/>
    </xf>
    <xf numFmtId="0" fontId="45" fillId="0" borderId="1" xfId="0" applyFont="1" applyBorder="1" applyAlignment="1">
      <alignment horizontal="left" vertical="center" wrapText="1"/>
    </xf>
    <xf numFmtId="0" fontId="45" fillId="0" borderId="1" xfId="0" applyFont="1" applyBorder="1" applyAlignment="1">
      <alignment horizontal="center" vertical="center" wrapText="1"/>
    </xf>
    <xf numFmtId="164" fontId="45" fillId="0" borderId="1" xfId="5" applyFont="1" applyFill="1" applyBorder="1" applyAlignment="1">
      <alignment horizontal="left" vertical="center" wrapText="1"/>
    </xf>
    <xf numFmtId="0" fontId="46" fillId="21" borderId="1" xfId="0" applyFont="1" applyFill="1" applyBorder="1" applyAlignment="1">
      <alignment horizontal="center" vertical="center" wrapText="1"/>
    </xf>
    <xf numFmtId="0" fontId="46" fillId="21" borderId="10" xfId="0" applyFont="1" applyFill="1" applyBorder="1" applyAlignment="1">
      <alignment horizontal="center" vertical="center" wrapText="1"/>
    </xf>
    <xf numFmtId="0" fontId="42" fillId="0" borderId="1" xfId="6" applyBorder="1" applyAlignment="1">
      <alignment horizontal="center" vertical="center" wrapText="1"/>
    </xf>
    <xf numFmtId="164" fontId="0" fillId="0" borderId="0" xfId="0" applyNumberFormat="1" applyAlignment="1">
      <alignment horizontal="left" vertical="center" wrapText="1"/>
    </xf>
    <xf numFmtId="0" fontId="46" fillId="23"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2" xfId="0" applyFont="1" applyBorder="1" applyAlignment="1">
      <alignment horizontal="center" vertical="center" wrapText="1"/>
    </xf>
    <xf numFmtId="173" fontId="24" fillId="0" borderId="2" xfId="0" applyNumberFormat="1" applyFont="1" applyBorder="1" applyAlignment="1">
      <alignment horizontal="center" vertical="center" wrapText="1"/>
    </xf>
    <xf numFmtId="167" fontId="24" fillId="0" borderId="1" xfId="1" applyNumberFormat="1" applyFont="1" applyFill="1" applyBorder="1" applyAlignment="1">
      <alignment horizontal="center" vertical="center" wrapText="1"/>
    </xf>
    <xf numFmtId="14" fontId="2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25" fillId="0" borderId="0" xfId="0" applyFont="1" applyAlignment="1">
      <alignment horizontal="center"/>
    </xf>
    <xf numFmtId="0" fontId="24" fillId="0" borderId="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 xfId="0" applyFont="1" applyBorder="1" applyAlignment="1">
      <alignment horizontal="left" vertical="center" wrapText="1"/>
    </xf>
    <xf numFmtId="0" fontId="24" fillId="0" borderId="10" xfId="0" applyFont="1" applyBorder="1" applyAlignment="1">
      <alignment vertical="center" wrapText="1"/>
    </xf>
    <xf numFmtId="10" fontId="24" fillId="0" borderId="1" xfId="1" applyNumberFormat="1" applyFont="1" applyFill="1" applyBorder="1" applyAlignment="1">
      <alignment horizontal="center" vertical="center" wrapText="1"/>
    </xf>
    <xf numFmtId="0" fontId="25" fillId="0" borderId="0" xfId="0" applyFont="1" applyAlignment="1">
      <alignment wrapText="1"/>
    </xf>
    <xf numFmtId="0" fontId="24" fillId="0" borderId="2" xfId="0" applyFont="1" applyBorder="1" applyAlignment="1">
      <alignment vertical="center" wrapText="1"/>
    </xf>
    <xf numFmtId="173" fontId="24" fillId="0" borderId="1" xfId="0" applyNumberFormat="1" applyFont="1" applyBorder="1" applyAlignment="1">
      <alignment horizontal="center" vertical="center" wrapText="1"/>
    </xf>
    <xf numFmtId="9" fontId="24" fillId="0" borderId="14" xfId="0" applyNumberFormat="1" applyFont="1" applyBorder="1" applyAlignment="1">
      <alignment horizontal="center" vertical="center" wrapText="1"/>
    </xf>
    <xf numFmtId="14" fontId="24" fillId="0" borderId="14" xfId="0" applyNumberFormat="1" applyFont="1" applyBorder="1" applyAlignment="1">
      <alignment horizontal="center" vertical="center" wrapText="1"/>
    </xf>
    <xf numFmtId="0" fontId="24" fillId="0" borderId="14" xfId="0" applyFont="1" applyBorder="1" applyAlignment="1">
      <alignment horizontal="center" vertical="center" wrapText="1"/>
    </xf>
    <xf numFmtId="0" fontId="25" fillId="0" borderId="0" xfId="0" applyFont="1"/>
    <xf numFmtId="2" fontId="22" fillId="0" borderId="0" xfId="0" applyNumberFormat="1" applyFont="1" applyAlignment="1">
      <alignment horizontal="center"/>
    </xf>
    <xf numFmtId="173" fontId="25" fillId="0" borderId="0" xfId="0" applyNumberFormat="1" applyFont="1"/>
    <xf numFmtId="10" fontId="25" fillId="0" borderId="0" xfId="0" applyNumberFormat="1" applyFont="1"/>
    <xf numFmtId="0" fontId="24" fillId="0" borderId="9" xfId="0" applyFont="1" applyBorder="1" applyAlignment="1">
      <alignment horizontal="left" vertical="center" wrapText="1"/>
    </xf>
    <xf numFmtId="14" fontId="24" fillId="27" borderId="1" xfId="0" applyNumberFormat="1" applyFont="1" applyFill="1" applyBorder="1" applyAlignment="1">
      <alignment horizontal="center" vertical="center" wrapText="1"/>
    </xf>
    <xf numFmtId="0" fontId="24" fillId="7" borderId="10" xfId="0" applyFont="1" applyFill="1" applyBorder="1" applyAlignment="1">
      <alignment horizontal="center" vertical="center" wrapText="1"/>
    </xf>
    <xf numFmtId="0" fontId="39" fillId="3" borderId="18" xfId="0" applyFont="1" applyFill="1" applyBorder="1" applyAlignment="1">
      <alignment vertical="center" wrapText="1"/>
    </xf>
    <xf numFmtId="0" fontId="47" fillId="21" borderId="1" xfId="0" applyFont="1" applyFill="1" applyBorder="1" applyAlignment="1">
      <alignment horizontal="center" vertical="center" wrapText="1"/>
    </xf>
    <xf numFmtId="0" fontId="48" fillId="0" borderId="1" xfId="0" applyFont="1" applyBorder="1" applyAlignment="1">
      <alignment horizontal="left" vertical="center" wrapText="1"/>
    </xf>
    <xf numFmtId="164" fontId="48" fillId="0" borderId="1" xfId="5" applyFont="1" applyFill="1" applyBorder="1" applyAlignment="1">
      <alignment horizontal="left" vertical="center" wrapText="1"/>
    </xf>
    <xf numFmtId="0" fontId="49" fillId="0" borderId="1" xfId="0" applyFont="1" applyBorder="1" applyAlignment="1">
      <alignment horizontal="left" vertical="center" wrapText="1"/>
    </xf>
    <xf numFmtId="0" fontId="48" fillId="9" borderId="1" xfId="0" applyFont="1" applyFill="1" applyBorder="1" applyAlignment="1">
      <alignment horizontal="left" vertical="center" wrapText="1"/>
    </xf>
    <xf numFmtId="0" fontId="51" fillId="0" borderId="1" xfId="6" applyFont="1" applyFill="1" applyBorder="1" applyAlignment="1">
      <alignment horizontal="left" vertical="center" wrapText="1"/>
    </xf>
    <xf numFmtId="0" fontId="48" fillId="25" borderId="1" xfId="0" applyFont="1" applyFill="1" applyBorder="1" applyAlignment="1">
      <alignment horizontal="left" vertical="center" wrapText="1"/>
    </xf>
    <xf numFmtId="0" fontId="22" fillId="0" borderId="1" xfId="0" applyFont="1" applyBorder="1" applyAlignment="1">
      <alignment horizontal="center" vertical="center" wrapText="1"/>
    </xf>
    <xf numFmtId="0" fontId="24" fillId="0" borderId="7" xfId="0" applyFont="1" applyBorder="1" applyAlignment="1">
      <alignment horizontal="center" vertical="center" wrapText="1"/>
    </xf>
    <xf numFmtId="2" fontId="22" fillId="15" borderId="5" xfId="0" applyNumberFormat="1" applyFont="1" applyFill="1" applyBorder="1" applyAlignment="1">
      <alignment horizontal="center" vertical="center" wrapText="1"/>
    </xf>
    <xf numFmtId="2" fontId="24" fillId="0" borderId="11" xfId="0" applyNumberFormat="1" applyFont="1" applyBorder="1" applyAlignment="1">
      <alignment horizontal="center" vertical="center" wrapText="1"/>
    </xf>
    <xf numFmtId="0" fontId="25" fillId="3" borderId="1" xfId="0" applyFont="1" applyFill="1" applyBorder="1"/>
    <xf numFmtId="0" fontId="24" fillId="24"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5" fillId="0" borderId="2" xfId="0" applyFont="1" applyBorder="1"/>
    <xf numFmtId="165" fontId="25" fillId="3" borderId="0" xfId="4" applyFont="1" applyFill="1" applyBorder="1"/>
    <xf numFmtId="164" fontId="0" fillId="0" borderId="1" xfId="5" applyFont="1" applyFill="1" applyBorder="1" applyAlignment="1">
      <alignment horizontal="right" vertical="center" wrapText="1"/>
    </xf>
    <xf numFmtId="0" fontId="0" fillId="0" borderId="0" xfId="0" applyAlignment="1">
      <alignment horizontal="center" vertical="center" wrapText="1"/>
    </xf>
    <xf numFmtId="164" fontId="0" fillId="0" borderId="0" xfId="5" applyFont="1" applyFill="1" applyBorder="1" applyAlignment="1">
      <alignment horizontal="right" vertical="center" wrapText="1"/>
    </xf>
    <xf numFmtId="0" fontId="0" fillId="0" borderId="5" xfId="0" applyBorder="1" applyAlignment="1">
      <alignment horizontal="left" vertical="center" wrapText="1"/>
    </xf>
    <xf numFmtId="164" fontId="41" fillId="21" borderId="1" xfId="5" applyFont="1" applyFill="1" applyBorder="1" applyAlignment="1">
      <alignment horizontal="center" vertical="center" wrapText="1"/>
    </xf>
    <xf numFmtId="0" fontId="42" fillId="0" borderId="0" xfId="6" applyFill="1" applyAlignment="1">
      <alignment horizontal="left" vertical="center" wrapText="1"/>
    </xf>
    <xf numFmtId="164" fontId="0" fillId="0" borderId="1" xfId="5" applyFont="1" applyBorder="1" applyAlignment="1">
      <alignment horizontal="left"/>
    </xf>
    <xf numFmtId="0" fontId="0" fillId="27" borderId="1" xfId="0" applyFill="1" applyBorder="1" applyAlignment="1">
      <alignment horizontal="left" vertical="center" wrapText="1"/>
    </xf>
    <xf numFmtId="164" fontId="0" fillId="27" borderId="1" xfId="5" applyFont="1" applyFill="1" applyBorder="1" applyAlignment="1">
      <alignment horizontal="right" vertical="center" wrapText="1"/>
    </xf>
    <xf numFmtId="0" fontId="0" fillId="27" borderId="1" xfId="0" applyFill="1" applyBorder="1" applyAlignment="1">
      <alignment horizontal="center" vertical="center" wrapText="1"/>
    </xf>
    <xf numFmtId="0" fontId="0" fillId="9" borderId="1" xfId="0" applyFill="1" applyBorder="1" applyAlignment="1">
      <alignment horizontal="left" vertical="center" wrapText="1"/>
    </xf>
    <xf numFmtId="164" fontId="0" fillId="9" borderId="1" xfId="5" applyFont="1" applyFill="1" applyBorder="1" applyAlignment="1">
      <alignment horizontal="right" vertical="center" wrapText="1"/>
    </xf>
    <xf numFmtId="0" fontId="0" fillId="9" borderId="1" xfId="0" applyFill="1" applyBorder="1" applyAlignment="1">
      <alignment horizontal="center" vertical="center" wrapText="1"/>
    </xf>
    <xf numFmtId="0" fontId="0" fillId="9" borderId="10" xfId="0" applyFill="1" applyBorder="1" applyAlignment="1">
      <alignment horizontal="left" vertical="center" wrapText="1"/>
    </xf>
    <xf numFmtId="0" fontId="0" fillId="9" borderId="5" xfId="0" applyFill="1" applyBorder="1" applyAlignment="1">
      <alignment horizontal="left" vertical="center" wrapText="1"/>
    </xf>
    <xf numFmtId="0" fontId="24" fillId="28" borderId="1" xfId="0" applyFont="1" applyFill="1" applyBorder="1" applyAlignment="1">
      <alignment horizontal="center" vertical="center" wrapText="1"/>
    </xf>
    <xf numFmtId="0" fontId="44" fillId="0" borderId="1" xfId="6" applyFont="1" applyBorder="1" applyAlignment="1">
      <alignment horizontal="right"/>
    </xf>
    <xf numFmtId="0" fontId="22" fillId="26" borderId="1" xfId="0" applyFont="1" applyFill="1" applyBorder="1" applyAlignment="1">
      <alignment horizontal="center" vertical="center" wrapText="1"/>
    </xf>
    <xf numFmtId="0" fontId="0" fillId="29" borderId="1" xfId="0" applyFill="1" applyBorder="1" applyAlignment="1">
      <alignment horizontal="left" vertical="center" wrapText="1"/>
    </xf>
    <xf numFmtId="164" fontId="52" fillId="29" borderId="1" xfId="5" applyFont="1" applyFill="1" applyBorder="1" applyAlignment="1">
      <alignment horizontal="right" vertical="center" wrapText="1"/>
    </xf>
    <xf numFmtId="0" fontId="0" fillId="29" borderId="1" xfId="0" applyFill="1" applyBorder="1" applyAlignment="1">
      <alignment horizontal="center" vertical="center" wrapText="1"/>
    </xf>
    <xf numFmtId="14" fontId="24" fillId="24" borderId="1" xfId="0" applyNumberFormat="1" applyFont="1" applyFill="1" applyBorder="1" applyAlignment="1">
      <alignment horizontal="center" vertical="center" wrapText="1"/>
    </xf>
    <xf numFmtId="0" fontId="22" fillId="0" borderId="2"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9" fontId="1" fillId="3" borderId="2" xfId="0" applyNumberFormat="1" applyFont="1" applyFill="1" applyBorder="1" applyAlignment="1">
      <alignment horizontal="center" vertical="center" wrapText="1"/>
    </xf>
    <xf numFmtId="9" fontId="1" fillId="3" borderId="3" xfId="0" applyNumberFormat="1" applyFont="1" applyFill="1" applyBorder="1" applyAlignment="1">
      <alignment horizontal="center" vertical="center" wrapText="1"/>
    </xf>
    <xf numFmtId="9" fontId="1" fillId="3" borderId="4" xfId="0" applyNumberFormat="1" applyFont="1" applyFill="1" applyBorder="1" applyAlignment="1">
      <alignment horizontal="center" vertical="center" wrapText="1"/>
    </xf>
    <xf numFmtId="167" fontId="1" fillId="3" borderId="2" xfId="0" applyNumberFormat="1" applyFont="1" applyFill="1" applyBorder="1" applyAlignment="1">
      <alignment horizontal="center" vertical="center" wrapText="1"/>
    </xf>
    <xf numFmtId="167" fontId="1" fillId="3" borderId="3" xfId="0" applyNumberFormat="1" applyFont="1" applyFill="1" applyBorder="1" applyAlignment="1">
      <alignment horizontal="center" vertical="center" wrapText="1"/>
    </xf>
    <xf numFmtId="167" fontId="1" fillId="3" borderId="4"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9" fontId="1" fillId="3" borderId="1" xfId="0" applyNumberFormat="1" applyFont="1" applyFill="1" applyBorder="1" applyAlignment="1">
      <alignment horizontal="center" vertical="center" wrapText="1"/>
    </xf>
    <xf numFmtId="9" fontId="3" fillId="0" borderId="7"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9" fontId="1" fillId="3" borderId="2" xfId="0" applyNumberFormat="1" applyFont="1" applyFill="1" applyBorder="1" applyAlignment="1">
      <alignment horizontal="center" vertical="center"/>
    </xf>
    <xf numFmtId="9" fontId="1" fillId="3" borderId="4" xfId="0" applyNumberFormat="1" applyFont="1" applyFill="1" applyBorder="1" applyAlignment="1">
      <alignment horizontal="center" vertical="center"/>
    </xf>
    <xf numFmtId="0" fontId="6" fillId="5" borderId="6" xfId="0" applyFont="1" applyFill="1" applyBorder="1" applyAlignment="1">
      <alignment horizontal="center" vertical="center" wrapText="1"/>
    </xf>
    <xf numFmtId="0" fontId="4" fillId="4" borderId="0" xfId="0" applyFont="1" applyFill="1" applyAlignment="1">
      <alignment horizontal="left" vertical="center" wrapText="1"/>
    </xf>
    <xf numFmtId="0" fontId="5" fillId="4" borderId="1" xfId="0" applyFont="1" applyFill="1" applyBorder="1" applyAlignment="1">
      <alignment horizontal="center" vertical="center" wrapText="1"/>
    </xf>
    <xf numFmtId="0" fontId="18" fillId="11" borderId="1" xfId="0" applyFont="1" applyFill="1" applyBorder="1" applyAlignment="1">
      <alignment horizontal="center" vertical="center" wrapText="1"/>
    </xf>
    <xf numFmtId="0" fontId="12" fillId="0" borderId="6" xfId="0" applyFont="1" applyBorder="1" applyAlignment="1">
      <alignment horizontal="center"/>
    </xf>
    <xf numFmtId="0" fontId="0" fillId="0" borderId="6" xfId="0" applyBorder="1" applyAlignment="1">
      <alignment horizontal="center"/>
    </xf>
    <xf numFmtId="0" fontId="12" fillId="0" borderId="0" xfId="0" applyFont="1" applyAlignment="1">
      <alignment horizontal="center"/>
    </xf>
    <xf numFmtId="9" fontId="2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24" fillId="0" borderId="10" xfId="0" applyFont="1" applyBorder="1" applyAlignment="1">
      <alignment horizontal="center" vertical="center" wrapText="1"/>
    </xf>
    <xf numFmtId="2" fontId="24" fillId="0" borderId="11" xfId="0" applyNumberFormat="1" applyFont="1" applyBorder="1" applyAlignment="1">
      <alignment horizontal="center" vertical="center" wrapText="1"/>
    </xf>
    <xf numFmtId="2" fontId="24" fillId="0" borderId="12" xfId="0" applyNumberFormat="1" applyFont="1" applyBorder="1" applyAlignment="1">
      <alignment horizontal="center" vertical="center" wrapText="1"/>
    </xf>
    <xf numFmtId="2" fontId="24" fillId="0" borderId="14" xfId="0" applyNumberFormat="1" applyFont="1" applyBorder="1" applyAlignment="1">
      <alignment horizontal="center" vertical="center" wrapText="1"/>
    </xf>
    <xf numFmtId="173" fontId="24" fillId="0" borderId="1" xfId="0" applyNumberFormat="1"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2" fillId="0" borderId="1" xfId="2" applyFont="1" applyBorder="1" applyAlignment="1">
      <alignment horizontal="center" vertical="center"/>
    </xf>
    <xf numFmtId="172" fontId="22" fillId="0" borderId="1" xfId="2" applyNumberFormat="1" applyFont="1" applyBorder="1" applyAlignment="1">
      <alignment horizontal="center" vertical="center"/>
    </xf>
    <xf numFmtId="14" fontId="26" fillId="3" borderId="1" xfId="0" applyNumberFormat="1" applyFont="1" applyFill="1" applyBorder="1" applyAlignment="1">
      <alignment horizontal="center" vertical="center"/>
    </xf>
    <xf numFmtId="0" fontId="26" fillId="3" borderId="1" xfId="0" applyFont="1" applyFill="1" applyBorder="1" applyAlignment="1">
      <alignment horizontal="center" vertical="center"/>
    </xf>
    <xf numFmtId="0" fontId="25" fillId="3" borderId="7" xfId="0" applyFont="1" applyFill="1" applyBorder="1" applyAlignment="1">
      <alignment horizontal="center"/>
    </xf>
    <xf numFmtId="0" fontId="25" fillId="3" borderId="13" xfId="0" applyFont="1" applyFill="1" applyBorder="1" applyAlignment="1">
      <alignment horizontal="center"/>
    </xf>
    <xf numFmtId="0" fontId="25" fillId="3" borderId="11" xfId="0" applyFont="1" applyFill="1" applyBorder="1" applyAlignment="1">
      <alignment horizontal="center"/>
    </xf>
    <xf numFmtId="0" fontId="25" fillId="3" borderId="8" xfId="0" applyFont="1" applyFill="1" applyBorder="1" applyAlignment="1">
      <alignment horizontal="center"/>
    </xf>
    <xf numFmtId="0" fontId="25" fillId="3" borderId="0" xfId="0" applyFont="1" applyFill="1" applyAlignment="1">
      <alignment horizontal="center"/>
    </xf>
    <xf numFmtId="0" fontId="25" fillId="3" borderId="12" xfId="0" applyFont="1" applyFill="1" applyBorder="1" applyAlignment="1">
      <alignment horizontal="center"/>
    </xf>
    <xf numFmtId="0" fontId="25" fillId="3" borderId="9" xfId="0" applyFont="1" applyFill="1" applyBorder="1" applyAlignment="1">
      <alignment horizontal="center"/>
    </xf>
    <xf numFmtId="0" fontId="25" fillId="3" borderId="6" xfId="0" applyFont="1" applyFill="1" applyBorder="1" applyAlignment="1">
      <alignment horizontal="center"/>
    </xf>
    <xf numFmtId="0" fontId="25" fillId="3" borderId="14" xfId="0" applyFont="1" applyFill="1" applyBorder="1" applyAlignment="1">
      <alignment horizontal="center"/>
    </xf>
    <xf numFmtId="0" fontId="22" fillId="0" borderId="1" xfId="2"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2" fillId="15" borderId="4" xfId="0" applyFont="1" applyFill="1" applyBorder="1" applyAlignment="1">
      <alignment horizontal="center" vertical="center" wrapText="1"/>
    </xf>
    <xf numFmtId="0" fontId="22" fillId="15" borderId="1" xfId="0" applyFont="1" applyFill="1" applyBorder="1" applyAlignment="1">
      <alignment horizontal="center" vertical="center" wrapText="1"/>
    </xf>
    <xf numFmtId="0" fontId="25" fillId="0" borderId="15" xfId="0" applyFont="1" applyBorder="1" applyAlignment="1">
      <alignment horizontal="center" vertical="center" wrapText="1"/>
    </xf>
    <xf numFmtId="0" fontId="25" fillId="0" borderId="5" xfId="0" applyFont="1" applyBorder="1" applyAlignment="1">
      <alignment horizontal="center" vertical="center" wrapText="1"/>
    </xf>
    <xf numFmtId="169" fontId="24" fillId="3" borderId="10" xfId="3" applyNumberFormat="1" applyFont="1" applyFill="1" applyBorder="1" applyAlignment="1">
      <alignment horizontal="center" vertical="center" wrapText="1"/>
    </xf>
    <xf numFmtId="169" fontId="24" fillId="3" borderId="5" xfId="3" applyNumberFormat="1" applyFont="1" applyFill="1" applyBorder="1" applyAlignment="1">
      <alignment horizontal="center" vertical="center" wrapText="1"/>
    </xf>
    <xf numFmtId="0" fontId="22" fillId="15" borderId="10" xfId="0" applyFont="1" applyFill="1" applyBorder="1" applyAlignment="1">
      <alignment horizontal="center" vertical="center" wrapText="1"/>
    </xf>
    <xf numFmtId="0" fontId="22" fillId="15" borderId="15" xfId="0" applyFont="1" applyFill="1" applyBorder="1" applyAlignment="1">
      <alignment horizontal="center" vertical="center" wrapText="1"/>
    </xf>
    <xf numFmtId="166" fontId="26" fillId="0" borderId="10" xfId="0" applyNumberFormat="1" applyFont="1" applyBorder="1" applyAlignment="1">
      <alignment horizontal="center" vertical="center"/>
    </xf>
    <xf numFmtId="166" fontId="26" fillId="0" borderId="15" xfId="0" applyNumberFormat="1" applyFont="1" applyBorder="1" applyAlignment="1">
      <alignment horizontal="center" vertical="center"/>
    </xf>
    <xf numFmtId="166" fontId="26" fillId="0" borderId="5" xfId="0" applyNumberFormat="1" applyFont="1" applyBorder="1" applyAlignment="1">
      <alignment horizontal="center" vertical="center"/>
    </xf>
    <xf numFmtId="166" fontId="26" fillId="3" borderId="0" xfId="0" applyNumberFormat="1" applyFont="1" applyFill="1" applyAlignment="1">
      <alignment horizontal="center" vertical="center"/>
    </xf>
    <xf numFmtId="0" fontId="23" fillId="6" borderId="7" xfId="0" applyFont="1" applyFill="1" applyBorder="1" applyAlignment="1">
      <alignment horizontal="center" vertical="center" wrapText="1"/>
    </xf>
    <xf numFmtId="0" fontId="23" fillId="6" borderId="13"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11"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6" xfId="0" applyFont="1" applyFill="1" applyBorder="1" applyAlignment="1">
      <alignment horizontal="center" vertical="center" wrapText="1"/>
    </xf>
    <xf numFmtId="0" fontId="23" fillId="6" borderId="14" xfId="0" applyFont="1" applyFill="1" applyBorder="1" applyAlignment="1">
      <alignment horizontal="center" vertical="center" wrapText="1"/>
    </xf>
    <xf numFmtId="166" fontId="26" fillId="0" borderId="1" xfId="0" applyNumberFormat="1" applyFont="1" applyBorder="1" applyAlignment="1">
      <alignment horizontal="center" vertical="center"/>
    </xf>
    <xf numFmtId="173" fontId="24" fillId="0" borderId="2" xfId="0" applyNumberFormat="1" applyFont="1" applyBorder="1" applyAlignment="1">
      <alignment horizontal="center" vertical="center" wrapText="1"/>
    </xf>
    <xf numFmtId="173" fontId="24" fillId="0" borderId="3" xfId="0" applyNumberFormat="1" applyFont="1" applyBorder="1" applyAlignment="1">
      <alignment horizontal="center" vertical="center" wrapText="1"/>
    </xf>
    <xf numFmtId="173" fontId="24" fillId="0" borderId="4" xfId="0" applyNumberFormat="1" applyFont="1" applyBorder="1" applyAlignment="1">
      <alignment horizontal="center" vertical="center" wrapText="1"/>
    </xf>
    <xf numFmtId="0" fontId="25" fillId="3" borderId="1" xfId="0" applyFont="1" applyFill="1" applyBorder="1" applyAlignment="1">
      <alignment horizontal="center" vertical="center" wrapText="1"/>
    </xf>
    <xf numFmtId="0" fontId="22" fillId="6" borderId="1" xfId="0" applyFont="1" applyFill="1" applyBorder="1" applyAlignment="1">
      <alignment horizontal="center" vertical="center"/>
    </xf>
    <xf numFmtId="0" fontId="25" fillId="3" borderId="1" xfId="0" applyFont="1" applyFill="1" applyBorder="1" applyAlignment="1">
      <alignment horizontal="center"/>
    </xf>
    <xf numFmtId="0" fontId="25" fillId="0" borderId="1" xfId="0" applyFont="1" applyBorder="1" applyAlignment="1">
      <alignment horizontal="center" vertical="center" wrapTex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2" fontId="24" fillId="3" borderId="2" xfId="0" applyNumberFormat="1" applyFont="1" applyFill="1" applyBorder="1" applyAlignment="1">
      <alignment horizontal="center" vertical="center" wrapText="1"/>
    </xf>
    <xf numFmtId="2" fontId="24" fillId="3" borderId="3" xfId="0" applyNumberFormat="1" applyFont="1" applyFill="1" applyBorder="1" applyAlignment="1">
      <alignment horizontal="center" vertical="center" wrapText="1"/>
    </xf>
    <xf numFmtId="2" fontId="24" fillId="3" borderId="4" xfId="0" applyNumberFormat="1" applyFont="1" applyFill="1" applyBorder="1" applyAlignment="1">
      <alignment horizontal="center" vertical="center" wrapText="1"/>
    </xf>
    <xf numFmtId="173" fontId="24" fillId="3" borderId="2" xfId="0" applyNumberFormat="1" applyFont="1" applyFill="1" applyBorder="1" applyAlignment="1">
      <alignment horizontal="center" vertical="center" wrapText="1"/>
    </xf>
    <xf numFmtId="173" fontId="24" fillId="3" borderId="3" xfId="0" applyNumberFormat="1" applyFont="1" applyFill="1" applyBorder="1" applyAlignment="1">
      <alignment horizontal="center" vertical="center" wrapText="1"/>
    </xf>
    <xf numFmtId="173" fontId="24" fillId="3" borderId="4" xfId="0" applyNumberFormat="1" applyFont="1" applyFill="1" applyBorder="1" applyAlignment="1">
      <alignment horizontal="center" vertical="center" wrapText="1"/>
    </xf>
    <xf numFmtId="0" fontId="24" fillId="18" borderId="1" xfId="0" applyFont="1" applyFill="1" applyBorder="1" applyAlignment="1">
      <alignment horizontal="center" vertical="center" wrapText="1"/>
    </xf>
    <xf numFmtId="9" fontId="24" fillId="18" borderId="1" xfId="0" applyNumberFormat="1" applyFont="1" applyFill="1" applyBorder="1" applyAlignment="1">
      <alignment horizontal="center" vertical="center" wrapText="1"/>
    </xf>
    <xf numFmtId="173" fontId="24" fillId="3" borderId="1" xfId="0" applyNumberFormat="1" applyFont="1" applyFill="1" applyBorder="1" applyAlignment="1">
      <alignment horizontal="center" vertical="center" wrapText="1"/>
    </xf>
  </cellXfs>
  <cellStyles count="17">
    <cellStyle name="Comma" xfId="4" builtinId="3"/>
    <cellStyle name="Currency" xfId="5" builtinId="4"/>
    <cellStyle name="Hyperlink" xfId="6" builtinId="8"/>
    <cellStyle name="Millares 2" xfId="3" xr:uid="{00000000-0005-0000-0000-000000000000}"/>
    <cellStyle name="Millares 2 2" xfId="8" xr:uid="{B2D41089-A1A4-4966-B888-CF930EA8DBD2}"/>
    <cellStyle name="Millares 3" xfId="7" xr:uid="{65848CCC-EC7E-4070-859B-E407207E63E9}"/>
    <cellStyle name="Millares 3 2" xfId="9" xr:uid="{3E050738-29BA-4C05-BE9B-F39093E3DD48}"/>
    <cellStyle name="Moneda 2" xfId="10" xr:uid="{A8673E38-9A67-4604-8C8D-BBD9F63674C9}"/>
    <cellStyle name="Moneda 3" xfId="11" xr:uid="{B0449A46-0457-4458-A306-4AE24FA20F7A}"/>
    <cellStyle name="Normal" xfId="0" builtinId="0"/>
    <cellStyle name="Normal 10" xfId="12" xr:uid="{10FA7A63-7C45-4DF8-9B3E-1A860340D6F8}"/>
    <cellStyle name="Normal 10 2" xfId="13" xr:uid="{70EF4C46-990B-4E37-B5F1-E2FA9CCEDA27}"/>
    <cellStyle name="Normal 2" xfId="2" xr:uid="{00000000-0005-0000-0000-000002000000}"/>
    <cellStyle name="Normal 3" xfId="14" xr:uid="{C70B7AE4-CE8B-4246-9408-47802FD85671}"/>
    <cellStyle name="Percent" xfId="1" builtinId="5"/>
    <cellStyle name="Porcentaje 2" xfId="15" xr:uid="{E51D3E2F-F826-4CBA-9021-60588A04D70A}"/>
    <cellStyle name="Porcentaje 3" xfId="16" xr:uid="{65D0DEC4-4797-43D7-860F-F33E8892CFBE}"/>
  </cellStyles>
  <dxfs count="0"/>
  <tableStyles count="0" defaultTableStyle="TableStyleMedium2" defaultPivotStyle="PivotStyleLight16"/>
  <colors>
    <mruColors>
      <color rgb="FFF9B9F6"/>
      <color rgb="FFFF9933"/>
      <color rgb="FF00FFFF"/>
      <color rgb="FF66FF66"/>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2.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1.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4.xml"/><Relationship Id="rId23" Type="http://schemas.openxmlformats.org/officeDocument/2006/relationships/customXml" Target="../customXml/item1.xml"/><Relationship Id="rId10" Type="http://schemas.openxmlformats.org/officeDocument/2006/relationships/worksheet" Target="worksheets/sheet9.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hartsheet" Target="chartsheets/sheet1.xml"/><Relationship Id="rId14" Type="http://schemas.openxmlformats.org/officeDocument/2006/relationships/worksheet" Target="worksheets/sheet13.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Subgerencia de Contratación</a:t>
            </a:r>
          </a:p>
          <a:p>
            <a:pPr>
              <a:defRPr/>
            </a:pPr>
            <a:r>
              <a:rPr lang="en-US" sz="1800" b="1" i="0" baseline="0">
                <a:effectLst/>
              </a:rPr>
              <a:t>Corte a Abril 30 de 2018</a:t>
            </a:r>
            <a:endParaRPr lang="es-CO">
              <a:effectLst/>
            </a:endParaRPr>
          </a:p>
        </c:rich>
      </c:tx>
      <c:layout>
        <c:manualLayout>
          <c:xMode val="edge"/>
          <c:yMode val="edge"/>
          <c:x val="0.28848369288911097"/>
          <c:y val="6.0130739378461218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5000000000000001E-2"/>
          <c:y val="0.25083333333333335"/>
          <c:w val="0.93888888888888888"/>
          <c:h val="0.48500729075532223"/>
        </c:manualLayout>
      </c:layout>
      <c:bar3DChart>
        <c:barDir val="col"/>
        <c:grouping val="clustered"/>
        <c:varyColors val="0"/>
        <c:ser>
          <c:idx val="3"/>
          <c:order val="0"/>
          <c:tx>
            <c:strRef>
              <c:f>'Graficos- ABRIL '!$F$33</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ABRIL '!$F$34:$F$36</c:f>
              <c:numCache>
                <c:formatCode>0%</c:formatCode>
                <c:ptCount val="3"/>
                <c:pt idx="0">
                  <c:v>0</c:v>
                </c:pt>
                <c:pt idx="1">
                  <c:v>0</c:v>
                </c:pt>
                <c:pt idx="2">
                  <c:v>0</c:v>
                </c:pt>
              </c:numCache>
            </c:numRef>
          </c:val>
          <c:extLst>
            <c:ext xmlns:c16="http://schemas.microsoft.com/office/drawing/2014/chart" uri="{C3380CC4-5D6E-409C-BE32-E72D297353CC}">
              <c16:uniqueId val="{00000000-4E70-428B-A18A-BAFD58BC89CD}"/>
            </c:ext>
          </c:extLst>
        </c:ser>
        <c:ser>
          <c:idx val="2"/>
          <c:order val="7"/>
          <c:tx>
            <c:strRef>
              <c:f>'Graficos- ABRIL '!$I$33</c:f>
              <c:strCache>
                <c:ptCount val="1"/>
                <c:pt idx="0">
                  <c:v>Cumplimiento Temporal</c:v>
                </c:pt>
              </c:strCache>
            </c:strRef>
          </c:tx>
          <c:spPr>
            <a:solidFill>
              <a:srgbClr val="002060"/>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ABRIL '!$I$34:$I$36</c:f>
              <c:numCache>
                <c:formatCode>0%</c:formatCode>
                <c:ptCount val="3"/>
                <c:pt idx="0">
                  <c:v>0</c:v>
                </c:pt>
                <c:pt idx="1">
                  <c:v>0</c:v>
                </c:pt>
                <c:pt idx="2">
                  <c:v>0</c:v>
                </c:pt>
              </c:numCache>
            </c:numRef>
          </c:val>
          <c:extLst>
            <c:ext xmlns:c16="http://schemas.microsoft.com/office/drawing/2014/chart" uri="{C3380CC4-5D6E-409C-BE32-E72D297353CC}">
              <c16:uniqueId val="{00000003-4E70-428B-A18A-BAFD58BC89CD}"/>
            </c:ext>
          </c:extLst>
        </c:ser>
        <c:dLbls>
          <c:showLegendKey val="0"/>
          <c:showVal val="1"/>
          <c:showCatName val="0"/>
          <c:showSerName val="0"/>
          <c:showPercent val="0"/>
          <c:showBubbleSize val="0"/>
        </c:dLbls>
        <c:gapWidth val="65"/>
        <c:shape val="box"/>
        <c:axId val="184437256"/>
        <c:axId val="186124960"/>
        <c:axId val="0"/>
        <c:extLst>
          <c:ext xmlns:c15="http://schemas.microsoft.com/office/drawing/2012/chart" uri="{02D57815-91ED-43cb-92C2-25804820EDAC}">
            <c15:filteredBarSeries>
              <c15:ser>
                <c:idx val="5"/>
                <c:order val="1"/>
                <c:tx>
                  <c:strRef>
                    <c:extLst>
                      <c:ext uri="{02D57815-91ED-43cb-92C2-25804820EDAC}">
                        <c15:formulaRef>
                          <c15:sqref>'Graficos- ABRIL '!$G$33</c15:sqref>
                        </c15:formulaRef>
                      </c:ext>
                    </c:extLst>
                    <c:strCache>
                      <c:ptCount val="1"/>
                      <c:pt idx="0">
                        <c:v>%  Avance Actual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ABRIL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c:ext uri="{02D57815-91ED-43cb-92C2-25804820EDAC}">
                        <c15:formulaRef>
                          <c15:sqref>'Graficos- ABRIL '!$G$34:$G$36</c15:sqref>
                        </c15:formulaRef>
                      </c:ext>
                    </c:extLst>
                    <c:numCache>
                      <c:formatCode>0%</c:formatCode>
                      <c:ptCount val="3"/>
                      <c:pt idx="0">
                        <c:v>0</c:v>
                      </c:pt>
                      <c:pt idx="1">
                        <c:v>0</c:v>
                      </c:pt>
                      <c:pt idx="2">
                        <c:v>0</c:v>
                      </c:pt>
                    </c:numCache>
                  </c:numRef>
                </c:val>
                <c:extLst>
                  <c:ext xmlns:c16="http://schemas.microsoft.com/office/drawing/2014/chart" uri="{C3380CC4-5D6E-409C-BE32-E72D297353CC}">
                    <c16:uniqueId val="{00000004-4E70-428B-A18A-BAFD58BC89CD}"/>
                  </c:ext>
                </c:extLst>
              </c15:ser>
            </c15:filteredBarSeries>
            <c15:filteredBarSeries>
              <c15:ser>
                <c:idx val="6"/>
                <c:order val="2"/>
                <c:tx>
                  <c:strRef>
                    <c:extLst xmlns:c15="http://schemas.microsoft.com/office/drawing/2012/chart">
                      <c:ext xmlns:c15="http://schemas.microsoft.com/office/drawing/2012/chart" uri="{02D57815-91ED-43cb-92C2-25804820EDAC}">
                        <c15:formulaRef>
                          <c15:sqref>'Graficos- ABRIL '!$H$33</c15:sqref>
                        </c15:formulaRef>
                      </c:ext>
                    </c:extLst>
                    <c:strCache>
                      <c:ptCount val="1"/>
                      <c:pt idx="0">
                        <c:v>% Avance Esperado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ABRIL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5-4E70-428B-A18A-BAFD58BC89CD}"/>
                  </c:ext>
                </c:extLst>
              </c15:ser>
            </c15:filteredBarSeries>
            <c15:filteredBarSeries>
              <c15:ser>
                <c:idx val="7"/>
                <c:order val="3"/>
                <c:tx>
                  <c:strRef>
                    <c:extLst xmlns:c15="http://schemas.microsoft.com/office/drawing/2012/chart">
                      <c:ext xmlns:c15="http://schemas.microsoft.com/office/drawing/2012/chart" uri="{02D57815-91ED-43cb-92C2-25804820EDAC}">
                        <c15:formulaRef>
                          <c15:sqref>'Graficos- ABRIL '!$I$33</c15:sqref>
                        </c15:formulaRef>
                      </c:ext>
                    </c:extLst>
                    <c:strCache>
                      <c:ptCount val="1"/>
                      <c:pt idx="0">
                        <c:v>Cumplimiento Temporal</c:v>
                      </c:pt>
                    </c:strCache>
                  </c:strRef>
                </c:tx>
                <c:spPr>
                  <a:solidFill>
                    <a:srgbClr val="002060"/>
                  </a:solidFill>
                  <a:ln w="9525" cap="flat" cmpd="sng" algn="ctr">
                    <a:solidFill>
                      <a:schemeClr val="accent2">
                        <a:lumMod val="60000"/>
                        <a:lumMod val="75000"/>
                      </a:schemeClr>
                    </a:solidFill>
                    <a:round/>
                  </a:ln>
                  <a:effectLst/>
                  <a:sp3d contourW="9525">
                    <a:contourClr>
                      <a:schemeClr val="accent2">
                        <a:lumMod val="60000"/>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xmlns:c15="http://schemas.microsoft.com/office/drawing/2012/chart">
                    <c:ext xmlns:c16="http://schemas.microsoft.com/office/drawing/2014/chart" uri="{C3380CC4-5D6E-409C-BE32-E72D297353CC}">
                      <c16:uniqueId val="{00000007-4E70-428B-A18A-BAFD58BC89C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ABRIL '!$I$34:$I$36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8-4E70-428B-A18A-BAFD58BC89C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ABRIL '!$F$33</c15:sqref>
                        </c15:formulaRef>
                      </c:ext>
                    </c:extLst>
                    <c:strCache>
                      <c:ptCount val="1"/>
                      <c:pt idx="0">
                        <c:v>Cumplimiento de Hitos</c:v>
                      </c:pt>
                    </c:strCache>
                  </c:strRef>
                </c:tx>
                <c:spPr>
                  <a:solidFill>
                    <a:srgbClr val="FF3300"/>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ABRIL '!$F$34:$F$36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9-4E70-428B-A18A-BAFD58BC89CD}"/>
                  </c:ext>
                </c:extLst>
              </c15:ser>
            </c15:filteredBarSeries>
            <c15:filteredBarSeries>
              <c15:ser>
                <c:idx val="0"/>
                <c:order val="5"/>
                <c:tx>
                  <c:strRef>
                    <c:extLst xmlns:c15="http://schemas.microsoft.com/office/drawing/2012/chart">
                      <c:ext xmlns:c15="http://schemas.microsoft.com/office/drawing/2012/chart" uri="{02D57815-91ED-43cb-92C2-25804820EDAC}">
                        <c15:formulaRef>
                          <c15:sqref>'Graficos- ABRIL '!$G$33</c15:sqref>
                        </c15:formulaRef>
                      </c:ext>
                    </c:extLst>
                    <c:strCache>
                      <c:ptCount val="1"/>
                      <c:pt idx="0">
                        <c:v>%  Avance Actual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ABRIL '!$G$34:$G$36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A-4E70-428B-A18A-BAFD58BC89CD}"/>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'Graficos- ABRIL '!$H$33</c15:sqref>
                        </c15:formulaRef>
                      </c:ext>
                    </c:extLst>
                    <c:strCache>
                      <c:ptCount val="1"/>
                      <c:pt idx="0">
                        <c:v>% Avance Esperado Temporal</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ABRIL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B-4E70-428B-A18A-BAFD58BC89CD}"/>
                  </c:ext>
                </c:extLst>
              </c15:ser>
            </c15:filteredBarSeries>
          </c:ext>
        </c:extLst>
      </c:bar3DChart>
      <c:catAx>
        <c:axId val="184437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1" i="0" u="none" strike="noStrike" kern="1200" cap="all" baseline="0">
                <a:solidFill>
                  <a:schemeClr val="dk1">
                    <a:lumMod val="75000"/>
                    <a:lumOff val="25000"/>
                  </a:schemeClr>
                </a:solidFill>
                <a:latin typeface="+mn-lt"/>
                <a:ea typeface="+mn-ea"/>
                <a:cs typeface="+mn-cs"/>
              </a:defRPr>
            </a:pPr>
            <a:endParaRPr lang="en-US"/>
          </a:p>
        </c:txPr>
        <c:crossAx val="186124960"/>
        <c:crosses val="autoZero"/>
        <c:auto val="1"/>
        <c:lblAlgn val="ctr"/>
        <c:lblOffset val="100"/>
        <c:noMultiLvlLbl val="0"/>
      </c:catAx>
      <c:valAx>
        <c:axId val="1861249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84437256"/>
        <c:crosses val="autoZero"/>
        <c:crossBetween val="between"/>
      </c:valAx>
      <c:spPr>
        <a:noFill/>
        <a:ln>
          <a:noFill/>
        </a:ln>
        <a:effectLst/>
      </c:spPr>
    </c:plotArea>
    <c:legend>
      <c:legendPos val="b"/>
      <c:layout>
        <c:manualLayout>
          <c:xMode val="edge"/>
          <c:yMode val="edge"/>
          <c:x val="0.17767585802983513"/>
          <c:y val="0.90416627901278579"/>
          <c:w val="0.62370485549860999"/>
          <c:h val="4.4128082560421444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Subgerencia Administrativa</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Mayo 31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6"/>
          <c:order val="0"/>
          <c:tx>
            <c:strRef>
              <c:f>'Graficos- Mayo'!$I$47</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Mayo'!$B$48:$B$49</c:f>
              <c:strCache>
                <c:ptCount val="2"/>
                <c:pt idx="0">
                  <c:v>OPTIMIZACIÓN  GESTION DE ACTIVOS</c:v>
                </c:pt>
                <c:pt idx="1">
                  <c:v>EVALUACIÓN DE LA ESTRUCTURA ACTUAL DE FONADE VS LA NECESIDAD DE LAS ÁREAS</c:v>
                </c:pt>
              </c:strCache>
            </c:strRef>
          </c:cat>
          <c:val>
            <c:numRef>
              <c:f>'Graficos- Mayo'!$I$48:$I$49</c:f>
              <c:numCache>
                <c:formatCode>0%</c:formatCode>
                <c:ptCount val="2"/>
                <c:pt idx="0">
                  <c:v>0</c:v>
                </c:pt>
                <c:pt idx="1">
                  <c:v>0</c:v>
                </c:pt>
              </c:numCache>
            </c:numRef>
          </c:val>
          <c:extLst>
            <c:ext xmlns:c16="http://schemas.microsoft.com/office/drawing/2014/chart" uri="{C3380CC4-5D6E-409C-BE32-E72D297353CC}">
              <c16:uniqueId val="{00000000-575D-4A36-861E-AB481AC30180}"/>
            </c:ext>
          </c:extLst>
        </c:ser>
        <c:ser>
          <c:idx val="0"/>
          <c:order val="1"/>
          <c:tx>
            <c:strRef>
              <c:f>'Graficos- Mayo'!$F$47</c:f>
              <c:strCache>
                <c:ptCount val="1"/>
                <c:pt idx="0">
                  <c:v>Cumplimiento de Hitos</c:v>
                </c:pt>
              </c:strCache>
            </c:strRef>
          </c:tx>
          <c:spPr>
            <a:solidFill>
              <a:srgbClr val="FF3300"/>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'Graficos- Mayo'!$F$48:$F$49</c:f>
              <c:numCache>
                <c:formatCode>0%</c:formatCode>
                <c:ptCount val="2"/>
                <c:pt idx="0">
                  <c:v>0</c:v>
                </c:pt>
                <c:pt idx="1">
                  <c:v>0</c:v>
                </c:pt>
              </c:numCache>
            </c:numRef>
          </c:val>
          <c:extLst>
            <c:ext xmlns:c16="http://schemas.microsoft.com/office/drawing/2014/chart" uri="{C3380CC4-5D6E-409C-BE32-E72D297353CC}">
              <c16:uniqueId val="{00000001-575D-4A36-861E-AB481AC30180}"/>
            </c:ext>
          </c:extLst>
        </c:ser>
        <c:dLbls>
          <c:showLegendKey val="0"/>
          <c:showVal val="1"/>
          <c:showCatName val="0"/>
          <c:showSerName val="0"/>
          <c:showPercent val="0"/>
          <c:showBubbleSize val="0"/>
        </c:dLbls>
        <c:gapWidth val="65"/>
        <c:shape val="box"/>
        <c:axId val="552535352"/>
        <c:axId val="552536008"/>
        <c:axId val="0"/>
      </c:bar3DChart>
      <c:catAx>
        <c:axId val="5525353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n-US"/>
          </a:p>
        </c:txPr>
        <c:crossAx val="552536008"/>
        <c:crosses val="autoZero"/>
        <c:auto val="1"/>
        <c:lblAlgn val="ctr"/>
        <c:lblOffset val="100"/>
        <c:noMultiLvlLbl val="0"/>
      </c:catAx>
      <c:valAx>
        <c:axId val="55253600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55253535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Tecnologías de la Información-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Mayo 31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layout>
        <c:manualLayout>
          <c:xMode val="edge"/>
          <c:yMode val="edge"/>
          <c:x val="0.1646163231562062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451139343250932E-2"/>
          <c:y val="0.19701425405391659"/>
          <c:w val="0.8745191921180826"/>
          <c:h val="0.54866466696674276"/>
        </c:manualLayout>
      </c:layout>
      <c:bar3DChart>
        <c:barDir val="col"/>
        <c:grouping val="clustered"/>
        <c:varyColors val="0"/>
        <c:ser>
          <c:idx val="3"/>
          <c:order val="0"/>
          <c:tx>
            <c:strRef>
              <c:f>'Graficos- Mayo'!$F$59</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Mayo'!$B$60</c:f>
              <c:strCache>
                <c:ptCount val="1"/>
                <c:pt idx="0">
                  <c:v>IMPLEMENTACIÓN ERP</c:v>
                </c:pt>
              </c:strCache>
            </c:strRef>
          </c:cat>
          <c:val>
            <c:numRef>
              <c:f>'Graficos- Mayo'!$F$60</c:f>
              <c:numCache>
                <c:formatCode>0%</c:formatCode>
                <c:ptCount val="1"/>
                <c:pt idx="0">
                  <c:v>0</c:v>
                </c:pt>
              </c:numCache>
            </c:numRef>
          </c:val>
          <c:extLst>
            <c:ext xmlns:c16="http://schemas.microsoft.com/office/drawing/2014/chart" uri="{C3380CC4-5D6E-409C-BE32-E72D297353CC}">
              <c16:uniqueId val="{00000000-8395-48A6-9E03-E56DF5C346C0}"/>
            </c:ext>
          </c:extLst>
        </c:ser>
        <c:ser>
          <c:idx val="6"/>
          <c:order val="1"/>
          <c:tx>
            <c:strRef>
              <c:f>'Graficos- Mayo'!$I$59</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Mayo'!$B$60</c:f>
              <c:strCache>
                <c:ptCount val="1"/>
                <c:pt idx="0">
                  <c:v>IMPLEMENTACIÓN ERP</c:v>
                </c:pt>
              </c:strCache>
            </c:strRef>
          </c:cat>
          <c:val>
            <c:numRef>
              <c:f>'Graficos- Mayo'!$I$60</c:f>
              <c:numCache>
                <c:formatCode>0%</c:formatCode>
                <c:ptCount val="1"/>
                <c:pt idx="0">
                  <c:v>0</c:v>
                </c:pt>
              </c:numCache>
            </c:numRef>
          </c:val>
          <c:extLst>
            <c:ext xmlns:c16="http://schemas.microsoft.com/office/drawing/2014/chart" uri="{C3380CC4-5D6E-409C-BE32-E72D297353CC}">
              <c16:uniqueId val="{00000001-8395-48A6-9E03-E56DF5C346C0}"/>
            </c:ext>
          </c:extLst>
        </c:ser>
        <c:dLbls>
          <c:showLegendKey val="0"/>
          <c:showVal val="1"/>
          <c:showCatName val="0"/>
          <c:showSerName val="0"/>
          <c:showPercent val="0"/>
          <c:showBubbleSize val="0"/>
        </c:dLbls>
        <c:gapWidth val="65"/>
        <c:shape val="box"/>
        <c:axId val="413724464"/>
        <c:axId val="413730696"/>
        <c:axId val="0"/>
      </c:bar3DChart>
      <c:catAx>
        <c:axId val="413724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n-US"/>
          </a:p>
        </c:txPr>
        <c:crossAx val="413730696"/>
        <c:crosses val="autoZero"/>
        <c:auto val="1"/>
        <c:lblAlgn val="ctr"/>
        <c:lblOffset val="100"/>
        <c:noMultiLvlLbl val="0"/>
      </c:catAx>
      <c:valAx>
        <c:axId val="41373069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41372446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Plan Institucional de Gestión y Desempeño</a:t>
            </a:r>
          </a:p>
          <a:p>
            <a:pPr>
              <a:defRPr/>
            </a:pPr>
            <a:r>
              <a:rPr lang="en-US" sz="1800" b="1" i="0" baseline="0">
                <a:effectLst/>
              </a:rPr>
              <a:t>Corte a Mayo 31 de 2018</a:t>
            </a:r>
            <a:endParaRPr lang="es-CO">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3"/>
          <c:order val="3"/>
          <c:tx>
            <c:strRef>
              <c:f>'Graficos- Mayo'!$F$70</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Mayo'!$B$71</c:f>
              <c:strCache>
                <c:ptCount val="1"/>
                <c:pt idx="0">
                  <c:v>PLAN INSTITUCIONAL DE GESTIÓN Y DESEMPEÑO</c:v>
                </c:pt>
              </c:strCache>
            </c:strRef>
          </c:cat>
          <c:val>
            <c:numRef>
              <c:f>'Graficos- Mayo'!$F$71</c:f>
              <c:numCache>
                <c:formatCode>0%</c:formatCode>
                <c:ptCount val="1"/>
                <c:pt idx="0">
                  <c:v>0</c:v>
                </c:pt>
              </c:numCache>
            </c:numRef>
          </c:val>
          <c:extLst>
            <c:ext xmlns:c16="http://schemas.microsoft.com/office/drawing/2014/chart" uri="{C3380CC4-5D6E-409C-BE32-E72D297353CC}">
              <c16:uniqueId val="{00000000-5E05-4013-8EFD-F3840BE88C82}"/>
            </c:ext>
          </c:extLst>
        </c:ser>
        <c:ser>
          <c:idx val="6"/>
          <c:order val="6"/>
          <c:tx>
            <c:strRef>
              <c:f>'Graficos- Mayo'!$I$70</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Mayo'!$B$71</c:f>
              <c:strCache>
                <c:ptCount val="1"/>
                <c:pt idx="0">
                  <c:v>PLAN INSTITUCIONAL DE GESTIÓN Y DESEMPEÑO</c:v>
                </c:pt>
              </c:strCache>
            </c:strRef>
          </c:cat>
          <c:val>
            <c:numRef>
              <c:f>'Graficos- Mayo'!$I$71</c:f>
              <c:numCache>
                <c:formatCode>0%</c:formatCode>
                <c:ptCount val="1"/>
                <c:pt idx="0">
                  <c:v>0</c:v>
                </c:pt>
              </c:numCache>
            </c:numRef>
          </c:val>
          <c:extLst>
            <c:ext xmlns:c16="http://schemas.microsoft.com/office/drawing/2014/chart" uri="{C3380CC4-5D6E-409C-BE32-E72D297353CC}">
              <c16:uniqueId val="{00000001-5E05-4013-8EFD-F3840BE88C82}"/>
            </c:ext>
          </c:extLst>
        </c:ser>
        <c:dLbls>
          <c:showLegendKey val="0"/>
          <c:showVal val="1"/>
          <c:showCatName val="0"/>
          <c:showSerName val="0"/>
          <c:showPercent val="0"/>
          <c:showBubbleSize val="0"/>
        </c:dLbls>
        <c:gapWidth val="65"/>
        <c:shape val="box"/>
        <c:axId val="506256624"/>
        <c:axId val="463230928"/>
        <c:axId val="0"/>
        <c:extLst>
          <c:ext xmlns:c15="http://schemas.microsoft.com/office/drawing/2012/chart" uri="{02D57815-91ED-43cb-92C2-25804820EDAC}">
            <c15:filteredBarSeries>
              <c15:ser>
                <c:idx val="0"/>
                <c:order val="0"/>
                <c:tx>
                  <c:strRef>
                    <c:extLst>
                      <c:ext uri="{02D57815-91ED-43cb-92C2-25804820EDAC}">
                        <c15:formulaRef>
                          <c15:sqref>'Graficos- Mayo'!$C$70</c15:sqref>
                        </c15:formulaRef>
                      </c:ext>
                    </c:extLst>
                    <c:strCache>
                      <c:ptCount val="1"/>
                      <c:pt idx="0">
                        <c:v>Peso</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Mayo'!$B$71</c15:sqref>
                        </c15:formulaRef>
                      </c:ext>
                    </c:extLst>
                    <c:strCache>
                      <c:ptCount val="1"/>
                      <c:pt idx="0">
                        <c:v>PLAN INSTITUCIONAL DE GESTIÓN Y DESEMPEÑO</c:v>
                      </c:pt>
                    </c:strCache>
                  </c:strRef>
                </c:cat>
                <c:val>
                  <c:numRef>
                    <c:extLst>
                      <c:ext uri="{02D57815-91ED-43cb-92C2-25804820EDAC}">
                        <c15:formulaRef>
                          <c15:sqref>'Graficos- Mayo'!$C$71</c15:sqref>
                        </c15:formulaRef>
                      </c:ext>
                    </c:extLst>
                    <c:numCache>
                      <c:formatCode>0.0%</c:formatCode>
                      <c:ptCount val="1"/>
                      <c:pt idx="0">
                        <c:v>0.12</c:v>
                      </c:pt>
                    </c:numCache>
                  </c:numRef>
                </c:val>
                <c:extLst>
                  <c:ext xmlns:c16="http://schemas.microsoft.com/office/drawing/2014/chart" uri="{C3380CC4-5D6E-409C-BE32-E72D297353CC}">
                    <c16:uniqueId val="{00000002-5E05-4013-8EFD-F3840BE88C82}"/>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'Graficos- Mayo'!$D$70</c15:sqref>
                        </c15:formulaRef>
                      </c:ext>
                    </c:extLst>
                    <c:strCache>
                      <c:ptCount val="1"/>
                      <c:pt idx="0">
                        <c:v>Hitos a Cumplir al corte</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Mayo'!$D$71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3-5E05-4013-8EFD-F3840BE88C8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'Graficos- Mayo'!$E$70</c15:sqref>
                        </c15:formulaRef>
                      </c:ext>
                    </c:extLst>
                    <c:strCache>
                      <c:ptCount val="1"/>
                      <c:pt idx="0">
                        <c:v>Hitos Cumplidos</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Mayo'!$E$71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4-5E05-4013-8EFD-F3840BE88C8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Mayo'!$G$70</c15:sqref>
                        </c15:formulaRef>
                      </c:ext>
                    </c:extLst>
                    <c:strCache>
                      <c:ptCount val="1"/>
                      <c:pt idx="0">
                        <c:v>%  Avance Actual</c:v>
                      </c:pt>
                    </c:strCache>
                  </c:strRef>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Mayo'!$G$71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5-5E05-4013-8EFD-F3840BE88C8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'Graficos- Mayo'!$H$70</c15:sqref>
                        </c15:formulaRef>
                      </c:ext>
                    </c:extLst>
                    <c:strCache>
                      <c:ptCount val="1"/>
                      <c:pt idx="0">
                        <c:v>% Avance Esperado Temporal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Mayo'!$H$71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6-5E05-4013-8EFD-F3840BE88C82}"/>
                  </c:ext>
                </c:extLst>
              </c15:ser>
            </c15:filteredBarSeries>
          </c:ext>
        </c:extLst>
      </c:bar3DChart>
      <c:catAx>
        <c:axId val="5062566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n-US"/>
          </a:p>
        </c:txPr>
        <c:crossAx val="463230928"/>
        <c:crosses val="autoZero"/>
        <c:auto val="1"/>
        <c:lblAlgn val="ctr"/>
        <c:lblOffset val="100"/>
        <c:noMultiLvlLbl val="0"/>
      </c:catAx>
      <c:valAx>
        <c:axId val="46323092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506256624"/>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Subgerencia de Contratación</a:t>
            </a:r>
          </a:p>
          <a:p>
            <a:pPr>
              <a:defRPr/>
            </a:pPr>
            <a:r>
              <a:rPr lang="en-US" sz="1800" b="1" i="0" baseline="0">
                <a:effectLst/>
              </a:rPr>
              <a:t>Corte a Junio  30 de 2018</a:t>
            </a:r>
            <a:endParaRPr lang="es-CO">
              <a:effectLst/>
            </a:endParaRPr>
          </a:p>
        </c:rich>
      </c:tx>
      <c:layout>
        <c:manualLayout>
          <c:xMode val="edge"/>
          <c:yMode val="edge"/>
          <c:x val="0.28848369288911097"/>
          <c:y val="6.0130739378461218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5000000000000001E-2"/>
          <c:y val="0.25083333333333335"/>
          <c:w val="0.93888888888888888"/>
          <c:h val="0.48500729075532223"/>
        </c:manualLayout>
      </c:layout>
      <c:bar3DChart>
        <c:barDir val="col"/>
        <c:grouping val="clustered"/>
        <c:varyColors val="0"/>
        <c:ser>
          <c:idx val="3"/>
          <c:order val="0"/>
          <c:tx>
            <c:strRef>
              <c:f>'Graficos- Junio '!$F$33</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Junio '!$F$34:$F$36</c:f>
              <c:numCache>
                <c:formatCode>0%</c:formatCode>
                <c:ptCount val="3"/>
                <c:pt idx="0">
                  <c:v>0</c:v>
                </c:pt>
                <c:pt idx="1">
                  <c:v>0</c:v>
                </c:pt>
                <c:pt idx="2">
                  <c:v>0</c:v>
                </c:pt>
              </c:numCache>
            </c:numRef>
          </c:val>
          <c:extLst>
            <c:ext xmlns:c16="http://schemas.microsoft.com/office/drawing/2014/chart" uri="{C3380CC4-5D6E-409C-BE32-E72D297353CC}">
              <c16:uniqueId val="{00000000-6038-40C3-8076-D8BC35EF3D33}"/>
            </c:ext>
          </c:extLst>
        </c:ser>
        <c:ser>
          <c:idx val="2"/>
          <c:order val="7"/>
          <c:tx>
            <c:strRef>
              <c:f>'Graficos- Junio '!$I$33</c:f>
              <c:strCache>
                <c:ptCount val="1"/>
                <c:pt idx="0">
                  <c:v>Cumplimiento Temporal</c:v>
                </c:pt>
              </c:strCache>
            </c:strRef>
          </c:tx>
          <c:spPr>
            <a:solidFill>
              <a:srgbClr val="002060"/>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Junio '!$I$34:$I$36</c:f>
              <c:numCache>
                <c:formatCode>0%</c:formatCode>
                <c:ptCount val="3"/>
                <c:pt idx="0">
                  <c:v>0</c:v>
                </c:pt>
                <c:pt idx="1">
                  <c:v>0</c:v>
                </c:pt>
                <c:pt idx="2">
                  <c:v>0</c:v>
                </c:pt>
              </c:numCache>
            </c:numRef>
          </c:val>
          <c:extLst>
            <c:ext xmlns:c16="http://schemas.microsoft.com/office/drawing/2014/chart" uri="{C3380CC4-5D6E-409C-BE32-E72D297353CC}">
              <c16:uniqueId val="{00000003-6038-40C3-8076-D8BC35EF3D33}"/>
            </c:ext>
          </c:extLst>
        </c:ser>
        <c:dLbls>
          <c:showLegendKey val="0"/>
          <c:showVal val="1"/>
          <c:showCatName val="0"/>
          <c:showSerName val="0"/>
          <c:showPercent val="0"/>
          <c:showBubbleSize val="0"/>
        </c:dLbls>
        <c:gapWidth val="65"/>
        <c:shape val="box"/>
        <c:axId val="184437256"/>
        <c:axId val="186124960"/>
        <c:axId val="0"/>
        <c:extLst>
          <c:ext xmlns:c15="http://schemas.microsoft.com/office/drawing/2012/chart" uri="{02D57815-91ED-43cb-92C2-25804820EDAC}">
            <c15:filteredBarSeries>
              <c15:ser>
                <c:idx val="5"/>
                <c:order val="1"/>
                <c:tx>
                  <c:strRef>
                    <c:extLst>
                      <c:ext uri="{02D57815-91ED-43cb-92C2-25804820EDAC}">
                        <c15:formulaRef>
                          <c15:sqref>'Graficos- Junio '!$G$33</c15:sqref>
                        </c15:formulaRef>
                      </c:ext>
                    </c:extLst>
                    <c:strCache>
                      <c:ptCount val="1"/>
                      <c:pt idx="0">
                        <c:v>%  Avance Actual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Junio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c:ext uri="{02D57815-91ED-43cb-92C2-25804820EDAC}">
                        <c15:formulaRef>
                          <c15:sqref>'Graficos- Junio '!$G$34:$G$36</c15:sqref>
                        </c15:formulaRef>
                      </c:ext>
                    </c:extLst>
                    <c:numCache>
                      <c:formatCode>0%</c:formatCode>
                      <c:ptCount val="3"/>
                      <c:pt idx="0">
                        <c:v>0</c:v>
                      </c:pt>
                      <c:pt idx="1">
                        <c:v>0</c:v>
                      </c:pt>
                      <c:pt idx="2">
                        <c:v>0</c:v>
                      </c:pt>
                    </c:numCache>
                  </c:numRef>
                </c:val>
                <c:extLst>
                  <c:ext xmlns:c16="http://schemas.microsoft.com/office/drawing/2014/chart" uri="{C3380CC4-5D6E-409C-BE32-E72D297353CC}">
                    <c16:uniqueId val="{00000004-6038-40C3-8076-D8BC35EF3D33}"/>
                  </c:ext>
                </c:extLst>
              </c15:ser>
            </c15:filteredBarSeries>
            <c15:filteredBarSeries>
              <c15:ser>
                <c:idx val="6"/>
                <c:order val="2"/>
                <c:tx>
                  <c:strRef>
                    <c:extLst xmlns:c15="http://schemas.microsoft.com/office/drawing/2012/chart">
                      <c:ext xmlns:c15="http://schemas.microsoft.com/office/drawing/2012/chart" uri="{02D57815-91ED-43cb-92C2-25804820EDAC}">
                        <c15:formulaRef>
                          <c15:sqref>'Graficos- Junio '!$H$33</c15:sqref>
                        </c15:formulaRef>
                      </c:ext>
                    </c:extLst>
                    <c:strCache>
                      <c:ptCount val="1"/>
                      <c:pt idx="0">
                        <c:v>% Avance Esperado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Junio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5-6038-40C3-8076-D8BC35EF3D33}"/>
                  </c:ext>
                </c:extLst>
              </c15:ser>
            </c15:filteredBarSeries>
            <c15:filteredBarSeries>
              <c15:ser>
                <c:idx val="7"/>
                <c:order val="3"/>
                <c:tx>
                  <c:strRef>
                    <c:extLst xmlns:c15="http://schemas.microsoft.com/office/drawing/2012/chart">
                      <c:ext xmlns:c15="http://schemas.microsoft.com/office/drawing/2012/chart" uri="{02D57815-91ED-43cb-92C2-25804820EDAC}">
                        <c15:formulaRef>
                          <c15:sqref>'Graficos- Junio '!$I$33</c15:sqref>
                        </c15:formulaRef>
                      </c:ext>
                    </c:extLst>
                    <c:strCache>
                      <c:ptCount val="1"/>
                      <c:pt idx="0">
                        <c:v>Cumplimiento Temporal</c:v>
                      </c:pt>
                    </c:strCache>
                  </c:strRef>
                </c:tx>
                <c:spPr>
                  <a:solidFill>
                    <a:srgbClr val="002060"/>
                  </a:solidFill>
                  <a:ln w="9525" cap="flat" cmpd="sng" algn="ctr">
                    <a:solidFill>
                      <a:schemeClr val="accent2">
                        <a:lumMod val="60000"/>
                        <a:lumMod val="75000"/>
                      </a:schemeClr>
                    </a:solidFill>
                    <a:round/>
                  </a:ln>
                  <a:effectLst/>
                  <a:sp3d contourW="9525">
                    <a:contourClr>
                      <a:schemeClr val="accent2">
                        <a:lumMod val="60000"/>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xmlns:c15="http://schemas.microsoft.com/office/drawing/2012/chart">
                    <c:ext xmlns:c16="http://schemas.microsoft.com/office/drawing/2014/chart" uri="{C3380CC4-5D6E-409C-BE32-E72D297353CC}">
                      <c16:uniqueId val="{00000007-6038-40C3-8076-D8BC35EF3D3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Junio '!$I$34:$I$36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8-6038-40C3-8076-D8BC35EF3D3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Junio '!$F$33</c15:sqref>
                        </c15:formulaRef>
                      </c:ext>
                    </c:extLst>
                    <c:strCache>
                      <c:ptCount val="1"/>
                      <c:pt idx="0">
                        <c:v>Cumplimiento de Hitos</c:v>
                      </c:pt>
                    </c:strCache>
                  </c:strRef>
                </c:tx>
                <c:spPr>
                  <a:solidFill>
                    <a:srgbClr val="FF3300"/>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Junio '!$F$34:$F$36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9-6038-40C3-8076-D8BC35EF3D33}"/>
                  </c:ext>
                </c:extLst>
              </c15:ser>
            </c15:filteredBarSeries>
            <c15:filteredBarSeries>
              <c15:ser>
                <c:idx val="0"/>
                <c:order val="5"/>
                <c:tx>
                  <c:strRef>
                    <c:extLst xmlns:c15="http://schemas.microsoft.com/office/drawing/2012/chart">
                      <c:ext xmlns:c15="http://schemas.microsoft.com/office/drawing/2012/chart" uri="{02D57815-91ED-43cb-92C2-25804820EDAC}">
                        <c15:formulaRef>
                          <c15:sqref>'Graficos- Junio '!$G$33</c15:sqref>
                        </c15:formulaRef>
                      </c:ext>
                    </c:extLst>
                    <c:strCache>
                      <c:ptCount val="1"/>
                      <c:pt idx="0">
                        <c:v>%  Avance Actual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Junio '!$G$34:$G$36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A-6038-40C3-8076-D8BC35EF3D33}"/>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'Graficos- Junio '!$H$33</c15:sqref>
                        </c15:formulaRef>
                      </c:ext>
                    </c:extLst>
                    <c:strCache>
                      <c:ptCount val="1"/>
                      <c:pt idx="0">
                        <c:v>% Avance Esperado Temporal</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Junio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B-6038-40C3-8076-D8BC35EF3D33}"/>
                  </c:ext>
                </c:extLst>
              </c15:ser>
            </c15:filteredBarSeries>
          </c:ext>
        </c:extLst>
      </c:bar3DChart>
      <c:catAx>
        <c:axId val="184437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1" i="0" u="none" strike="noStrike" kern="1200" cap="all" baseline="0">
                <a:solidFill>
                  <a:schemeClr val="dk1">
                    <a:lumMod val="75000"/>
                    <a:lumOff val="25000"/>
                  </a:schemeClr>
                </a:solidFill>
                <a:latin typeface="+mn-lt"/>
                <a:ea typeface="+mn-ea"/>
                <a:cs typeface="+mn-cs"/>
              </a:defRPr>
            </a:pPr>
            <a:endParaRPr lang="en-US"/>
          </a:p>
        </c:txPr>
        <c:crossAx val="186124960"/>
        <c:crosses val="autoZero"/>
        <c:auto val="1"/>
        <c:lblAlgn val="ctr"/>
        <c:lblOffset val="100"/>
        <c:noMultiLvlLbl val="0"/>
      </c:catAx>
      <c:valAx>
        <c:axId val="1861249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84437256"/>
        <c:crosses val="autoZero"/>
        <c:crossBetween val="between"/>
      </c:valAx>
      <c:spPr>
        <a:noFill/>
        <a:ln>
          <a:noFill/>
        </a:ln>
        <a:effectLst/>
      </c:spPr>
    </c:plotArea>
    <c:legend>
      <c:legendPos val="b"/>
      <c:layout>
        <c:manualLayout>
          <c:xMode val="edge"/>
          <c:yMode val="edge"/>
          <c:x val="0.17767585802983513"/>
          <c:y val="0.90416627901278579"/>
          <c:w val="0.62370485549860999"/>
          <c:h val="4.4128082560421444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solidFill>
                  <a:sysClr val="windowText" lastClr="000000"/>
                </a:solidFill>
                <a:latin typeface="Arial Black" panose="020B0A04020102020204" pitchFamily="34" charset="0"/>
              </a:rPr>
              <a:t>CUMPLIMIENTO</a:t>
            </a:r>
            <a:r>
              <a:rPr lang="es-CO" baseline="0">
                <a:solidFill>
                  <a:sysClr val="windowText" lastClr="000000"/>
                </a:solidFill>
                <a:latin typeface="Arial Black" panose="020B0A04020102020204" pitchFamily="34" charset="0"/>
              </a:rPr>
              <a:t> A JUNIO 30 DE 2018</a:t>
            </a:r>
            <a:endParaRPr lang="es-CO">
              <a:solidFill>
                <a:sysClr val="windowText" lastClr="000000"/>
              </a:solidFill>
              <a:latin typeface="Arial Black" panose="020B0A04020102020204" pitchFamily="34" charset="0"/>
            </a:endParaRPr>
          </a:p>
          <a:p>
            <a:pPr>
              <a:defRPr/>
            </a:pPr>
            <a:endParaRPr lang="es-CO"/>
          </a:p>
        </c:rich>
      </c:tx>
      <c:layout>
        <c:manualLayout>
          <c:xMode val="edge"/>
          <c:yMode val="edge"/>
          <c:x val="0.10044938161822752"/>
          <c:y val="2.0737704114972087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solidFill>
          <a:schemeClr val="accent6">
            <a:lumMod val="60000"/>
            <a:lumOff val="40000"/>
          </a:schemeClr>
        </a:solidFill>
        <a:ln>
          <a:noFill/>
        </a:ln>
        <a:effectLst/>
        <a:sp3d/>
      </c:spPr>
    </c:sideWall>
    <c:backWall>
      <c:thickness val="0"/>
      <c:spPr>
        <a:solidFill>
          <a:schemeClr val="accent6">
            <a:lumMod val="60000"/>
            <a:lumOff val="40000"/>
          </a:schemeClr>
        </a:solidFill>
        <a:ln>
          <a:noFill/>
        </a:ln>
        <a:effectLst/>
        <a:sp3d/>
      </c:spPr>
    </c:backWall>
    <c:plotArea>
      <c:layout>
        <c:manualLayout>
          <c:layoutTarget val="inner"/>
          <c:xMode val="edge"/>
          <c:yMode val="edge"/>
          <c:x val="7.3187955393033105E-2"/>
          <c:y val="0.1207688477822829"/>
          <c:w val="0.88071696897656226"/>
          <c:h val="0.83648312883116838"/>
        </c:manualLayout>
      </c:layout>
      <c:bar3DChart>
        <c:barDir val="col"/>
        <c:grouping val="stacked"/>
        <c:varyColors val="0"/>
        <c:ser>
          <c:idx val="0"/>
          <c:order val="0"/>
          <c:tx>
            <c:strRef>
              <c:f>'Graficos- Junio '!$C$15</c:f>
              <c:strCache>
                <c:ptCount val="1"/>
                <c:pt idx="0">
                  <c:v>30-jun.-18</c:v>
                </c:pt>
              </c:strCache>
            </c:strRef>
          </c:tx>
          <c:spPr>
            <a:solidFill>
              <a:schemeClr val="accent6">
                <a:lumMod val="50000"/>
              </a:schemeClr>
            </a:solidFill>
            <a:ln>
              <a:solidFill>
                <a:schemeClr val="accent6">
                  <a:lumMod val="50000"/>
                </a:schemeClr>
              </a:solidFill>
            </a:ln>
            <a:effectLst>
              <a:outerShdw blurRad="57150" dist="19050" dir="5400000" algn="ctr" rotWithShape="0">
                <a:srgbClr val="000000">
                  <a:alpha val="63000"/>
                </a:srgbClr>
              </a:outerShdw>
            </a:effectLst>
            <a:sp3d>
              <a:contourClr>
                <a:schemeClr val="accent6">
                  <a:lumMod val="50000"/>
                </a:schemeClr>
              </a:contourClr>
            </a:sp3d>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0-969F-405F-A56D-105EAD4EB79D}"/>
                </c:ext>
              </c:extLst>
            </c:dLbl>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1-969F-405F-A56D-105EAD4EB79D}"/>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'Graficos- Junio '!$B$16:$B$17</c:f>
              <c:strCache>
                <c:ptCount val="2"/>
                <c:pt idx="0">
                  <c:v>Cumplimiento de Hitos</c:v>
                </c:pt>
                <c:pt idx="1">
                  <c:v>Cumplimiento Temporal</c:v>
                </c:pt>
              </c:strCache>
            </c:strRef>
          </c:cat>
          <c:val>
            <c:numRef>
              <c:f>'Graficos- Junio '!$C$16:$C$17</c:f>
              <c:numCache>
                <c:formatCode>0.0%</c:formatCode>
                <c:ptCount val="2"/>
                <c:pt idx="0" formatCode="0%">
                  <c:v>0</c:v>
                </c:pt>
                <c:pt idx="1">
                  <c:v>0</c:v>
                </c:pt>
              </c:numCache>
            </c:numRef>
          </c:val>
          <c:extLst>
            <c:ext xmlns:c16="http://schemas.microsoft.com/office/drawing/2014/chart" uri="{C3380CC4-5D6E-409C-BE32-E72D297353CC}">
              <c16:uniqueId val="{00000002-969F-405F-A56D-105EAD4EB79D}"/>
            </c:ext>
          </c:extLst>
        </c:ser>
        <c:dLbls>
          <c:showLegendKey val="0"/>
          <c:showVal val="0"/>
          <c:showCatName val="0"/>
          <c:showSerName val="0"/>
          <c:showPercent val="0"/>
          <c:showBubbleSize val="0"/>
        </c:dLbls>
        <c:gapWidth val="150"/>
        <c:shape val="box"/>
        <c:axId val="186126920"/>
        <c:axId val="186127312"/>
        <c:axId val="0"/>
      </c:bar3DChart>
      <c:catAx>
        <c:axId val="186126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en-US"/>
          </a:p>
        </c:txPr>
        <c:crossAx val="186127312"/>
        <c:crosses val="autoZero"/>
        <c:auto val="1"/>
        <c:lblAlgn val="ctr"/>
        <c:lblOffset val="100"/>
        <c:noMultiLvlLbl val="0"/>
      </c:catAx>
      <c:valAx>
        <c:axId val="18612731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crossAx val="186126920"/>
        <c:crosses val="autoZero"/>
        <c:crossBetween val="between"/>
      </c:valAx>
      <c:spPr>
        <a:solidFill>
          <a:schemeClr val="tx2">
            <a:lumMod val="40000"/>
            <a:lumOff val="60000"/>
          </a:schemeClr>
        </a:solidFill>
        <a:ln>
          <a:solidFill>
            <a:schemeClr val="accent6"/>
          </a:solidFill>
        </a:ln>
        <a:effectLst/>
      </c:spPr>
    </c:plotArea>
    <c:plotVisOnly val="1"/>
    <c:dispBlanksAs val="gap"/>
    <c:showDLblsOverMax val="0"/>
  </c:chart>
  <c:spPr>
    <a:solidFill>
      <a:schemeClr val="accent6">
        <a:lumMod val="75000"/>
      </a:schemeClr>
    </a:solidFill>
    <a:ln>
      <a:noFill/>
    </a:ln>
    <a:effectLst/>
  </c:spPr>
  <c:txPr>
    <a:bodyPr/>
    <a:lstStyle/>
    <a:p>
      <a:pPr>
        <a:defRPr/>
      </a:pPr>
      <a:endParaRPr lang="en-US"/>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Subgerencia Técnica</a:t>
            </a:r>
          </a:p>
          <a:p>
            <a:pPr>
              <a:defRPr/>
            </a:pPr>
            <a:r>
              <a:rPr lang="en-US"/>
              <a:t>Corte a Junio 30 de 2018</a:t>
            </a:r>
          </a:p>
        </c:rich>
      </c:tx>
      <c:layout>
        <c:manualLayout>
          <c:xMode val="edge"/>
          <c:yMode val="edge"/>
          <c:x val="0.29905555555555557"/>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435892388451443"/>
          <c:y val="0.22662045298208405"/>
          <c:w val="0.85341885389326333"/>
          <c:h val="0.29455354861240474"/>
        </c:manualLayout>
      </c:layout>
      <c:bar3DChart>
        <c:barDir val="col"/>
        <c:grouping val="clustered"/>
        <c:varyColors val="0"/>
        <c:ser>
          <c:idx val="3"/>
          <c:order val="0"/>
          <c:tx>
            <c:strRef>
              <c:f>'Graficos- Junio '!$F$26</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'!$B$27:$B$28</c:f>
              <c:strCache>
                <c:ptCount val="2"/>
                <c:pt idx="0">
                  <c:v>ACTUALIZACIÓN DE LA  METODOLOGÍA PARA NUEVOS NEGOCIOS </c:v>
                </c:pt>
                <c:pt idx="1">
                  <c:v>OPTIMIZACIÓN DEL  SEGUIMIENTO A LA SUPERVISIÓN DE PROYECTOS</c:v>
                </c:pt>
              </c:strCache>
            </c:strRef>
          </c:cat>
          <c:val>
            <c:numRef>
              <c:f>'Graficos- Junio '!$F$27:$F$28</c:f>
              <c:numCache>
                <c:formatCode>0%</c:formatCode>
                <c:ptCount val="2"/>
                <c:pt idx="0" formatCode="0.0%">
                  <c:v>0</c:v>
                </c:pt>
                <c:pt idx="1">
                  <c:v>0</c:v>
                </c:pt>
              </c:numCache>
            </c:numRef>
          </c:val>
          <c:extLst>
            <c:ext xmlns:c16="http://schemas.microsoft.com/office/drawing/2014/chart" uri="{C3380CC4-5D6E-409C-BE32-E72D297353CC}">
              <c16:uniqueId val="{00000000-6E29-482F-8884-1019902AF67E}"/>
            </c:ext>
          </c:extLst>
        </c:ser>
        <c:ser>
          <c:idx val="6"/>
          <c:order val="1"/>
          <c:tx>
            <c:strRef>
              <c:f>'Graficos- Junio '!$I$26</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'!$B$27:$B$28</c:f>
              <c:strCache>
                <c:ptCount val="2"/>
                <c:pt idx="0">
                  <c:v>ACTUALIZACIÓN DE LA  METODOLOGÍA PARA NUEVOS NEGOCIOS </c:v>
                </c:pt>
                <c:pt idx="1">
                  <c:v>OPTIMIZACIÓN DEL  SEGUIMIENTO A LA SUPERVISIÓN DE PROYECTOS</c:v>
                </c:pt>
              </c:strCache>
            </c:strRef>
          </c:cat>
          <c:val>
            <c:numRef>
              <c:f>'Graficos- Junio '!$I$27:$I$28</c:f>
              <c:numCache>
                <c:formatCode>0%</c:formatCode>
                <c:ptCount val="2"/>
                <c:pt idx="0">
                  <c:v>0</c:v>
                </c:pt>
                <c:pt idx="1">
                  <c:v>0</c:v>
                </c:pt>
              </c:numCache>
            </c:numRef>
          </c:val>
          <c:extLst>
            <c:ext xmlns:c16="http://schemas.microsoft.com/office/drawing/2014/chart" uri="{C3380CC4-5D6E-409C-BE32-E72D297353CC}">
              <c16:uniqueId val="{00000001-6E29-482F-8884-1019902AF67E}"/>
            </c:ext>
          </c:extLst>
        </c:ser>
        <c:dLbls>
          <c:showLegendKey val="0"/>
          <c:showVal val="1"/>
          <c:showCatName val="0"/>
          <c:showSerName val="0"/>
          <c:showPercent val="0"/>
          <c:showBubbleSize val="0"/>
        </c:dLbls>
        <c:gapWidth val="65"/>
        <c:shape val="box"/>
        <c:axId val="539157736"/>
        <c:axId val="539157408"/>
        <c:axId val="0"/>
      </c:bar3DChart>
      <c:catAx>
        <c:axId val="539157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Arial Black" panose="020B0A04020102020204" pitchFamily="34" charset="0"/>
                <a:ea typeface="+mn-ea"/>
                <a:cs typeface="+mn-cs"/>
              </a:defRPr>
            </a:pPr>
            <a:endParaRPr lang="en-US"/>
          </a:p>
        </c:txPr>
        <c:crossAx val="539157408"/>
        <c:crosses val="autoZero"/>
        <c:auto val="1"/>
        <c:lblAlgn val="ctr"/>
        <c:lblOffset val="100"/>
        <c:noMultiLvlLbl val="0"/>
      </c:catAx>
      <c:valAx>
        <c:axId val="539157408"/>
        <c:scaling>
          <c:orientation val="minMax"/>
        </c:scaling>
        <c:delete val="0"/>
        <c:axPos val="l"/>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53915773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Arial Black" panose="020B0A04020102020204" pitchFamily="34" charset="0"/>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Subgerencia Administrativa</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Junio 30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6"/>
          <c:order val="0"/>
          <c:tx>
            <c:strRef>
              <c:f>'Graficos- Junio '!$I$47</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'!$B$48:$B$49</c:f>
              <c:strCache>
                <c:ptCount val="2"/>
                <c:pt idx="0">
                  <c:v>OPTIMIZACIÓN  GESTION DE ACTIVOS</c:v>
                </c:pt>
                <c:pt idx="1">
                  <c:v>EVALUACIÓN DE LA ESTRUCTURA ACTUAL DE FONADE VS LA NECESIDAD DE LAS ÁREAS</c:v>
                </c:pt>
              </c:strCache>
            </c:strRef>
          </c:cat>
          <c:val>
            <c:numRef>
              <c:f>'Graficos- Junio '!$I$48:$I$49</c:f>
              <c:numCache>
                <c:formatCode>0%</c:formatCode>
                <c:ptCount val="2"/>
                <c:pt idx="0">
                  <c:v>0</c:v>
                </c:pt>
                <c:pt idx="1">
                  <c:v>0</c:v>
                </c:pt>
              </c:numCache>
            </c:numRef>
          </c:val>
          <c:extLst>
            <c:ext xmlns:c16="http://schemas.microsoft.com/office/drawing/2014/chart" uri="{C3380CC4-5D6E-409C-BE32-E72D297353CC}">
              <c16:uniqueId val="{00000000-F960-412F-B2EC-7BE6B558E26C}"/>
            </c:ext>
          </c:extLst>
        </c:ser>
        <c:ser>
          <c:idx val="0"/>
          <c:order val="1"/>
          <c:tx>
            <c:strRef>
              <c:f>'Graficos- Junio '!$F$47</c:f>
              <c:strCache>
                <c:ptCount val="1"/>
                <c:pt idx="0">
                  <c:v>Cumplimiento de Hitos</c:v>
                </c:pt>
              </c:strCache>
            </c:strRef>
          </c:tx>
          <c:spPr>
            <a:solidFill>
              <a:srgbClr val="FF3300"/>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'Graficos- Junio '!$F$48:$F$49</c:f>
              <c:numCache>
                <c:formatCode>0%</c:formatCode>
                <c:ptCount val="2"/>
                <c:pt idx="0">
                  <c:v>0</c:v>
                </c:pt>
                <c:pt idx="1">
                  <c:v>0</c:v>
                </c:pt>
              </c:numCache>
            </c:numRef>
          </c:val>
          <c:extLst>
            <c:ext xmlns:c16="http://schemas.microsoft.com/office/drawing/2014/chart" uri="{C3380CC4-5D6E-409C-BE32-E72D297353CC}">
              <c16:uniqueId val="{00000001-F960-412F-B2EC-7BE6B558E26C}"/>
            </c:ext>
          </c:extLst>
        </c:ser>
        <c:dLbls>
          <c:showLegendKey val="0"/>
          <c:showVal val="1"/>
          <c:showCatName val="0"/>
          <c:showSerName val="0"/>
          <c:showPercent val="0"/>
          <c:showBubbleSize val="0"/>
        </c:dLbls>
        <c:gapWidth val="65"/>
        <c:shape val="box"/>
        <c:axId val="552535352"/>
        <c:axId val="552536008"/>
        <c:axId val="0"/>
      </c:bar3DChart>
      <c:catAx>
        <c:axId val="5525353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n-US"/>
          </a:p>
        </c:txPr>
        <c:crossAx val="552536008"/>
        <c:crosses val="autoZero"/>
        <c:auto val="1"/>
        <c:lblAlgn val="ctr"/>
        <c:lblOffset val="100"/>
        <c:noMultiLvlLbl val="0"/>
      </c:catAx>
      <c:valAx>
        <c:axId val="55253600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55253535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Tecnologías de la Información-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Junio 30de 201 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layout>
        <c:manualLayout>
          <c:xMode val="edge"/>
          <c:yMode val="edge"/>
          <c:x val="0.1646163231562062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451139343250932E-2"/>
          <c:y val="0.19701425405391659"/>
          <c:w val="0.8745191921180826"/>
          <c:h val="0.54866466696674276"/>
        </c:manualLayout>
      </c:layout>
      <c:bar3DChart>
        <c:barDir val="col"/>
        <c:grouping val="clustered"/>
        <c:varyColors val="0"/>
        <c:ser>
          <c:idx val="3"/>
          <c:order val="0"/>
          <c:tx>
            <c:strRef>
              <c:f>'Graficos- Junio '!$F$59</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'!$B$60</c:f>
              <c:strCache>
                <c:ptCount val="1"/>
                <c:pt idx="0">
                  <c:v>IMPLEMENTACIÓN ERP</c:v>
                </c:pt>
              </c:strCache>
            </c:strRef>
          </c:cat>
          <c:val>
            <c:numRef>
              <c:f>'Graficos- Junio '!$F$60</c:f>
              <c:numCache>
                <c:formatCode>0%</c:formatCode>
                <c:ptCount val="1"/>
                <c:pt idx="0">
                  <c:v>0</c:v>
                </c:pt>
              </c:numCache>
            </c:numRef>
          </c:val>
          <c:extLst>
            <c:ext xmlns:c16="http://schemas.microsoft.com/office/drawing/2014/chart" uri="{C3380CC4-5D6E-409C-BE32-E72D297353CC}">
              <c16:uniqueId val="{00000000-FDC1-4C47-BF74-24A3F3B62923}"/>
            </c:ext>
          </c:extLst>
        </c:ser>
        <c:ser>
          <c:idx val="6"/>
          <c:order val="1"/>
          <c:tx>
            <c:strRef>
              <c:f>'Graficos- Junio '!$I$59</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'!$B$60</c:f>
              <c:strCache>
                <c:ptCount val="1"/>
                <c:pt idx="0">
                  <c:v>IMPLEMENTACIÓN ERP</c:v>
                </c:pt>
              </c:strCache>
            </c:strRef>
          </c:cat>
          <c:val>
            <c:numRef>
              <c:f>'Graficos- Junio '!$I$60</c:f>
              <c:numCache>
                <c:formatCode>0%</c:formatCode>
                <c:ptCount val="1"/>
                <c:pt idx="0">
                  <c:v>0</c:v>
                </c:pt>
              </c:numCache>
            </c:numRef>
          </c:val>
          <c:extLst>
            <c:ext xmlns:c16="http://schemas.microsoft.com/office/drawing/2014/chart" uri="{C3380CC4-5D6E-409C-BE32-E72D297353CC}">
              <c16:uniqueId val="{00000001-FDC1-4C47-BF74-24A3F3B62923}"/>
            </c:ext>
          </c:extLst>
        </c:ser>
        <c:dLbls>
          <c:showLegendKey val="0"/>
          <c:showVal val="1"/>
          <c:showCatName val="0"/>
          <c:showSerName val="0"/>
          <c:showPercent val="0"/>
          <c:showBubbleSize val="0"/>
        </c:dLbls>
        <c:gapWidth val="65"/>
        <c:shape val="box"/>
        <c:axId val="413724464"/>
        <c:axId val="413730696"/>
        <c:axId val="0"/>
      </c:bar3DChart>
      <c:catAx>
        <c:axId val="413724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n-US"/>
          </a:p>
        </c:txPr>
        <c:crossAx val="413730696"/>
        <c:crosses val="autoZero"/>
        <c:auto val="1"/>
        <c:lblAlgn val="ctr"/>
        <c:lblOffset val="100"/>
        <c:noMultiLvlLbl val="0"/>
      </c:catAx>
      <c:valAx>
        <c:axId val="41373069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41372446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Plan Institucional de Gestión y Desempeño</a:t>
            </a:r>
          </a:p>
          <a:p>
            <a:pPr>
              <a:defRPr/>
            </a:pPr>
            <a:r>
              <a:rPr lang="en-US" sz="1800" b="1" i="0" baseline="0">
                <a:effectLst/>
              </a:rPr>
              <a:t>Corte a  Junio30 de 2018</a:t>
            </a:r>
            <a:endParaRPr lang="es-CO">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3"/>
          <c:order val="3"/>
          <c:tx>
            <c:strRef>
              <c:f>'Graficos- Junio '!$F$70</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'!$B$71</c:f>
              <c:strCache>
                <c:ptCount val="1"/>
                <c:pt idx="0">
                  <c:v>PLAN INSTITUCIONAL DE GESTIÓN Y DESEMPEÑO</c:v>
                </c:pt>
              </c:strCache>
            </c:strRef>
          </c:cat>
          <c:val>
            <c:numRef>
              <c:f>'Graficos- Junio '!$F$71</c:f>
              <c:numCache>
                <c:formatCode>0%</c:formatCode>
                <c:ptCount val="1"/>
                <c:pt idx="0">
                  <c:v>0</c:v>
                </c:pt>
              </c:numCache>
            </c:numRef>
          </c:val>
          <c:extLst>
            <c:ext xmlns:c16="http://schemas.microsoft.com/office/drawing/2014/chart" uri="{C3380CC4-5D6E-409C-BE32-E72D297353CC}">
              <c16:uniqueId val="{00000000-F101-47D7-B958-79611681B206}"/>
            </c:ext>
          </c:extLst>
        </c:ser>
        <c:ser>
          <c:idx val="6"/>
          <c:order val="6"/>
          <c:tx>
            <c:strRef>
              <c:f>'Graficos- Junio '!$I$70</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Junio '!$B$71</c:f>
              <c:strCache>
                <c:ptCount val="1"/>
                <c:pt idx="0">
                  <c:v>PLAN INSTITUCIONAL DE GESTIÓN Y DESEMPEÑO</c:v>
                </c:pt>
              </c:strCache>
            </c:strRef>
          </c:cat>
          <c:val>
            <c:numRef>
              <c:f>'Graficos- Junio '!$I$71</c:f>
              <c:numCache>
                <c:formatCode>0%</c:formatCode>
                <c:ptCount val="1"/>
                <c:pt idx="0">
                  <c:v>0</c:v>
                </c:pt>
              </c:numCache>
            </c:numRef>
          </c:val>
          <c:extLst>
            <c:ext xmlns:c16="http://schemas.microsoft.com/office/drawing/2014/chart" uri="{C3380CC4-5D6E-409C-BE32-E72D297353CC}">
              <c16:uniqueId val="{00000001-F101-47D7-B958-79611681B206}"/>
            </c:ext>
          </c:extLst>
        </c:ser>
        <c:dLbls>
          <c:showLegendKey val="0"/>
          <c:showVal val="1"/>
          <c:showCatName val="0"/>
          <c:showSerName val="0"/>
          <c:showPercent val="0"/>
          <c:showBubbleSize val="0"/>
        </c:dLbls>
        <c:gapWidth val="65"/>
        <c:shape val="box"/>
        <c:axId val="506256624"/>
        <c:axId val="463230928"/>
        <c:axId val="0"/>
        <c:extLst>
          <c:ext xmlns:c15="http://schemas.microsoft.com/office/drawing/2012/chart" uri="{02D57815-91ED-43cb-92C2-25804820EDAC}">
            <c15:filteredBarSeries>
              <c15:ser>
                <c:idx val="0"/>
                <c:order val="0"/>
                <c:tx>
                  <c:strRef>
                    <c:extLst>
                      <c:ext uri="{02D57815-91ED-43cb-92C2-25804820EDAC}">
                        <c15:formulaRef>
                          <c15:sqref>'Graficos- Junio '!$C$70</c15:sqref>
                        </c15:formulaRef>
                      </c:ext>
                    </c:extLst>
                    <c:strCache>
                      <c:ptCount val="1"/>
                      <c:pt idx="0">
                        <c:v>Peso</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Junio '!$B$71</c15:sqref>
                        </c15:formulaRef>
                      </c:ext>
                    </c:extLst>
                    <c:strCache>
                      <c:ptCount val="1"/>
                      <c:pt idx="0">
                        <c:v>PLAN INSTITUCIONAL DE GESTIÓN Y DESEMPEÑO</c:v>
                      </c:pt>
                    </c:strCache>
                  </c:strRef>
                </c:cat>
                <c:val>
                  <c:numRef>
                    <c:extLst>
                      <c:ext uri="{02D57815-91ED-43cb-92C2-25804820EDAC}">
                        <c15:formulaRef>
                          <c15:sqref>'Graficos- Junio '!$C$71</c15:sqref>
                        </c15:formulaRef>
                      </c:ext>
                    </c:extLst>
                    <c:numCache>
                      <c:formatCode>0.0%</c:formatCode>
                      <c:ptCount val="1"/>
                      <c:pt idx="0">
                        <c:v>0.12</c:v>
                      </c:pt>
                    </c:numCache>
                  </c:numRef>
                </c:val>
                <c:extLst>
                  <c:ext xmlns:c16="http://schemas.microsoft.com/office/drawing/2014/chart" uri="{C3380CC4-5D6E-409C-BE32-E72D297353CC}">
                    <c16:uniqueId val="{00000002-F101-47D7-B958-79611681B20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'Graficos- Junio '!$D$70</c15:sqref>
                        </c15:formulaRef>
                      </c:ext>
                    </c:extLst>
                    <c:strCache>
                      <c:ptCount val="1"/>
                      <c:pt idx="0">
                        <c:v>Hitos a Cumplir al corte</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Junio '!$D$71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3-F101-47D7-B958-79611681B20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'Graficos- Junio '!$E$70</c15:sqref>
                        </c15:formulaRef>
                      </c:ext>
                    </c:extLst>
                    <c:strCache>
                      <c:ptCount val="1"/>
                      <c:pt idx="0">
                        <c:v>Hitos Cumplidos</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Junio '!$E$71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4-F101-47D7-B958-79611681B20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Junio '!$G$70</c15:sqref>
                        </c15:formulaRef>
                      </c:ext>
                    </c:extLst>
                    <c:strCache>
                      <c:ptCount val="1"/>
                      <c:pt idx="0">
                        <c:v>%  Avance Actual</c:v>
                      </c:pt>
                    </c:strCache>
                  </c:strRef>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Junio '!$G$71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5-F101-47D7-B958-79611681B20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'Graficos- Junio '!$H$70</c15:sqref>
                        </c15:formulaRef>
                      </c:ext>
                    </c:extLst>
                    <c:strCache>
                      <c:ptCount val="1"/>
                      <c:pt idx="0">
                        <c:v>% Avance Esperado Temporal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Junio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Junio '!$H$71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6-F101-47D7-B958-79611681B206}"/>
                  </c:ext>
                </c:extLst>
              </c15:ser>
            </c15:filteredBarSeries>
          </c:ext>
        </c:extLst>
      </c:bar3DChart>
      <c:catAx>
        <c:axId val="5062566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n-US"/>
          </a:p>
        </c:txPr>
        <c:crossAx val="463230928"/>
        <c:crosses val="autoZero"/>
        <c:auto val="1"/>
        <c:lblAlgn val="ctr"/>
        <c:lblOffset val="100"/>
        <c:noMultiLvlLbl val="0"/>
      </c:catAx>
      <c:valAx>
        <c:axId val="46323092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506256624"/>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Subgerencia de Contratación</a:t>
            </a:r>
          </a:p>
          <a:p>
            <a:pPr>
              <a:defRPr/>
            </a:pPr>
            <a:r>
              <a:rPr lang="en-US" sz="1800" b="1" i="0" baseline="0">
                <a:effectLst/>
              </a:rPr>
              <a:t>Corte a Julio  31 de 2018</a:t>
            </a:r>
            <a:endParaRPr lang="es-CO">
              <a:effectLst/>
            </a:endParaRPr>
          </a:p>
        </c:rich>
      </c:tx>
      <c:layout>
        <c:manualLayout>
          <c:xMode val="edge"/>
          <c:yMode val="edge"/>
          <c:x val="0.28848369288911097"/>
          <c:y val="6.0130739378461218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5000000000000001E-2"/>
          <c:y val="0.25083333333333335"/>
          <c:w val="0.93888888888888888"/>
          <c:h val="0.48500729075532223"/>
        </c:manualLayout>
      </c:layout>
      <c:bar3DChart>
        <c:barDir val="col"/>
        <c:grouping val="clustered"/>
        <c:varyColors val="0"/>
        <c:ser>
          <c:idx val="3"/>
          <c:order val="0"/>
          <c:tx>
            <c:strRef>
              <c:f>'Graficos- Julio '!$F$33</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Julio '!$F$34:$F$36</c:f>
              <c:numCache>
                <c:formatCode>0%</c:formatCode>
                <c:ptCount val="3"/>
                <c:pt idx="0">
                  <c:v>0</c:v>
                </c:pt>
                <c:pt idx="1">
                  <c:v>0</c:v>
                </c:pt>
                <c:pt idx="2">
                  <c:v>0</c:v>
                </c:pt>
              </c:numCache>
            </c:numRef>
          </c:val>
          <c:extLst>
            <c:ext xmlns:c16="http://schemas.microsoft.com/office/drawing/2014/chart" uri="{C3380CC4-5D6E-409C-BE32-E72D297353CC}">
              <c16:uniqueId val="{00000000-D645-41B8-AA74-7E7BFAA26092}"/>
            </c:ext>
          </c:extLst>
        </c:ser>
        <c:ser>
          <c:idx val="2"/>
          <c:order val="7"/>
          <c:tx>
            <c:strRef>
              <c:f>'Graficos- Julio '!$I$33</c:f>
              <c:strCache>
                <c:ptCount val="1"/>
                <c:pt idx="0">
                  <c:v>Cumplimiento Temporal</c:v>
                </c:pt>
              </c:strCache>
            </c:strRef>
          </c:tx>
          <c:spPr>
            <a:solidFill>
              <a:srgbClr val="002060"/>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Julio '!$I$34:$I$36</c:f>
              <c:numCache>
                <c:formatCode>0%</c:formatCode>
                <c:ptCount val="3"/>
                <c:pt idx="0">
                  <c:v>0</c:v>
                </c:pt>
                <c:pt idx="1">
                  <c:v>0</c:v>
                </c:pt>
                <c:pt idx="2">
                  <c:v>0</c:v>
                </c:pt>
              </c:numCache>
            </c:numRef>
          </c:val>
          <c:extLst>
            <c:ext xmlns:c16="http://schemas.microsoft.com/office/drawing/2014/chart" uri="{C3380CC4-5D6E-409C-BE32-E72D297353CC}">
              <c16:uniqueId val="{00000003-D645-41B8-AA74-7E7BFAA26092}"/>
            </c:ext>
          </c:extLst>
        </c:ser>
        <c:dLbls>
          <c:showLegendKey val="0"/>
          <c:showVal val="1"/>
          <c:showCatName val="0"/>
          <c:showSerName val="0"/>
          <c:showPercent val="0"/>
          <c:showBubbleSize val="0"/>
        </c:dLbls>
        <c:gapWidth val="65"/>
        <c:shape val="box"/>
        <c:axId val="184437256"/>
        <c:axId val="186124960"/>
        <c:axId val="0"/>
        <c:extLst>
          <c:ext xmlns:c15="http://schemas.microsoft.com/office/drawing/2012/chart" uri="{02D57815-91ED-43cb-92C2-25804820EDAC}">
            <c15:filteredBarSeries>
              <c15:ser>
                <c:idx val="5"/>
                <c:order val="1"/>
                <c:tx>
                  <c:strRef>
                    <c:extLst>
                      <c:ext uri="{02D57815-91ED-43cb-92C2-25804820EDAC}">
                        <c15:formulaRef>
                          <c15:sqref>'Graficos- Julio '!$G$33</c15:sqref>
                        </c15:formulaRef>
                      </c:ext>
                    </c:extLst>
                    <c:strCache>
                      <c:ptCount val="1"/>
                      <c:pt idx="0">
                        <c:v>%  Avance Actual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Julio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c:ext uri="{02D57815-91ED-43cb-92C2-25804820EDAC}">
                        <c15:formulaRef>
                          <c15:sqref>'Graficos- Julio '!$G$34:$G$36</c15:sqref>
                        </c15:formulaRef>
                      </c:ext>
                    </c:extLst>
                    <c:numCache>
                      <c:formatCode>0%</c:formatCode>
                      <c:ptCount val="3"/>
                      <c:pt idx="0">
                        <c:v>0</c:v>
                      </c:pt>
                      <c:pt idx="1">
                        <c:v>0</c:v>
                      </c:pt>
                      <c:pt idx="2">
                        <c:v>0</c:v>
                      </c:pt>
                    </c:numCache>
                  </c:numRef>
                </c:val>
                <c:extLst>
                  <c:ext xmlns:c16="http://schemas.microsoft.com/office/drawing/2014/chart" uri="{C3380CC4-5D6E-409C-BE32-E72D297353CC}">
                    <c16:uniqueId val="{00000004-D645-41B8-AA74-7E7BFAA26092}"/>
                  </c:ext>
                </c:extLst>
              </c15:ser>
            </c15:filteredBarSeries>
            <c15:filteredBarSeries>
              <c15:ser>
                <c:idx val="6"/>
                <c:order val="2"/>
                <c:tx>
                  <c:strRef>
                    <c:extLst xmlns:c15="http://schemas.microsoft.com/office/drawing/2012/chart">
                      <c:ext xmlns:c15="http://schemas.microsoft.com/office/drawing/2012/chart" uri="{02D57815-91ED-43cb-92C2-25804820EDAC}">
                        <c15:formulaRef>
                          <c15:sqref>'Graficos- Julio '!$H$33</c15:sqref>
                        </c15:formulaRef>
                      </c:ext>
                    </c:extLst>
                    <c:strCache>
                      <c:ptCount val="1"/>
                      <c:pt idx="0">
                        <c:v>% Avance Esperado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Julio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5-D645-41B8-AA74-7E7BFAA26092}"/>
                  </c:ext>
                </c:extLst>
              </c15:ser>
            </c15:filteredBarSeries>
            <c15:filteredBarSeries>
              <c15:ser>
                <c:idx val="7"/>
                <c:order val="3"/>
                <c:tx>
                  <c:strRef>
                    <c:extLst xmlns:c15="http://schemas.microsoft.com/office/drawing/2012/chart">
                      <c:ext xmlns:c15="http://schemas.microsoft.com/office/drawing/2012/chart" uri="{02D57815-91ED-43cb-92C2-25804820EDAC}">
                        <c15:formulaRef>
                          <c15:sqref>'Graficos- Julio '!$I$33</c15:sqref>
                        </c15:formulaRef>
                      </c:ext>
                    </c:extLst>
                    <c:strCache>
                      <c:ptCount val="1"/>
                      <c:pt idx="0">
                        <c:v>Cumplimiento Temporal</c:v>
                      </c:pt>
                    </c:strCache>
                  </c:strRef>
                </c:tx>
                <c:spPr>
                  <a:solidFill>
                    <a:srgbClr val="002060"/>
                  </a:solidFill>
                  <a:ln w="9525" cap="flat" cmpd="sng" algn="ctr">
                    <a:solidFill>
                      <a:schemeClr val="accent2">
                        <a:lumMod val="60000"/>
                        <a:lumMod val="75000"/>
                      </a:schemeClr>
                    </a:solidFill>
                    <a:round/>
                  </a:ln>
                  <a:effectLst/>
                  <a:sp3d contourW="9525">
                    <a:contourClr>
                      <a:schemeClr val="accent2">
                        <a:lumMod val="60000"/>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xmlns:c15="http://schemas.microsoft.com/office/drawing/2012/chart">
                    <c:ext xmlns:c16="http://schemas.microsoft.com/office/drawing/2014/chart" uri="{C3380CC4-5D6E-409C-BE32-E72D297353CC}">
                      <c16:uniqueId val="{00000007-D645-41B8-AA74-7E7BFAA2609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Julio '!$I$34:$I$36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8-D645-41B8-AA74-7E7BFAA2609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Julio '!$F$33</c15:sqref>
                        </c15:formulaRef>
                      </c:ext>
                    </c:extLst>
                    <c:strCache>
                      <c:ptCount val="1"/>
                      <c:pt idx="0">
                        <c:v>Cumplimiento de Hitos</c:v>
                      </c:pt>
                    </c:strCache>
                  </c:strRef>
                </c:tx>
                <c:spPr>
                  <a:solidFill>
                    <a:srgbClr val="FF3300"/>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Julio '!$F$34:$F$36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9-D645-41B8-AA74-7E7BFAA26092}"/>
                  </c:ext>
                </c:extLst>
              </c15:ser>
            </c15:filteredBarSeries>
            <c15:filteredBarSeries>
              <c15:ser>
                <c:idx val="0"/>
                <c:order val="5"/>
                <c:tx>
                  <c:strRef>
                    <c:extLst xmlns:c15="http://schemas.microsoft.com/office/drawing/2012/chart">
                      <c:ext xmlns:c15="http://schemas.microsoft.com/office/drawing/2012/chart" uri="{02D57815-91ED-43cb-92C2-25804820EDAC}">
                        <c15:formulaRef>
                          <c15:sqref>'Graficos- Julio '!$G$33</c15:sqref>
                        </c15:formulaRef>
                      </c:ext>
                    </c:extLst>
                    <c:strCache>
                      <c:ptCount val="1"/>
                      <c:pt idx="0">
                        <c:v>%  Avance Actual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Julio '!$G$34:$G$36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A-D645-41B8-AA74-7E7BFAA26092}"/>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'Graficos- Julio '!$H$33</c15:sqref>
                        </c15:formulaRef>
                      </c:ext>
                    </c:extLst>
                    <c:strCache>
                      <c:ptCount val="1"/>
                      <c:pt idx="0">
                        <c:v>% Avance Esperado Temporal</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Julio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B-D645-41B8-AA74-7E7BFAA26092}"/>
                  </c:ext>
                </c:extLst>
              </c15:ser>
            </c15:filteredBarSeries>
          </c:ext>
        </c:extLst>
      </c:bar3DChart>
      <c:catAx>
        <c:axId val="184437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1" i="0" u="none" strike="noStrike" kern="1200" cap="all" baseline="0">
                <a:solidFill>
                  <a:schemeClr val="dk1">
                    <a:lumMod val="75000"/>
                    <a:lumOff val="25000"/>
                  </a:schemeClr>
                </a:solidFill>
                <a:latin typeface="+mn-lt"/>
                <a:ea typeface="+mn-ea"/>
                <a:cs typeface="+mn-cs"/>
              </a:defRPr>
            </a:pPr>
            <a:endParaRPr lang="en-US"/>
          </a:p>
        </c:txPr>
        <c:crossAx val="186124960"/>
        <c:crosses val="autoZero"/>
        <c:auto val="1"/>
        <c:lblAlgn val="ctr"/>
        <c:lblOffset val="100"/>
        <c:noMultiLvlLbl val="0"/>
      </c:catAx>
      <c:valAx>
        <c:axId val="1861249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84437256"/>
        <c:crosses val="autoZero"/>
        <c:crossBetween val="between"/>
      </c:valAx>
      <c:spPr>
        <a:noFill/>
        <a:ln>
          <a:noFill/>
        </a:ln>
        <a:effectLst/>
      </c:spPr>
    </c:plotArea>
    <c:legend>
      <c:legendPos val="b"/>
      <c:layout>
        <c:manualLayout>
          <c:xMode val="edge"/>
          <c:yMode val="edge"/>
          <c:x val="0.17767585802983513"/>
          <c:y val="0.90416627901278579"/>
          <c:w val="0.62370485549860999"/>
          <c:h val="4.4128082560421444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solidFill>
                  <a:sysClr val="windowText" lastClr="000000"/>
                </a:solidFill>
              </a:rPr>
              <a:t>CUMPLIMIENTO</a:t>
            </a:r>
            <a:r>
              <a:rPr lang="es-CO" baseline="0">
                <a:solidFill>
                  <a:sysClr val="windowText" lastClr="000000"/>
                </a:solidFill>
              </a:rPr>
              <a:t> A ABRIL 30 DE 2018</a:t>
            </a:r>
            <a:endParaRPr lang="es-CO">
              <a:solidFill>
                <a:sysClr val="windowText" lastClr="000000"/>
              </a:solidFill>
            </a:endParaRPr>
          </a:p>
          <a:p>
            <a:pPr>
              <a:defRPr/>
            </a:pPr>
            <a:endParaRPr lang="es-CO"/>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solidFill>
          <a:schemeClr val="accent6">
            <a:lumMod val="60000"/>
            <a:lumOff val="40000"/>
          </a:schemeClr>
        </a:solidFill>
        <a:ln>
          <a:noFill/>
        </a:ln>
        <a:effectLst/>
        <a:sp3d/>
      </c:spPr>
    </c:sideWall>
    <c:backWall>
      <c:thickness val="0"/>
      <c:spPr>
        <a:solidFill>
          <a:schemeClr val="accent6">
            <a:lumMod val="60000"/>
            <a:lumOff val="40000"/>
          </a:schemeClr>
        </a:solidFill>
        <a:ln>
          <a:noFill/>
        </a:ln>
        <a:effectLst/>
        <a:sp3d/>
      </c:spPr>
    </c:backWall>
    <c:plotArea>
      <c:layout/>
      <c:bar3DChart>
        <c:barDir val="col"/>
        <c:grouping val="stacked"/>
        <c:varyColors val="0"/>
        <c:ser>
          <c:idx val="0"/>
          <c:order val="0"/>
          <c:tx>
            <c:strRef>
              <c:f>'Graficos- ABRIL '!$C$15</c:f>
              <c:strCache>
                <c:ptCount val="1"/>
                <c:pt idx="0">
                  <c:v>30-abr.-18</c:v>
                </c:pt>
              </c:strCache>
            </c:strRef>
          </c:tx>
          <c:spPr>
            <a:solidFill>
              <a:schemeClr val="accent6">
                <a:lumMod val="50000"/>
              </a:schemeClr>
            </a:solidFill>
            <a:ln>
              <a:solidFill>
                <a:schemeClr val="accent6">
                  <a:lumMod val="50000"/>
                </a:schemeClr>
              </a:solidFill>
            </a:ln>
            <a:effectLst>
              <a:outerShdw blurRad="57150" dist="19050" dir="5400000" algn="ctr" rotWithShape="0">
                <a:srgbClr val="000000">
                  <a:alpha val="63000"/>
                </a:srgbClr>
              </a:outerShdw>
            </a:effectLst>
            <a:sp3d>
              <a:contourClr>
                <a:schemeClr val="accent6">
                  <a:lumMod val="50000"/>
                </a:schemeClr>
              </a:contourClr>
            </a:sp3d>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0-7796-4D08-A10A-0F15E6453CD8}"/>
                </c:ext>
              </c:extLst>
            </c:dLbl>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1-7796-4D08-A10A-0F15E6453CD8}"/>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'Graficos- ABRIL '!$B$16:$B$17</c:f>
              <c:strCache>
                <c:ptCount val="2"/>
                <c:pt idx="0">
                  <c:v>Cumplimiento de Hitos</c:v>
                </c:pt>
                <c:pt idx="1">
                  <c:v>Cumplimiento Temporal</c:v>
                </c:pt>
              </c:strCache>
            </c:strRef>
          </c:cat>
          <c:val>
            <c:numRef>
              <c:f>'Graficos- ABRIL '!$C$16:$C$17</c:f>
              <c:numCache>
                <c:formatCode>0.0%</c:formatCode>
                <c:ptCount val="2"/>
                <c:pt idx="0" formatCode="0%">
                  <c:v>0</c:v>
                </c:pt>
                <c:pt idx="1">
                  <c:v>0</c:v>
                </c:pt>
              </c:numCache>
            </c:numRef>
          </c:val>
          <c:extLst>
            <c:ext xmlns:c16="http://schemas.microsoft.com/office/drawing/2014/chart" uri="{C3380CC4-5D6E-409C-BE32-E72D297353CC}">
              <c16:uniqueId val="{00000002-7796-4D08-A10A-0F15E6453CD8}"/>
            </c:ext>
          </c:extLst>
        </c:ser>
        <c:dLbls>
          <c:showLegendKey val="0"/>
          <c:showVal val="0"/>
          <c:showCatName val="0"/>
          <c:showSerName val="0"/>
          <c:showPercent val="0"/>
          <c:showBubbleSize val="0"/>
        </c:dLbls>
        <c:gapWidth val="150"/>
        <c:shape val="box"/>
        <c:axId val="186126920"/>
        <c:axId val="186127312"/>
        <c:axId val="0"/>
      </c:bar3DChart>
      <c:catAx>
        <c:axId val="186126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en-US"/>
          </a:p>
        </c:txPr>
        <c:crossAx val="186127312"/>
        <c:crosses val="autoZero"/>
        <c:auto val="1"/>
        <c:lblAlgn val="ctr"/>
        <c:lblOffset val="100"/>
        <c:noMultiLvlLbl val="0"/>
      </c:catAx>
      <c:valAx>
        <c:axId val="18612731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6126920"/>
        <c:crosses val="autoZero"/>
        <c:crossBetween val="between"/>
      </c:valAx>
      <c:spPr>
        <a:solidFill>
          <a:schemeClr val="tx2">
            <a:lumMod val="40000"/>
            <a:lumOff val="60000"/>
          </a:schemeClr>
        </a:solidFill>
        <a:ln>
          <a:solidFill>
            <a:schemeClr val="accent6"/>
          </a:solidFill>
        </a:ln>
        <a:effectLst/>
      </c:spPr>
    </c:plotArea>
    <c:plotVisOnly val="1"/>
    <c:dispBlanksAs val="gap"/>
    <c:showDLblsOverMax val="0"/>
  </c:chart>
  <c:spPr>
    <a:solidFill>
      <a:schemeClr val="accent6">
        <a:lumMod val="50000"/>
      </a:schemeClr>
    </a:solidFill>
    <a:ln>
      <a:noFill/>
    </a:ln>
    <a:effectLst/>
  </c:spPr>
  <c:txPr>
    <a:bodyPr/>
    <a:lstStyle/>
    <a:p>
      <a:pPr>
        <a:defRPr/>
      </a:pPr>
      <a:endParaRPr lang="en-US"/>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solidFill>
                  <a:sysClr val="windowText" lastClr="000000"/>
                </a:solidFill>
                <a:latin typeface="Arial Black" panose="020B0A04020102020204" pitchFamily="34" charset="0"/>
              </a:rPr>
              <a:t>CUMPLIMIENTO</a:t>
            </a:r>
            <a:r>
              <a:rPr lang="es-CO" baseline="0">
                <a:solidFill>
                  <a:sysClr val="windowText" lastClr="000000"/>
                </a:solidFill>
                <a:latin typeface="Arial Black" panose="020B0A04020102020204" pitchFamily="34" charset="0"/>
              </a:rPr>
              <a:t> A JULIO 31 DE 2018</a:t>
            </a:r>
            <a:endParaRPr lang="es-CO">
              <a:solidFill>
                <a:sysClr val="windowText" lastClr="000000"/>
              </a:solidFill>
              <a:latin typeface="Arial Black" panose="020B0A04020102020204" pitchFamily="34" charset="0"/>
            </a:endParaRPr>
          </a:p>
          <a:p>
            <a:pPr>
              <a:defRPr/>
            </a:pPr>
            <a:endParaRPr lang="es-CO"/>
          </a:p>
        </c:rich>
      </c:tx>
      <c:layout>
        <c:manualLayout>
          <c:xMode val="edge"/>
          <c:yMode val="edge"/>
          <c:x val="0.10621126607202808"/>
          <c:y val="1.1311474971802958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solidFill>
          <a:schemeClr val="accent6">
            <a:lumMod val="60000"/>
            <a:lumOff val="40000"/>
          </a:schemeClr>
        </a:solidFill>
        <a:ln>
          <a:noFill/>
        </a:ln>
        <a:effectLst/>
        <a:sp3d/>
      </c:spPr>
    </c:sideWall>
    <c:backWall>
      <c:thickness val="0"/>
      <c:spPr>
        <a:solidFill>
          <a:schemeClr val="accent6">
            <a:lumMod val="60000"/>
            <a:lumOff val="40000"/>
          </a:schemeClr>
        </a:solidFill>
        <a:ln>
          <a:noFill/>
        </a:ln>
        <a:effectLst/>
        <a:sp3d/>
      </c:spPr>
    </c:backWall>
    <c:plotArea>
      <c:layout>
        <c:manualLayout>
          <c:layoutTarget val="inner"/>
          <c:xMode val="edge"/>
          <c:yMode val="edge"/>
          <c:x val="7.3187955393033105E-2"/>
          <c:y val="0.1207688477822829"/>
          <c:w val="0.88071696897656226"/>
          <c:h val="0.83648312883116838"/>
        </c:manualLayout>
      </c:layout>
      <c:bar3DChart>
        <c:barDir val="col"/>
        <c:grouping val="stacked"/>
        <c:varyColors val="0"/>
        <c:ser>
          <c:idx val="0"/>
          <c:order val="0"/>
          <c:tx>
            <c:strRef>
              <c:f>'Graficos- Julio '!$C$15</c:f>
              <c:strCache>
                <c:ptCount val="1"/>
                <c:pt idx="0">
                  <c:v>31-jul.-18</c:v>
                </c:pt>
              </c:strCache>
            </c:strRef>
          </c:tx>
          <c:spPr>
            <a:solidFill>
              <a:schemeClr val="accent6">
                <a:lumMod val="50000"/>
              </a:schemeClr>
            </a:solidFill>
            <a:ln>
              <a:solidFill>
                <a:schemeClr val="accent6">
                  <a:lumMod val="50000"/>
                </a:schemeClr>
              </a:solidFill>
            </a:ln>
            <a:effectLst>
              <a:outerShdw blurRad="57150" dist="19050" dir="5400000" algn="ctr" rotWithShape="0">
                <a:srgbClr val="000000">
                  <a:alpha val="63000"/>
                </a:srgbClr>
              </a:outerShdw>
            </a:effectLst>
            <a:sp3d>
              <a:contourClr>
                <a:schemeClr val="accent6">
                  <a:lumMod val="50000"/>
                </a:schemeClr>
              </a:contourClr>
            </a:sp3d>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0-B1DE-4705-8733-FCCCD6265C73}"/>
                </c:ext>
              </c:extLst>
            </c:dLbl>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1-B1DE-4705-8733-FCCCD6265C73}"/>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'Graficos- Julio '!$B$16:$B$17</c:f>
              <c:strCache>
                <c:ptCount val="2"/>
                <c:pt idx="0">
                  <c:v>Cumplimiento de Hitos</c:v>
                </c:pt>
                <c:pt idx="1">
                  <c:v>Cumplimiento Temporal</c:v>
                </c:pt>
              </c:strCache>
            </c:strRef>
          </c:cat>
          <c:val>
            <c:numRef>
              <c:f>'Graficos- Julio '!$C$16:$C$17</c:f>
              <c:numCache>
                <c:formatCode>0.0%</c:formatCode>
                <c:ptCount val="2"/>
                <c:pt idx="0" formatCode="0%">
                  <c:v>0</c:v>
                </c:pt>
                <c:pt idx="1">
                  <c:v>0</c:v>
                </c:pt>
              </c:numCache>
            </c:numRef>
          </c:val>
          <c:extLst>
            <c:ext xmlns:c16="http://schemas.microsoft.com/office/drawing/2014/chart" uri="{C3380CC4-5D6E-409C-BE32-E72D297353CC}">
              <c16:uniqueId val="{00000002-B1DE-4705-8733-FCCCD6265C73}"/>
            </c:ext>
          </c:extLst>
        </c:ser>
        <c:dLbls>
          <c:showLegendKey val="0"/>
          <c:showVal val="0"/>
          <c:showCatName val="0"/>
          <c:showSerName val="0"/>
          <c:showPercent val="0"/>
          <c:showBubbleSize val="0"/>
        </c:dLbls>
        <c:gapWidth val="150"/>
        <c:shape val="box"/>
        <c:axId val="186126920"/>
        <c:axId val="186127312"/>
        <c:axId val="0"/>
      </c:bar3DChart>
      <c:catAx>
        <c:axId val="186126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en-US"/>
          </a:p>
        </c:txPr>
        <c:crossAx val="186127312"/>
        <c:crosses val="autoZero"/>
        <c:auto val="1"/>
        <c:lblAlgn val="ctr"/>
        <c:lblOffset val="100"/>
        <c:noMultiLvlLbl val="0"/>
      </c:catAx>
      <c:valAx>
        <c:axId val="18612731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crossAx val="186126920"/>
        <c:crosses val="autoZero"/>
        <c:crossBetween val="between"/>
      </c:valAx>
      <c:spPr>
        <a:solidFill>
          <a:schemeClr val="tx2">
            <a:lumMod val="40000"/>
            <a:lumOff val="60000"/>
          </a:schemeClr>
        </a:solidFill>
        <a:ln>
          <a:solidFill>
            <a:schemeClr val="accent6"/>
          </a:solidFill>
        </a:ln>
        <a:effectLst/>
      </c:spPr>
    </c:plotArea>
    <c:plotVisOnly val="1"/>
    <c:dispBlanksAs val="gap"/>
    <c:showDLblsOverMax val="0"/>
  </c:chart>
  <c:spPr>
    <a:solidFill>
      <a:schemeClr val="accent6">
        <a:lumMod val="75000"/>
      </a:schemeClr>
    </a:solidFill>
    <a:ln>
      <a:noFill/>
    </a:ln>
    <a:effectLst/>
  </c:spPr>
  <c:txPr>
    <a:bodyPr/>
    <a:lstStyle/>
    <a:p>
      <a:pPr>
        <a:defRPr/>
      </a:pPr>
      <a:endParaRPr lang="en-US"/>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Subgerencia Técnica</a:t>
            </a:r>
          </a:p>
          <a:p>
            <a:pPr>
              <a:defRPr/>
            </a:pPr>
            <a:r>
              <a:rPr lang="en-US"/>
              <a:t>Corte a Julio 31</a:t>
            </a:r>
            <a:r>
              <a:rPr lang="en-US" baseline="0"/>
              <a:t> </a:t>
            </a:r>
            <a:r>
              <a:rPr lang="en-US"/>
              <a:t>de 2018</a:t>
            </a:r>
          </a:p>
        </c:rich>
      </c:tx>
      <c:layout>
        <c:manualLayout>
          <c:xMode val="edge"/>
          <c:yMode val="edge"/>
          <c:x val="0.29905555555555557"/>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435892388451443"/>
          <c:y val="0.22662045298208405"/>
          <c:w val="0.85341885389326333"/>
          <c:h val="0.29455354861240474"/>
        </c:manualLayout>
      </c:layout>
      <c:bar3DChart>
        <c:barDir val="col"/>
        <c:grouping val="clustered"/>
        <c:varyColors val="0"/>
        <c:ser>
          <c:idx val="3"/>
          <c:order val="0"/>
          <c:tx>
            <c:strRef>
              <c:f>'Graficos- Julio '!$F$26</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'!$B$27:$B$28</c:f>
              <c:strCache>
                <c:ptCount val="2"/>
                <c:pt idx="0">
                  <c:v>ACTUALIZACIÓN DE LA  METODOLOGÍA PARA NUEVOS NEGOCIOS </c:v>
                </c:pt>
                <c:pt idx="1">
                  <c:v>OPTIMIZACIÓN DEL  SEGUIMIENTO A LA SUPERVISIÓN DE PROYECTOS</c:v>
                </c:pt>
              </c:strCache>
            </c:strRef>
          </c:cat>
          <c:val>
            <c:numRef>
              <c:f>'Graficos- Julio '!$F$27:$F$28</c:f>
              <c:numCache>
                <c:formatCode>0%</c:formatCode>
                <c:ptCount val="2"/>
                <c:pt idx="0" formatCode="0.0%">
                  <c:v>0</c:v>
                </c:pt>
                <c:pt idx="1">
                  <c:v>0</c:v>
                </c:pt>
              </c:numCache>
            </c:numRef>
          </c:val>
          <c:extLst>
            <c:ext xmlns:c16="http://schemas.microsoft.com/office/drawing/2014/chart" uri="{C3380CC4-5D6E-409C-BE32-E72D297353CC}">
              <c16:uniqueId val="{00000000-18DF-4099-95D8-701EE83DDF63}"/>
            </c:ext>
          </c:extLst>
        </c:ser>
        <c:ser>
          <c:idx val="6"/>
          <c:order val="1"/>
          <c:tx>
            <c:strRef>
              <c:f>'Graficos- Julio '!$I$26</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'!$B$27:$B$28</c:f>
              <c:strCache>
                <c:ptCount val="2"/>
                <c:pt idx="0">
                  <c:v>ACTUALIZACIÓN DE LA  METODOLOGÍA PARA NUEVOS NEGOCIOS </c:v>
                </c:pt>
                <c:pt idx="1">
                  <c:v>OPTIMIZACIÓN DEL  SEGUIMIENTO A LA SUPERVISIÓN DE PROYECTOS</c:v>
                </c:pt>
              </c:strCache>
            </c:strRef>
          </c:cat>
          <c:val>
            <c:numRef>
              <c:f>'Graficos- Julio '!$I$27:$I$28</c:f>
              <c:numCache>
                <c:formatCode>0%</c:formatCode>
                <c:ptCount val="2"/>
                <c:pt idx="0">
                  <c:v>0</c:v>
                </c:pt>
                <c:pt idx="1">
                  <c:v>0</c:v>
                </c:pt>
              </c:numCache>
            </c:numRef>
          </c:val>
          <c:extLst>
            <c:ext xmlns:c16="http://schemas.microsoft.com/office/drawing/2014/chart" uri="{C3380CC4-5D6E-409C-BE32-E72D297353CC}">
              <c16:uniqueId val="{00000001-18DF-4099-95D8-701EE83DDF63}"/>
            </c:ext>
          </c:extLst>
        </c:ser>
        <c:dLbls>
          <c:showLegendKey val="0"/>
          <c:showVal val="1"/>
          <c:showCatName val="0"/>
          <c:showSerName val="0"/>
          <c:showPercent val="0"/>
          <c:showBubbleSize val="0"/>
        </c:dLbls>
        <c:gapWidth val="65"/>
        <c:shape val="box"/>
        <c:axId val="539157736"/>
        <c:axId val="539157408"/>
        <c:axId val="0"/>
      </c:bar3DChart>
      <c:catAx>
        <c:axId val="539157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Arial Black" panose="020B0A04020102020204" pitchFamily="34" charset="0"/>
                <a:ea typeface="+mn-ea"/>
                <a:cs typeface="+mn-cs"/>
              </a:defRPr>
            </a:pPr>
            <a:endParaRPr lang="en-US"/>
          </a:p>
        </c:txPr>
        <c:crossAx val="539157408"/>
        <c:crosses val="autoZero"/>
        <c:auto val="1"/>
        <c:lblAlgn val="ctr"/>
        <c:lblOffset val="100"/>
        <c:noMultiLvlLbl val="0"/>
      </c:catAx>
      <c:valAx>
        <c:axId val="539157408"/>
        <c:scaling>
          <c:orientation val="minMax"/>
        </c:scaling>
        <c:delete val="0"/>
        <c:axPos val="l"/>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53915773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Arial Black" panose="020B0A04020102020204" pitchFamily="34" charset="0"/>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Subgerencia Administrativa</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Julio 31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6"/>
          <c:order val="0"/>
          <c:tx>
            <c:strRef>
              <c:f>'Graficos- Julio '!$I$47</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'!$B$48:$B$49</c:f>
              <c:strCache>
                <c:ptCount val="2"/>
                <c:pt idx="0">
                  <c:v>OPTIMIZACIÓN  GESTION DE ACTIVOS</c:v>
                </c:pt>
                <c:pt idx="1">
                  <c:v>EVALUACIÓN DE LA ESTRUCTURA ACTUAL DE FONADE VS LA NECESIDAD DE LAS ÁREAS</c:v>
                </c:pt>
              </c:strCache>
            </c:strRef>
          </c:cat>
          <c:val>
            <c:numRef>
              <c:f>'Graficos- Julio '!$I$48:$I$49</c:f>
              <c:numCache>
                <c:formatCode>0%</c:formatCode>
                <c:ptCount val="2"/>
                <c:pt idx="0">
                  <c:v>0</c:v>
                </c:pt>
                <c:pt idx="1">
                  <c:v>0</c:v>
                </c:pt>
              </c:numCache>
            </c:numRef>
          </c:val>
          <c:extLst>
            <c:ext xmlns:c16="http://schemas.microsoft.com/office/drawing/2014/chart" uri="{C3380CC4-5D6E-409C-BE32-E72D297353CC}">
              <c16:uniqueId val="{00000000-C7A3-4821-A958-A166E56EF1DC}"/>
            </c:ext>
          </c:extLst>
        </c:ser>
        <c:ser>
          <c:idx val="0"/>
          <c:order val="1"/>
          <c:tx>
            <c:strRef>
              <c:f>'Graficos- Julio '!$F$47</c:f>
              <c:strCache>
                <c:ptCount val="1"/>
                <c:pt idx="0">
                  <c:v>Cumplimiento de Hitos</c:v>
                </c:pt>
              </c:strCache>
            </c:strRef>
          </c:tx>
          <c:spPr>
            <a:solidFill>
              <a:srgbClr val="FF3300"/>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'Graficos- Julio '!$F$48:$F$49</c:f>
              <c:numCache>
                <c:formatCode>0%</c:formatCode>
                <c:ptCount val="2"/>
                <c:pt idx="0">
                  <c:v>0</c:v>
                </c:pt>
                <c:pt idx="1">
                  <c:v>0</c:v>
                </c:pt>
              </c:numCache>
            </c:numRef>
          </c:val>
          <c:extLst>
            <c:ext xmlns:c16="http://schemas.microsoft.com/office/drawing/2014/chart" uri="{C3380CC4-5D6E-409C-BE32-E72D297353CC}">
              <c16:uniqueId val="{00000001-C7A3-4821-A958-A166E56EF1DC}"/>
            </c:ext>
          </c:extLst>
        </c:ser>
        <c:dLbls>
          <c:showLegendKey val="0"/>
          <c:showVal val="1"/>
          <c:showCatName val="0"/>
          <c:showSerName val="0"/>
          <c:showPercent val="0"/>
          <c:showBubbleSize val="0"/>
        </c:dLbls>
        <c:gapWidth val="65"/>
        <c:shape val="box"/>
        <c:axId val="552535352"/>
        <c:axId val="552536008"/>
        <c:axId val="0"/>
      </c:bar3DChart>
      <c:catAx>
        <c:axId val="5525353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n-US"/>
          </a:p>
        </c:txPr>
        <c:crossAx val="552536008"/>
        <c:crosses val="autoZero"/>
        <c:auto val="1"/>
        <c:lblAlgn val="ctr"/>
        <c:lblOffset val="100"/>
        <c:noMultiLvlLbl val="0"/>
      </c:catAx>
      <c:valAx>
        <c:axId val="55253600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55253535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Tecnologías de la Información-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Julio 31 de 201 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layout>
        <c:manualLayout>
          <c:xMode val="edge"/>
          <c:yMode val="edge"/>
          <c:x val="0.1646163231562062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451139343250932E-2"/>
          <c:y val="0.19701425405391659"/>
          <c:w val="0.8745191921180826"/>
          <c:h val="0.54866466696674276"/>
        </c:manualLayout>
      </c:layout>
      <c:bar3DChart>
        <c:barDir val="col"/>
        <c:grouping val="clustered"/>
        <c:varyColors val="0"/>
        <c:ser>
          <c:idx val="3"/>
          <c:order val="0"/>
          <c:tx>
            <c:strRef>
              <c:f>'Graficos- Julio '!$F$59</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'!$B$60</c:f>
              <c:strCache>
                <c:ptCount val="1"/>
                <c:pt idx="0">
                  <c:v>IMPLEMENTACIÓN ERP</c:v>
                </c:pt>
              </c:strCache>
            </c:strRef>
          </c:cat>
          <c:val>
            <c:numRef>
              <c:f>'Graficos- Julio '!$F$60</c:f>
              <c:numCache>
                <c:formatCode>0%</c:formatCode>
                <c:ptCount val="1"/>
                <c:pt idx="0">
                  <c:v>0</c:v>
                </c:pt>
              </c:numCache>
            </c:numRef>
          </c:val>
          <c:extLst>
            <c:ext xmlns:c16="http://schemas.microsoft.com/office/drawing/2014/chart" uri="{C3380CC4-5D6E-409C-BE32-E72D297353CC}">
              <c16:uniqueId val="{00000000-795A-4CB0-BA99-DBF3FEA2E405}"/>
            </c:ext>
          </c:extLst>
        </c:ser>
        <c:ser>
          <c:idx val="6"/>
          <c:order val="1"/>
          <c:tx>
            <c:strRef>
              <c:f>'Graficos- Julio '!$I$59</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'!$B$60</c:f>
              <c:strCache>
                <c:ptCount val="1"/>
                <c:pt idx="0">
                  <c:v>IMPLEMENTACIÓN ERP</c:v>
                </c:pt>
              </c:strCache>
            </c:strRef>
          </c:cat>
          <c:val>
            <c:numRef>
              <c:f>'Graficos- Julio '!$I$60</c:f>
              <c:numCache>
                <c:formatCode>0%</c:formatCode>
                <c:ptCount val="1"/>
                <c:pt idx="0">
                  <c:v>0</c:v>
                </c:pt>
              </c:numCache>
            </c:numRef>
          </c:val>
          <c:extLst>
            <c:ext xmlns:c16="http://schemas.microsoft.com/office/drawing/2014/chart" uri="{C3380CC4-5D6E-409C-BE32-E72D297353CC}">
              <c16:uniqueId val="{00000001-795A-4CB0-BA99-DBF3FEA2E405}"/>
            </c:ext>
          </c:extLst>
        </c:ser>
        <c:dLbls>
          <c:showLegendKey val="0"/>
          <c:showVal val="1"/>
          <c:showCatName val="0"/>
          <c:showSerName val="0"/>
          <c:showPercent val="0"/>
          <c:showBubbleSize val="0"/>
        </c:dLbls>
        <c:gapWidth val="65"/>
        <c:shape val="box"/>
        <c:axId val="413724464"/>
        <c:axId val="413730696"/>
        <c:axId val="0"/>
      </c:bar3DChart>
      <c:catAx>
        <c:axId val="413724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n-US"/>
          </a:p>
        </c:txPr>
        <c:crossAx val="413730696"/>
        <c:crosses val="autoZero"/>
        <c:auto val="1"/>
        <c:lblAlgn val="ctr"/>
        <c:lblOffset val="100"/>
        <c:noMultiLvlLbl val="0"/>
      </c:catAx>
      <c:valAx>
        <c:axId val="41373069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41372446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Plan Institucional de Gestión y Desempeño</a:t>
            </a:r>
          </a:p>
          <a:p>
            <a:pPr>
              <a:defRPr/>
            </a:pPr>
            <a:r>
              <a:rPr lang="en-US" sz="1800" b="1" i="0" baseline="0">
                <a:effectLst/>
              </a:rPr>
              <a:t>Corte a  Julio 31 de 2018</a:t>
            </a:r>
            <a:endParaRPr lang="es-CO">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3"/>
          <c:order val="3"/>
          <c:tx>
            <c:strRef>
              <c:f>'Graficos- Julio '!$F$70</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'!$B$71</c:f>
              <c:strCache>
                <c:ptCount val="1"/>
                <c:pt idx="0">
                  <c:v>PLAN INSTITUCIONAL DE GESTIÓN Y DESEMPEÑO</c:v>
                </c:pt>
              </c:strCache>
            </c:strRef>
          </c:cat>
          <c:val>
            <c:numRef>
              <c:f>'Graficos- Julio '!$F$71</c:f>
              <c:numCache>
                <c:formatCode>0%</c:formatCode>
                <c:ptCount val="1"/>
                <c:pt idx="0">
                  <c:v>0</c:v>
                </c:pt>
              </c:numCache>
            </c:numRef>
          </c:val>
          <c:extLst>
            <c:ext xmlns:c16="http://schemas.microsoft.com/office/drawing/2014/chart" uri="{C3380CC4-5D6E-409C-BE32-E72D297353CC}">
              <c16:uniqueId val="{00000000-D9BE-4755-AC38-9A04A88EFA02}"/>
            </c:ext>
          </c:extLst>
        </c:ser>
        <c:ser>
          <c:idx val="6"/>
          <c:order val="6"/>
          <c:tx>
            <c:strRef>
              <c:f>'Graficos- Julio '!$I$70</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Julio '!$B$71</c:f>
              <c:strCache>
                <c:ptCount val="1"/>
                <c:pt idx="0">
                  <c:v>PLAN INSTITUCIONAL DE GESTIÓN Y DESEMPEÑO</c:v>
                </c:pt>
              </c:strCache>
            </c:strRef>
          </c:cat>
          <c:val>
            <c:numRef>
              <c:f>'Graficos- Julio '!$I$71</c:f>
              <c:numCache>
                <c:formatCode>0%</c:formatCode>
                <c:ptCount val="1"/>
                <c:pt idx="0">
                  <c:v>0</c:v>
                </c:pt>
              </c:numCache>
            </c:numRef>
          </c:val>
          <c:extLst>
            <c:ext xmlns:c16="http://schemas.microsoft.com/office/drawing/2014/chart" uri="{C3380CC4-5D6E-409C-BE32-E72D297353CC}">
              <c16:uniqueId val="{00000001-D9BE-4755-AC38-9A04A88EFA02}"/>
            </c:ext>
          </c:extLst>
        </c:ser>
        <c:dLbls>
          <c:showLegendKey val="0"/>
          <c:showVal val="1"/>
          <c:showCatName val="0"/>
          <c:showSerName val="0"/>
          <c:showPercent val="0"/>
          <c:showBubbleSize val="0"/>
        </c:dLbls>
        <c:gapWidth val="65"/>
        <c:shape val="box"/>
        <c:axId val="506256624"/>
        <c:axId val="463230928"/>
        <c:axId val="0"/>
        <c:extLst>
          <c:ext xmlns:c15="http://schemas.microsoft.com/office/drawing/2012/chart" uri="{02D57815-91ED-43cb-92C2-25804820EDAC}">
            <c15:filteredBarSeries>
              <c15:ser>
                <c:idx val="0"/>
                <c:order val="0"/>
                <c:tx>
                  <c:strRef>
                    <c:extLst>
                      <c:ext uri="{02D57815-91ED-43cb-92C2-25804820EDAC}">
                        <c15:formulaRef>
                          <c15:sqref>'Graficos- Julio '!$C$70</c15:sqref>
                        </c15:formulaRef>
                      </c:ext>
                    </c:extLst>
                    <c:strCache>
                      <c:ptCount val="1"/>
                      <c:pt idx="0">
                        <c:v>Peso</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Julio '!$B$71</c15:sqref>
                        </c15:formulaRef>
                      </c:ext>
                    </c:extLst>
                    <c:strCache>
                      <c:ptCount val="1"/>
                      <c:pt idx="0">
                        <c:v>PLAN INSTITUCIONAL DE GESTIÓN Y DESEMPEÑO</c:v>
                      </c:pt>
                    </c:strCache>
                  </c:strRef>
                </c:cat>
                <c:val>
                  <c:numRef>
                    <c:extLst>
                      <c:ext uri="{02D57815-91ED-43cb-92C2-25804820EDAC}">
                        <c15:formulaRef>
                          <c15:sqref>'Graficos- Julio '!$C$71</c15:sqref>
                        </c15:formulaRef>
                      </c:ext>
                    </c:extLst>
                    <c:numCache>
                      <c:formatCode>0.0%</c:formatCode>
                      <c:ptCount val="1"/>
                      <c:pt idx="0">
                        <c:v>0.12</c:v>
                      </c:pt>
                    </c:numCache>
                  </c:numRef>
                </c:val>
                <c:extLst>
                  <c:ext xmlns:c16="http://schemas.microsoft.com/office/drawing/2014/chart" uri="{C3380CC4-5D6E-409C-BE32-E72D297353CC}">
                    <c16:uniqueId val="{00000002-D9BE-4755-AC38-9A04A88EFA02}"/>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'Graficos- Julio '!$D$70</c15:sqref>
                        </c15:formulaRef>
                      </c:ext>
                    </c:extLst>
                    <c:strCache>
                      <c:ptCount val="1"/>
                      <c:pt idx="0">
                        <c:v>Hitos a Cumplir al corte</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Julio '!$D$71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3-D9BE-4755-AC38-9A04A88EFA0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'Graficos- Julio '!$E$70</c15:sqref>
                        </c15:formulaRef>
                      </c:ext>
                    </c:extLst>
                    <c:strCache>
                      <c:ptCount val="1"/>
                      <c:pt idx="0">
                        <c:v>Hitos Cumplidos</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Julio '!$E$71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4-D9BE-4755-AC38-9A04A88EFA0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Julio '!$G$70</c15:sqref>
                        </c15:formulaRef>
                      </c:ext>
                    </c:extLst>
                    <c:strCache>
                      <c:ptCount val="1"/>
                      <c:pt idx="0">
                        <c:v>%  Avance Actual</c:v>
                      </c:pt>
                    </c:strCache>
                  </c:strRef>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Julio '!$G$71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5-D9BE-4755-AC38-9A04A88EFA0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'Graficos- Julio '!$H$70</c15:sqref>
                        </c15:formulaRef>
                      </c:ext>
                    </c:extLst>
                    <c:strCache>
                      <c:ptCount val="1"/>
                      <c:pt idx="0">
                        <c:v>% Avance Esperado Temporal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Julio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Julio '!$H$71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6-D9BE-4755-AC38-9A04A88EFA02}"/>
                  </c:ext>
                </c:extLst>
              </c15:ser>
            </c15:filteredBarSeries>
          </c:ext>
        </c:extLst>
      </c:bar3DChart>
      <c:catAx>
        <c:axId val="5062566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n-US"/>
          </a:p>
        </c:txPr>
        <c:crossAx val="463230928"/>
        <c:crosses val="autoZero"/>
        <c:auto val="1"/>
        <c:lblAlgn val="ctr"/>
        <c:lblOffset val="100"/>
        <c:noMultiLvlLbl val="0"/>
      </c:catAx>
      <c:valAx>
        <c:axId val="46323092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506256624"/>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Subgerencia de Contratación</a:t>
            </a:r>
          </a:p>
          <a:p>
            <a:pPr>
              <a:defRPr/>
            </a:pPr>
            <a:r>
              <a:rPr lang="en-US" sz="1800" b="1" i="0" baseline="0">
                <a:effectLst/>
              </a:rPr>
              <a:t>Corte a Agosto  31 de 2018</a:t>
            </a:r>
            <a:endParaRPr lang="es-CO">
              <a:effectLst/>
            </a:endParaRPr>
          </a:p>
        </c:rich>
      </c:tx>
      <c:layout>
        <c:manualLayout>
          <c:xMode val="edge"/>
          <c:yMode val="edge"/>
          <c:x val="0.28848369288911097"/>
          <c:y val="6.0130739378461218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7236676741846815E-2"/>
          <c:y val="0.19522884584001687"/>
          <c:w val="0.93888888888888888"/>
          <c:h val="0.48500729075532223"/>
        </c:manualLayout>
      </c:layout>
      <c:bar3DChart>
        <c:barDir val="col"/>
        <c:grouping val="clustered"/>
        <c:varyColors val="0"/>
        <c:ser>
          <c:idx val="3"/>
          <c:order val="0"/>
          <c:tx>
            <c:strRef>
              <c:f>'Graficos- Agosto '!$F$33</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Agosto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Agosto '!$F$34:$F$36</c:f>
              <c:numCache>
                <c:formatCode>0%</c:formatCode>
                <c:ptCount val="3"/>
                <c:pt idx="0">
                  <c:v>0</c:v>
                </c:pt>
                <c:pt idx="1">
                  <c:v>0</c:v>
                </c:pt>
                <c:pt idx="2">
                  <c:v>0</c:v>
                </c:pt>
              </c:numCache>
            </c:numRef>
          </c:val>
          <c:extLst>
            <c:ext xmlns:c16="http://schemas.microsoft.com/office/drawing/2014/chart" uri="{C3380CC4-5D6E-409C-BE32-E72D297353CC}">
              <c16:uniqueId val="{00000000-B34D-4DB6-A82B-121BD45B6E06}"/>
            </c:ext>
          </c:extLst>
        </c:ser>
        <c:ser>
          <c:idx val="7"/>
          <c:order val="3"/>
          <c:tx>
            <c:strRef>
              <c:f>'Graficos- Agosto '!$I$33</c:f>
              <c:strCache>
                <c:ptCount val="1"/>
                <c:pt idx="0">
                  <c:v>Cumplimiento Temporal</c:v>
                </c:pt>
              </c:strCache>
            </c:strRef>
          </c:tx>
          <c:spPr>
            <a:solidFill>
              <a:schemeClr val="accent1">
                <a:lumMod val="75000"/>
              </a:schemeClr>
            </a:solidFill>
            <a:ln w="9525" cap="flat" cmpd="sng" algn="ctr">
              <a:solidFill>
                <a:schemeClr val="accent2">
                  <a:lumMod val="60000"/>
                  <a:lumMod val="75000"/>
                </a:schemeClr>
              </a:solidFill>
              <a:round/>
            </a:ln>
            <a:effectLst/>
            <a:sp3d contourW="9525">
              <a:contourClr>
                <a:schemeClr val="accent2">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Agosto '!$B$34:$B$36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Agosto '!$I$34:$I$36</c:f>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8-B34D-4DB6-A82B-121BD45B6E06}"/>
            </c:ext>
          </c:extLst>
        </c:ser>
        <c:dLbls>
          <c:showLegendKey val="0"/>
          <c:showVal val="1"/>
          <c:showCatName val="0"/>
          <c:showSerName val="0"/>
          <c:showPercent val="0"/>
          <c:showBubbleSize val="0"/>
        </c:dLbls>
        <c:gapWidth val="65"/>
        <c:shape val="box"/>
        <c:axId val="184437256"/>
        <c:axId val="186124960"/>
        <c:axId val="0"/>
        <c:extLst>
          <c:ext xmlns:c15="http://schemas.microsoft.com/office/drawing/2012/chart" uri="{02D57815-91ED-43cb-92C2-25804820EDAC}">
            <c15:filteredBarSeries>
              <c15:ser>
                <c:idx val="5"/>
                <c:order val="1"/>
                <c:tx>
                  <c:strRef>
                    <c:extLst>
                      <c:ext uri="{02D57815-91ED-43cb-92C2-25804820EDAC}">
                        <c15:formulaRef>
                          <c15:sqref>'Graficos- Agosto '!$G$33</c15:sqref>
                        </c15:formulaRef>
                      </c:ext>
                    </c:extLst>
                    <c:strCache>
                      <c:ptCount val="1"/>
                      <c:pt idx="0">
                        <c:v>%  Avance Actual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Agosto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c:ext uri="{02D57815-91ED-43cb-92C2-25804820EDAC}">
                        <c15:formulaRef>
                          <c15:sqref>'Graficos- Agosto '!$G$34:$G$36</c15:sqref>
                        </c15:formulaRef>
                      </c:ext>
                    </c:extLst>
                    <c:numCache>
                      <c:formatCode>0%</c:formatCode>
                      <c:ptCount val="3"/>
                      <c:pt idx="0">
                        <c:v>0</c:v>
                      </c:pt>
                      <c:pt idx="1">
                        <c:v>0</c:v>
                      </c:pt>
                      <c:pt idx="2">
                        <c:v>0</c:v>
                      </c:pt>
                    </c:numCache>
                  </c:numRef>
                </c:val>
                <c:extLst>
                  <c:ext xmlns:c16="http://schemas.microsoft.com/office/drawing/2014/chart" uri="{C3380CC4-5D6E-409C-BE32-E72D297353CC}">
                    <c16:uniqueId val="{00000004-B34D-4DB6-A82B-121BD45B6E06}"/>
                  </c:ext>
                </c:extLst>
              </c15:ser>
            </c15:filteredBarSeries>
            <c15:filteredBarSeries>
              <c15:ser>
                <c:idx val="6"/>
                <c:order val="2"/>
                <c:tx>
                  <c:strRef>
                    <c:extLst xmlns:c15="http://schemas.microsoft.com/office/drawing/2012/chart">
                      <c:ext xmlns:c15="http://schemas.microsoft.com/office/drawing/2012/chart" uri="{02D57815-91ED-43cb-92C2-25804820EDAC}">
                        <c15:formulaRef>
                          <c15:sqref>'Graficos- Agosto '!$H$33</c15:sqref>
                        </c15:formulaRef>
                      </c:ext>
                    </c:extLst>
                    <c:strCache>
                      <c:ptCount val="1"/>
                      <c:pt idx="0">
                        <c:v>% Avance Esperado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Agosto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Agosto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5-B34D-4DB6-A82B-121BD45B6E0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Agosto '!$F$33</c15:sqref>
                        </c15:formulaRef>
                      </c:ext>
                    </c:extLst>
                    <c:strCache>
                      <c:ptCount val="1"/>
                      <c:pt idx="0">
                        <c:v>Cumplimiento de Hitos</c:v>
                      </c:pt>
                    </c:strCache>
                  </c:strRef>
                </c:tx>
                <c:spPr>
                  <a:solidFill>
                    <a:srgbClr val="FF3300"/>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Agosto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Agosto '!$F$34:$F$36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9-B34D-4DB6-A82B-121BD45B6E06}"/>
                  </c:ext>
                </c:extLst>
              </c15:ser>
            </c15:filteredBarSeries>
            <c15:filteredBarSeries>
              <c15:ser>
                <c:idx val="0"/>
                <c:order val="5"/>
                <c:tx>
                  <c:strRef>
                    <c:extLst xmlns:c15="http://schemas.microsoft.com/office/drawing/2012/chart">
                      <c:ext xmlns:c15="http://schemas.microsoft.com/office/drawing/2012/chart" uri="{02D57815-91ED-43cb-92C2-25804820EDAC}">
                        <c15:formulaRef>
                          <c15:sqref>'Graficos- Agosto '!$G$33</c15:sqref>
                        </c15:formulaRef>
                      </c:ext>
                    </c:extLst>
                    <c:strCache>
                      <c:ptCount val="1"/>
                      <c:pt idx="0">
                        <c:v>%  Avance Actual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Agosto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Agosto '!$G$34:$G$36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A-B34D-4DB6-A82B-121BD45B6E06}"/>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'Graficos- Agosto '!$H$33</c15:sqref>
                        </c15:formulaRef>
                      </c:ext>
                    </c:extLst>
                    <c:strCache>
                      <c:ptCount val="1"/>
                      <c:pt idx="0">
                        <c:v>% Avance Esperado Temporal</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Agosto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Agosto '!$H$34:$H$36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B-B34D-4DB6-A82B-121BD45B6E06}"/>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'Graficos- Agosto '!$I$33</c15:sqref>
                        </c15:formulaRef>
                      </c:ext>
                    </c:extLst>
                    <c:strCache>
                      <c:ptCount val="1"/>
                      <c:pt idx="0">
                        <c:v>Cumplimiento Temporal</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Agosto '!$B$34:$B$36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Agosto '!$I$34:$I$36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3-B34D-4DB6-A82B-121BD45B6E06}"/>
                  </c:ext>
                </c:extLst>
              </c15:ser>
            </c15:filteredBarSeries>
          </c:ext>
        </c:extLst>
      </c:bar3DChart>
      <c:catAx>
        <c:axId val="184437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1" i="0" u="none" strike="noStrike" kern="1200" cap="all" baseline="0">
                <a:solidFill>
                  <a:schemeClr val="dk1">
                    <a:lumMod val="75000"/>
                    <a:lumOff val="25000"/>
                  </a:schemeClr>
                </a:solidFill>
                <a:latin typeface="+mn-lt"/>
                <a:ea typeface="+mn-ea"/>
                <a:cs typeface="+mn-cs"/>
              </a:defRPr>
            </a:pPr>
            <a:endParaRPr lang="en-US"/>
          </a:p>
        </c:txPr>
        <c:crossAx val="186124960"/>
        <c:crosses val="autoZero"/>
        <c:auto val="1"/>
        <c:lblAlgn val="ctr"/>
        <c:lblOffset val="100"/>
        <c:noMultiLvlLbl val="0"/>
      </c:catAx>
      <c:valAx>
        <c:axId val="1861249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84437256"/>
        <c:crosses val="autoZero"/>
        <c:crossBetween val="between"/>
      </c:valAx>
      <c:spPr>
        <a:noFill/>
        <a:ln>
          <a:noFill/>
        </a:ln>
        <a:effectLst/>
      </c:spPr>
    </c:plotArea>
    <c:legend>
      <c:legendPos val="b"/>
      <c:layout>
        <c:manualLayout>
          <c:xMode val="edge"/>
          <c:yMode val="edge"/>
          <c:x val="0.21100096864063433"/>
          <c:y val="0.94460593299607143"/>
          <c:w val="0.62370485549860999"/>
          <c:h val="4.4128082560421444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solidFill>
                  <a:sysClr val="windowText" lastClr="000000"/>
                </a:solidFill>
                <a:latin typeface="Arial Black" panose="020B0A04020102020204" pitchFamily="34" charset="0"/>
              </a:rPr>
              <a:t>CUMPLIMIENTO</a:t>
            </a:r>
            <a:r>
              <a:rPr lang="es-CO" baseline="0">
                <a:solidFill>
                  <a:sysClr val="windowText" lastClr="000000"/>
                </a:solidFill>
                <a:latin typeface="Arial Black" panose="020B0A04020102020204" pitchFamily="34" charset="0"/>
              </a:rPr>
              <a:t> A AGOSTO 31 DE 2018</a:t>
            </a:r>
            <a:endParaRPr lang="es-CO">
              <a:solidFill>
                <a:sysClr val="windowText" lastClr="000000"/>
              </a:solidFill>
              <a:latin typeface="Arial Black" panose="020B0A04020102020204" pitchFamily="34" charset="0"/>
            </a:endParaRPr>
          </a:p>
          <a:p>
            <a:pPr>
              <a:defRPr/>
            </a:pPr>
            <a:endParaRPr lang="es-CO"/>
          </a:p>
        </c:rich>
      </c:tx>
      <c:layout>
        <c:manualLayout>
          <c:xMode val="edge"/>
          <c:yMode val="edge"/>
          <c:x val="0.10621126607202808"/>
          <c:y val="1.1311474971802958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solidFill>
          <a:schemeClr val="accent6">
            <a:lumMod val="60000"/>
            <a:lumOff val="40000"/>
          </a:schemeClr>
        </a:solidFill>
        <a:ln>
          <a:noFill/>
        </a:ln>
        <a:effectLst/>
        <a:sp3d/>
      </c:spPr>
    </c:sideWall>
    <c:backWall>
      <c:thickness val="0"/>
      <c:spPr>
        <a:solidFill>
          <a:schemeClr val="accent6">
            <a:lumMod val="60000"/>
            <a:lumOff val="40000"/>
          </a:schemeClr>
        </a:solidFill>
        <a:ln>
          <a:noFill/>
        </a:ln>
        <a:effectLst/>
        <a:sp3d/>
      </c:spPr>
    </c:backWall>
    <c:plotArea>
      <c:layout>
        <c:manualLayout>
          <c:layoutTarget val="inner"/>
          <c:xMode val="edge"/>
          <c:yMode val="edge"/>
          <c:x val="7.3187955393033105E-2"/>
          <c:y val="0.1207688477822829"/>
          <c:w val="0.88071696897656226"/>
          <c:h val="0.83648312883116838"/>
        </c:manualLayout>
      </c:layout>
      <c:bar3DChart>
        <c:barDir val="col"/>
        <c:grouping val="stacked"/>
        <c:varyColors val="0"/>
        <c:ser>
          <c:idx val="0"/>
          <c:order val="0"/>
          <c:tx>
            <c:strRef>
              <c:f>'Graficos- Agosto '!$C$15</c:f>
              <c:strCache>
                <c:ptCount val="1"/>
                <c:pt idx="0">
                  <c:v>31-ago.-18</c:v>
                </c:pt>
              </c:strCache>
            </c:strRef>
          </c:tx>
          <c:spPr>
            <a:solidFill>
              <a:schemeClr val="accent6">
                <a:lumMod val="50000"/>
              </a:schemeClr>
            </a:solidFill>
            <a:ln>
              <a:solidFill>
                <a:schemeClr val="accent6">
                  <a:lumMod val="50000"/>
                </a:schemeClr>
              </a:solidFill>
            </a:ln>
            <a:effectLst>
              <a:outerShdw blurRad="57150" dist="19050" dir="5400000" algn="ctr" rotWithShape="0">
                <a:srgbClr val="000000">
                  <a:alpha val="63000"/>
                </a:srgbClr>
              </a:outerShdw>
            </a:effectLst>
            <a:sp3d>
              <a:contourClr>
                <a:schemeClr val="accent6">
                  <a:lumMod val="50000"/>
                </a:schemeClr>
              </a:contourClr>
            </a:sp3d>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0-F1FA-4925-BD81-099D916C6695}"/>
                </c:ext>
              </c:extLst>
            </c:dLbl>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1-F1FA-4925-BD81-099D916C6695}"/>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'Graficos- Agosto '!$B$16:$B$17</c:f>
              <c:strCache>
                <c:ptCount val="2"/>
                <c:pt idx="0">
                  <c:v>Cumplimiento de Hitos</c:v>
                </c:pt>
                <c:pt idx="1">
                  <c:v>Cumplimiento Temporal</c:v>
                </c:pt>
              </c:strCache>
            </c:strRef>
          </c:cat>
          <c:val>
            <c:numRef>
              <c:f>'Graficos- Agosto '!$C$16:$C$17</c:f>
              <c:numCache>
                <c:formatCode>0.0%</c:formatCode>
                <c:ptCount val="2"/>
                <c:pt idx="0" formatCode="0%">
                  <c:v>0</c:v>
                </c:pt>
                <c:pt idx="1">
                  <c:v>0</c:v>
                </c:pt>
              </c:numCache>
            </c:numRef>
          </c:val>
          <c:extLst>
            <c:ext xmlns:c16="http://schemas.microsoft.com/office/drawing/2014/chart" uri="{C3380CC4-5D6E-409C-BE32-E72D297353CC}">
              <c16:uniqueId val="{00000002-F1FA-4925-BD81-099D916C6695}"/>
            </c:ext>
          </c:extLst>
        </c:ser>
        <c:dLbls>
          <c:showLegendKey val="0"/>
          <c:showVal val="0"/>
          <c:showCatName val="0"/>
          <c:showSerName val="0"/>
          <c:showPercent val="0"/>
          <c:showBubbleSize val="0"/>
        </c:dLbls>
        <c:gapWidth val="150"/>
        <c:shape val="box"/>
        <c:axId val="186126920"/>
        <c:axId val="186127312"/>
        <c:axId val="0"/>
      </c:bar3DChart>
      <c:catAx>
        <c:axId val="186126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endParaRPr lang="en-US"/>
          </a:p>
        </c:txPr>
        <c:crossAx val="186127312"/>
        <c:crosses val="autoZero"/>
        <c:auto val="1"/>
        <c:lblAlgn val="ctr"/>
        <c:lblOffset val="100"/>
        <c:noMultiLvlLbl val="0"/>
      </c:catAx>
      <c:valAx>
        <c:axId val="18612731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186126920"/>
        <c:crosses val="autoZero"/>
        <c:crossBetween val="between"/>
      </c:valAx>
      <c:spPr>
        <a:solidFill>
          <a:schemeClr val="tx2">
            <a:lumMod val="40000"/>
            <a:lumOff val="60000"/>
          </a:schemeClr>
        </a:solidFill>
        <a:ln>
          <a:solidFill>
            <a:schemeClr val="accent6"/>
          </a:solidFill>
        </a:ln>
        <a:effectLst/>
      </c:spPr>
    </c:plotArea>
    <c:plotVisOnly val="1"/>
    <c:dispBlanksAs val="gap"/>
    <c:showDLblsOverMax val="0"/>
  </c:chart>
  <c:spPr>
    <a:solidFill>
      <a:schemeClr val="accent6">
        <a:lumMod val="75000"/>
      </a:schemeClr>
    </a:solidFill>
    <a:ln>
      <a:noFill/>
    </a:ln>
    <a:effectLst/>
    <a:scene3d>
      <a:camera prst="orthographicFront"/>
      <a:lightRig rig="threePt" dir="t"/>
    </a:scene3d>
  </c:spPr>
  <c:txPr>
    <a:bodyPr/>
    <a:lstStyle/>
    <a:p>
      <a:pPr>
        <a:defRPr/>
      </a:pPr>
      <a:endParaRPr lang="en-US"/>
    </a:p>
  </c:txPr>
  <c:printSettings>
    <c:headerFooter/>
    <c:pageMargins b="0.75" l="0.7" r="0.7" t="0.75" header="0.3" footer="0.3"/>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Subgerencia Técnica</a:t>
            </a:r>
          </a:p>
          <a:p>
            <a:pPr>
              <a:defRPr/>
            </a:pPr>
            <a:r>
              <a:rPr lang="en-US"/>
              <a:t>Corte a Agosto 31</a:t>
            </a:r>
            <a:r>
              <a:rPr lang="en-US" baseline="0"/>
              <a:t> </a:t>
            </a:r>
            <a:r>
              <a:rPr lang="en-US"/>
              <a:t>de 2018</a:t>
            </a:r>
          </a:p>
        </c:rich>
      </c:tx>
      <c:layout>
        <c:manualLayout>
          <c:xMode val="edge"/>
          <c:yMode val="edge"/>
          <c:x val="0.29905555555555557"/>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435892388451443"/>
          <c:y val="0.22662045298208405"/>
          <c:w val="0.85341885389326333"/>
          <c:h val="0.29455354861240474"/>
        </c:manualLayout>
      </c:layout>
      <c:bar3DChart>
        <c:barDir val="col"/>
        <c:grouping val="clustered"/>
        <c:varyColors val="0"/>
        <c:ser>
          <c:idx val="3"/>
          <c:order val="0"/>
          <c:tx>
            <c:strRef>
              <c:f>'Graficos- Agosto '!$F$26</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Agosto '!$B$27:$B$28</c:f>
              <c:strCache>
                <c:ptCount val="2"/>
                <c:pt idx="0">
                  <c:v>ACTUALIZACIÓN DE LA  METODOLOGÍA PARA NUEVOS NEGOCIOS </c:v>
                </c:pt>
                <c:pt idx="1">
                  <c:v>OPTIMIZACIÓN DEL  SEGUIMIENTO A LA SUPERVISIÓN DE PROYECTOS</c:v>
                </c:pt>
              </c:strCache>
            </c:strRef>
          </c:cat>
          <c:val>
            <c:numRef>
              <c:f>'Graficos- Agosto '!$F$27:$F$28</c:f>
              <c:numCache>
                <c:formatCode>0%</c:formatCode>
                <c:ptCount val="2"/>
                <c:pt idx="0" formatCode="0.0%">
                  <c:v>0</c:v>
                </c:pt>
                <c:pt idx="1">
                  <c:v>0</c:v>
                </c:pt>
              </c:numCache>
            </c:numRef>
          </c:val>
          <c:extLst>
            <c:ext xmlns:c16="http://schemas.microsoft.com/office/drawing/2014/chart" uri="{C3380CC4-5D6E-409C-BE32-E72D297353CC}">
              <c16:uniqueId val="{00000000-E678-477F-8E09-C677E445D3E1}"/>
            </c:ext>
          </c:extLst>
        </c:ser>
        <c:ser>
          <c:idx val="6"/>
          <c:order val="1"/>
          <c:tx>
            <c:strRef>
              <c:f>'Graficos- Agosto '!$I$26</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Agosto '!$B$27:$B$28</c:f>
              <c:strCache>
                <c:ptCount val="2"/>
                <c:pt idx="0">
                  <c:v>ACTUALIZACIÓN DE LA  METODOLOGÍA PARA NUEVOS NEGOCIOS </c:v>
                </c:pt>
                <c:pt idx="1">
                  <c:v>OPTIMIZACIÓN DEL  SEGUIMIENTO A LA SUPERVISIÓN DE PROYECTOS</c:v>
                </c:pt>
              </c:strCache>
            </c:strRef>
          </c:cat>
          <c:val>
            <c:numRef>
              <c:f>'Graficos- Agosto '!$I$27:$I$28</c:f>
              <c:numCache>
                <c:formatCode>0%</c:formatCode>
                <c:ptCount val="2"/>
                <c:pt idx="0">
                  <c:v>0</c:v>
                </c:pt>
                <c:pt idx="1">
                  <c:v>0</c:v>
                </c:pt>
              </c:numCache>
            </c:numRef>
          </c:val>
          <c:extLst>
            <c:ext xmlns:c16="http://schemas.microsoft.com/office/drawing/2014/chart" uri="{C3380CC4-5D6E-409C-BE32-E72D297353CC}">
              <c16:uniqueId val="{00000001-E678-477F-8E09-C677E445D3E1}"/>
            </c:ext>
          </c:extLst>
        </c:ser>
        <c:dLbls>
          <c:showLegendKey val="0"/>
          <c:showVal val="1"/>
          <c:showCatName val="0"/>
          <c:showSerName val="0"/>
          <c:showPercent val="0"/>
          <c:showBubbleSize val="0"/>
        </c:dLbls>
        <c:gapWidth val="65"/>
        <c:shape val="box"/>
        <c:axId val="539157736"/>
        <c:axId val="539157408"/>
        <c:axId val="0"/>
      </c:bar3DChart>
      <c:catAx>
        <c:axId val="539157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Arial Black" panose="020B0A04020102020204" pitchFamily="34" charset="0"/>
                <a:ea typeface="+mn-ea"/>
                <a:cs typeface="+mn-cs"/>
              </a:defRPr>
            </a:pPr>
            <a:endParaRPr lang="en-US"/>
          </a:p>
        </c:txPr>
        <c:crossAx val="539157408"/>
        <c:crosses val="autoZero"/>
        <c:auto val="1"/>
        <c:lblAlgn val="ctr"/>
        <c:lblOffset val="100"/>
        <c:noMultiLvlLbl val="0"/>
      </c:catAx>
      <c:valAx>
        <c:axId val="539157408"/>
        <c:scaling>
          <c:orientation val="minMax"/>
        </c:scaling>
        <c:delete val="0"/>
        <c:axPos val="l"/>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53915773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Arial Black" panose="020B0A04020102020204" pitchFamily="34" charset="0"/>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Subgerencia Administrativa</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Agosto 31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6"/>
          <c:order val="0"/>
          <c:tx>
            <c:strRef>
              <c:f>'Graficos- Agosto '!$I$47</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Agosto '!$B$48:$B$49</c:f>
              <c:strCache>
                <c:ptCount val="2"/>
                <c:pt idx="0">
                  <c:v>OPTIMIZACIÓN  GESTION DE ACTIVOS</c:v>
                </c:pt>
                <c:pt idx="1">
                  <c:v>EVALUACIÓN DE LA ESTRUCTURA ACTUAL DE FONADE VS LA NECESIDAD DE LAS ÁREAS</c:v>
                </c:pt>
              </c:strCache>
            </c:strRef>
          </c:cat>
          <c:val>
            <c:numRef>
              <c:f>'Graficos- Agosto '!$I$48:$I$49</c:f>
              <c:numCache>
                <c:formatCode>0%</c:formatCode>
                <c:ptCount val="2"/>
                <c:pt idx="0">
                  <c:v>0</c:v>
                </c:pt>
                <c:pt idx="1">
                  <c:v>0</c:v>
                </c:pt>
              </c:numCache>
            </c:numRef>
          </c:val>
          <c:extLst>
            <c:ext xmlns:c16="http://schemas.microsoft.com/office/drawing/2014/chart" uri="{C3380CC4-5D6E-409C-BE32-E72D297353CC}">
              <c16:uniqueId val="{00000000-8244-4586-A6B9-01FF12BA5FD9}"/>
            </c:ext>
          </c:extLst>
        </c:ser>
        <c:ser>
          <c:idx val="0"/>
          <c:order val="1"/>
          <c:tx>
            <c:strRef>
              <c:f>'Graficos- Agosto '!$F$47</c:f>
              <c:strCache>
                <c:ptCount val="1"/>
                <c:pt idx="0">
                  <c:v>Cumplimiento de Hitos</c:v>
                </c:pt>
              </c:strCache>
            </c:strRef>
          </c:tx>
          <c:spPr>
            <a:solidFill>
              <a:srgbClr val="FF3300"/>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'Graficos- Agosto '!$F$48:$F$49</c:f>
              <c:numCache>
                <c:formatCode>0%</c:formatCode>
                <c:ptCount val="2"/>
                <c:pt idx="0">
                  <c:v>0</c:v>
                </c:pt>
                <c:pt idx="1">
                  <c:v>0</c:v>
                </c:pt>
              </c:numCache>
            </c:numRef>
          </c:val>
          <c:extLst>
            <c:ext xmlns:c16="http://schemas.microsoft.com/office/drawing/2014/chart" uri="{C3380CC4-5D6E-409C-BE32-E72D297353CC}">
              <c16:uniqueId val="{00000001-8244-4586-A6B9-01FF12BA5FD9}"/>
            </c:ext>
          </c:extLst>
        </c:ser>
        <c:dLbls>
          <c:showLegendKey val="0"/>
          <c:showVal val="1"/>
          <c:showCatName val="0"/>
          <c:showSerName val="0"/>
          <c:showPercent val="0"/>
          <c:showBubbleSize val="0"/>
        </c:dLbls>
        <c:gapWidth val="65"/>
        <c:shape val="box"/>
        <c:axId val="552535352"/>
        <c:axId val="552536008"/>
        <c:axId val="0"/>
      </c:bar3DChart>
      <c:catAx>
        <c:axId val="552535352"/>
        <c:scaling>
          <c:orientation val="minMax"/>
        </c:scaling>
        <c:delete val="0"/>
        <c:axPos val="b"/>
        <c:numFmt formatCode="General" sourceLinked="1"/>
        <c:majorTickMark val="out"/>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n-US"/>
          </a:p>
        </c:txPr>
        <c:crossAx val="552536008"/>
        <c:crosses val="autoZero"/>
        <c:auto val="1"/>
        <c:lblAlgn val="ctr"/>
        <c:lblOffset val="100"/>
        <c:noMultiLvlLbl val="0"/>
      </c:catAx>
      <c:valAx>
        <c:axId val="552536008"/>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552535352"/>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Tecnologías de la Información-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Agosto 31 de 201 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layout>
        <c:manualLayout>
          <c:xMode val="edge"/>
          <c:yMode val="edge"/>
          <c:x val="0.1646163231562062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451139343250932E-2"/>
          <c:y val="0.19701425405391659"/>
          <c:w val="0.8745191921180826"/>
          <c:h val="0.54866466696674276"/>
        </c:manualLayout>
      </c:layout>
      <c:bar3DChart>
        <c:barDir val="col"/>
        <c:grouping val="clustered"/>
        <c:varyColors val="0"/>
        <c:ser>
          <c:idx val="3"/>
          <c:order val="0"/>
          <c:tx>
            <c:strRef>
              <c:f>'Graficos- Agosto '!$F$59</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Agosto '!$B$60</c:f>
              <c:strCache>
                <c:ptCount val="1"/>
                <c:pt idx="0">
                  <c:v>IMPLEMENTACIÓN ERP</c:v>
                </c:pt>
              </c:strCache>
            </c:strRef>
          </c:cat>
          <c:val>
            <c:numRef>
              <c:f>'Graficos- Agosto '!$F$60</c:f>
              <c:numCache>
                <c:formatCode>0%</c:formatCode>
                <c:ptCount val="1"/>
                <c:pt idx="0">
                  <c:v>0</c:v>
                </c:pt>
              </c:numCache>
            </c:numRef>
          </c:val>
          <c:extLst>
            <c:ext xmlns:c16="http://schemas.microsoft.com/office/drawing/2014/chart" uri="{C3380CC4-5D6E-409C-BE32-E72D297353CC}">
              <c16:uniqueId val="{00000000-AA85-44C4-BD8F-351D5DAF9782}"/>
            </c:ext>
          </c:extLst>
        </c:ser>
        <c:ser>
          <c:idx val="6"/>
          <c:order val="1"/>
          <c:tx>
            <c:strRef>
              <c:f>'Graficos- Agosto '!$I$59</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Agosto '!$B$60</c:f>
              <c:strCache>
                <c:ptCount val="1"/>
                <c:pt idx="0">
                  <c:v>IMPLEMENTACIÓN ERP</c:v>
                </c:pt>
              </c:strCache>
            </c:strRef>
          </c:cat>
          <c:val>
            <c:numRef>
              <c:f>'Graficos- Agosto '!$I$60</c:f>
              <c:numCache>
                <c:formatCode>0%</c:formatCode>
                <c:ptCount val="1"/>
                <c:pt idx="0">
                  <c:v>0</c:v>
                </c:pt>
              </c:numCache>
            </c:numRef>
          </c:val>
          <c:extLst>
            <c:ext xmlns:c16="http://schemas.microsoft.com/office/drawing/2014/chart" uri="{C3380CC4-5D6E-409C-BE32-E72D297353CC}">
              <c16:uniqueId val="{00000001-AA85-44C4-BD8F-351D5DAF9782}"/>
            </c:ext>
          </c:extLst>
        </c:ser>
        <c:dLbls>
          <c:showLegendKey val="0"/>
          <c:showVal val="1"/>
          <c:showCatName val="0"/>
          <c:showSerName val="0"/>
          <c:showPercent val="0"/>
          <c:showBubbleSize val="0"/>
        </c:dLbls>
        <c:gapWidth val="65"/>
        <c:shape val="box"/>
        <c:axId val="413724464"/>
        <c:axId val="413730696"/>
        <c:axId val="0"/>
      </c:bar3DChart>
      <c:catAx>
        <c:axId val="413724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n-US"/>
          </a:p>
        </c:txPr>
        <c:crossAx val="413730696"/>
        <c:crosses val="autoZero"/>
        <c:auto val="1"/>
        <c:lblAlgn val="ctr"/>
        <c:lblOffset val="100"/>
        <c:noMultiLvlLbl val="0"/>
      </c:catAx>
      <c:valAx>
        <c:axId val="41373069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41372446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Subgerencia Técnica</a:t>
            </a:r>
          </a:p>
          <a:p>
            <a:pPr>
              <a:defRPr/>
            </a:pPr>
            <a:r>
              <a:rPr lang="en-US"/>
              <a:t>Corte a Abril 30 de 2018</a:t>
            </a:r>
          </a:p>
        </c:rich>
      </c:tx>
      <c:layout>
        <c:manualLayout>
          <c:xMode val="edge"/>
          <c:yMode val="edge"/>
          <c:x val="0.29905555555555557"/>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435892388451443"/>
          <c:y val="0.22662045298208405"/>
          <c:w val="0.85341885389326333"/>
          <c:h val="0.29455354861240474"/>
        </c:manualLayout>
      </c:layout>
      <c:bar3DChart>
        <c:barDir val="col"/>
        <c:grouping val="clustered"/>
        <c:varyColors val="0"/>
        <c:ser>
          <c:idx val="3"/>
          <c:order val="0"/>
          <c:tx>
            <c:strRef>
              <c:f>'Graficos- ABRIL '!$F$26</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'!$B$27:$B$28</c:f>
              <c:strCache>
                <c:ptCount val="2"/>
                <c:pt idx="0">
                  <c:v>ACTUALIZACIÓN DE LA  METODOLOGÍA PARA NUEVOS NEGOCIOS </c:v>
                </c:pt>
                <c:pt idx="1">
                  <c:v>OPTIMIZACIÓN DEL  SEGUIMIENTO A LA SUPERVISIÓN DE PROYECTOS</c:v>
                </c:pt>
              </c:strCache>
            </c:strRef>
          </c:cat>
          <c:val>
            <c:numRef>
              <c:f>'Graficos- ABRIL '!$F$27:$F$28</c:f>
              <c:numCache>
                <c:formatCode>0%</c:formatCode>
                <c:ptCount val="2"/>
                <c:pt idx="0" formatCode="0.0%">
                  <c:v>0</c:v>
                </c:pt>
                <c:pt idx="1">
                  <c:v>0</c:v>
                </c:pt>
              </c:numCache>
            </c:numRef>
          </c:val>
          <c:extLst>
            <c:ext xmlns:c16="http://schemas.microsoft.com/office/drawing/2014/chart" uri="{C3380CC4-5D6E-409C-BE32-E72D297353CC}">
              <c16:uniqueId val="{00000000-D931-4B01-ABC6-BB733A84A4DD}"/>
            </c:ext>
          </c:extLst>
        </c:ser>
        <c:ser>
          <c:idx val="6"/>
          <c:order val="1"/>
          <c:tx>
            <c:strRef>
              <c:f>'Graficos- ABRIL '!$I$26</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'!$B$27:$B$28</c:f>
              <c:strCache>
                <c:ptCount val="2"/>
                <c:pt idx="0">
                  <c:v>ACTUALIZACIÓN DE LA  METODOLOGÍA PARA NUEVOS NEGOCIOS </c:v>
                </c:pt>
                <c:pt idx="1">
                  <c:v>OPTIMIZACIÓN DEL  SEGUIMIENTO A LA SUPERVISIÓN DE PROYECTOS</c:v>
                </c:pt>
              </c:strCache>
            </c:strRef>
          </c:cat>
          <c:val>
            <c:numRef>
              <c:f>'Graficos- ABRIL '!$I$27:$I$28</c:f>
              <c:numCache>
                <c:formatCode>0%</c:formatCode>
                <c:ptCount val="2"/>
                <c:pt idx="0">
                  <c:v>0</c:v>
                </c:pt>
                <c:pt idx="1">
                  <c:v>0</c:v>
                </c:pt>
              </c:numCache>
            </c:numRef>
          </c:val>
          <c:extLst>
            <c:ext xmlns:c16="http://schemas.microsoft.com/office/drawing/2014/chart" uri="{C3380CC4-5D6E-409C-BE32-E72D297353CC}">
              <c16:uniqueId val="{00000001-D931-4B01-ABC6-BB733A84A4DD}"/>
            </c:ext>
          </c:extLst>
        </c:ser>
        <c:dLbls>
          <c:showLegendKey val="0"/>
          <c:showVal val="1"/>
          <c:showCatName val="0"/>
          <c:showSerName val="0"/>
          <c:showPercent val="0"/>
          <c:showBubbleSize val="0"/>
        </c:dLbls>
        <c:gapWidth val="65"/>
        <c:shape val="box"/>
        <c:axId val="539157736"/>
        <c:axId val="539157408"/>
        <c:axId val="0"/>
      </c:bar3DChart>
      <c:catAx>
        <c:axId val="539157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Arial Black" panose="020B0A04020102020204" pitchFamily="34" charset="0"/>
                <a:ea typeface="+mn-ea"/>
                <a:cs typeface="+mn-cs"/>
              </a:defRPr>
            </a:pPr>
            <a:endParaRPr lang="en-US"/>
          </a:p>
        </c:txPr>
        <c:crossAx val="539157408"/>
        <c:crosses val="autoZero"/>
        <c:auto val="1"/>
        <c:lblAlgn val="ctr"/>
        <c:lblOffset val="100"/>
        <c:noMultiLvlLbl val="0"/>
      </c:catAx>
      <c:valAx>
        <c:axId val="539157408"/>
        <c:scaling>
          <c:orientation val="minMax"/>
        </c:scaling>
        <c:delete val="0"/>
        <c:axPos val="l"/>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53915773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Arial Black" panose="020B0A04020102020204" pitchFamily="34" charset="0"/>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Subgerencia de Contratación</a:t>
            </a:r>
          </a:p>
          <a:p>
            <a:pPr>
              <a:defRPr/>
            </a:pPr>
            <a:r>
              <a:rPr lang="en-US" sz="1800" b="1" i="0" baseline="0">
                <a:effectLst/>
              </a:rPr>
              <a:t>Corte a Septiembre  30 de 2018</a:t>
            </a:r>
            <a:endParaRPr lang="es-CO">
              <a:effectLst/>
            </a:endParaRPr>
          </a:p>
        </c:rich>
      </c:tx>
      <c:layout>
        <c:manualLayout>
          <c:xMode val="edge"/>
          <c:yMode val="edge"/>
          <c:x val="0.28848369288911097"/>
          <c:y val="6.0130739378461218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7236676741846815E-2"/>
          <c:y val="0.19522884584001687"/>
          <c:w val="0.93888888888888888"/>
          <c:h val="0.48500729075532223"/>
        </c:manualLayout>
      </c:layout>
      <c:bar3DChart>
        <c:barDir val="col"/>
        <c:grouping val="clustered"/>
        <c:varyColors val="0"/>
        <c:ser>
          <c:idx val="3"/>
          <c:order val="0"/>
          <c:tx>
            <c:strRef>
              <c:f>'Graficos- Septiembre'!$F$32</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Septiembre'!$B$33:$B$35</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Septiembre'!$F$33:$F$35</c:f>
              <c:numCache>
                <c:formatCode>0%</c:formatCode>
                <c:ptCount val="3"/>
                <c:pt idx="0">
                  <c:v>0</c:v>
                </c:pt>
                <c:pt idx="1">
                  <c:v>0</c:v>
                </c:pt>
                <c:pt idx="2">
                  <c:v>0</c:v>
                </c:pt>
              </c:numCache>
            </c:numRef>
          </c:val>
          <c:extLst>
            <c:ext xmlns:c16="http://schemas.microsoft.com/office/drawing/2014/chart" uri="{C3380CC4-5D6E-409C-BE32-E72D297353CC}">
              <c16:uniqueId val="{00000000-CB54-4C6C-BBFE-F6357E58CD4F}"/>
            </c:ext>
          </c:extLst>
        </c:ser>
        <c:ser>
          <c:idx val="7"/>
          <c:order val="3"/>
          <c:tx>
            <c:strRef>
              <c:f>'Graficos- Septiembre'!$I$32</c:f>
              <c:strCache>
                <c:ptCount val="1"/>
                <c:pt idx="0">
                  <c:v>Cumplimiento Temporal</c:v>
                </c:pt>
              </c:strCache>
            </c:strRef>
          </c:tx>
          <c:spPr>
            <a:solidFill>
              <a:schemeClr val="accent1">
                <a:lumMod val="75000"/>
              </a:schemeClr>
            </a:solidFill>
            <a:ln w="9525" cap="flat" cmpd="sng" algn="ctr">
              <a:solidFill>
                <a:schemeClr val="accent2">
                  <a:lumMod val="60000"/>
                  <a:lumMod val="75000"/>
                </a:schemeClr>
              </a:solidFill>
              <a:round/>
            </a:ln>
            <a:effectLst/>
            <a:sp3d contourW="9525">
              <a:contourClr>
                <a:schemeClr val="accent2">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Septiembre'!$B$33:$B$35</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Septiembre'!$I$33:$I$35</c:f>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1-CB54-4C6C-BBFE-F6357E58CD4F}"/>
            </c:ext>
          </c:extLst>
        </c:ser>
        <c:dLbls>
          <c:showLegendKey val="0"/>
          <c:showVal val="1"/>
          <c:showCatName val="0"/>
          <c:showSerName val="0"/>
          <c:showPercent val="0"/>
          <c:showBubbleSize val="0"/>
        </c:dLbls>
        <c:gapWidth val="65"/>
        <c:shape val="box"/>
        <c:axId val="184437256"/>
        <c:axId val="186124960"/>
        <c:axId val="0"/>
        <c:extLst>
          <c:ext xmlns:c15="http://schemas.microsoft.com/office/drawing/2012/chart" uri="{02D57815-91ED-43cb-92C2-25804820EDAC}">
            <c15:filteredBarSeries>
              <c15:ser>
                <c:idx val="5"/>
                <c:order val="1"/>
                <c:tx>
                  <c:strRef>
                    <c:extLst>
                      <c:ext uri="{02D57815-91ED-43cb-92C2-25804820EDAC}">
                        <c15:formulaRef>
                          <c15:sqref>'Graficos- Septiembre'!$G$32</c15:sqref>
                        </c15:formulaRef>
                      </c:ext>
                    </c:extLst>
                    <c:strCache>
                      <c:ptCount val="1"/>
                      <c:pt idx="0">
                        <c:v>%  Avance Actual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Septiembre'!$B$33:$B$35</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c:ext uri="{02D57815-91ED-43cb-92C2-25804820EDAC}">
                        <c15:formulaRef>
                          <c15:sqref>'Graficos- Septiembre'!$G$33:$G$35</c15:sqref>
                        </c15:formulaRef>
                      </c:ext>
                    </c:extLst>
                    <c:numCache>
                      <c:formatCode>0%</c:formatCode>
                      <c:ptCount val="3"/>
                      <c:pt idx="0">
                        <c:v>0</c:v>
                      </c:pt>
                      <c:pt idx="1">
                        <c:v>0</c:v>
                      </c:pt>
                      <c:pt idx="2">
                        <c:v>0</c:v>
                      </c:pt>
                    </c:numCache>
                  </c:numRef>
                </c:val>
                <c:extLst>
                  <c:ext xmlns:c16="http://schemas.microsoft.com/office/drawing/2014/chart" uri="{C3380CC4-5D6E-409C-BE32-E72D297353CC}">
                    <c16:uniqueId val="{00000002-CB54-4C6C-BBFE-F6357E58CD4F}"/>
                  </c:ext>
                </c:extLst>
              </c15:ser>
            </c15:filteredBarSeries>
            <c15:filteredBarSeries>
              <c15:ser>
                <c:idx val="6"/>
                <c:order val="2"/>
                <c:tx>
                  <c:strRef>
                    <c:extLst xmlns:c15="http://schemas.microsoft.com/office/drawing/2012/chart">
                      <c:ext xmlns:c15="http://schemas.microsoft.com/office/drawing/2012/chart" uri="{02D57815-91ED-43cb-92C2-25804820EDAC}">
                        <c15:formulaRef>
                          <c15:sqref>'Graficos- Septiembre'!$H$32</c15:sqref>
                        </c15:formulaRef>
                      </c:ext>
                    </c:extLst>
                    <c:strCache>
                      <c:ptCount val="1"/>
                      <c:pt idx="0">
                        <c:v>% Avance Esperado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Septiembre'!$B$33:$B$35</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Septiembre'!$H$33:$H$35</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3-CB54-4C6C-BBFE-F6357E58CD4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Septiembre'!$F$32</c15:sqref>
                        </c15:formulaRef>
                      </c:ext>
                    </c:extLst>
                    <c:strCache>
                      <c:ptCount val="1"/>
                      <c:pt idx="0">
                        <c:v>Cumplimiento de Hitos</c:v>
                      </c:pt>
                    </c:strCache>
                  </c:strRef>
                </c:tx>
                <c:spPr>
                  <a:solidFill>
                    <a:srgbClr val="FF3300"/>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Septiembre'!$B$33:$B$35</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Septiembre'!$F$33:$F$35</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4-CB54-4C6C-BBFE-F6357E58CD4F}"/>
                  </c:ext>
                </c:extLst>
              </c15:ser>
            </c15:filteredBarSeries>
            <c15:filteredBarSeries>
              <c15:ser>
                <c:idx val="0"/>
                <c:order val="5"/>
                <c:tx>
                  <c:strRef>
                    <c:extLst xmlns:c15="http://schemas.microsoft.com/office/drawing/2012/chart">
                      <c:ext xmlns:c15="http://schemas.microsoft.com/office/drawing/2012/chart" uri="{02D57815-91ED-43cb-92C2-25804820EDAC}">
                        <c15:formulaRef>
                          <c15:sqref>'Graficos- Septiembre'!$G$32</c15:sqref>
                        </c15:formulaRef>
                      </c:ext>
                    </c:extLst>
                    <c:strCache>
                      <c:ptCount val="1"/>
                      <c:pt idx="0">
                        <c:v>%  Avance Actual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Septiembre'!$B$33:$B$35</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Septiembre'!$G$33:$G$35</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5-CB54-4C6C-BBFE-F6357E58CD4F}"/>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'Graficos- Septiembre'!$H$32</c15:sqref>
                        </c15:formulaRef>
                      </c:ext>
                    </c:extLst>
                    <c:strCache>
                      <c:ptCount val="1"/>
                      <c:pt idx="0">
                        <c:v>% Avance Esperado Temporal</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Septiembre'!$B$33:$B$35</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Septiembre'!$H$33:$H$35</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6-CB54-4C6C-BBFE-F6357E58CD4F}"/>
                  </c:ext>
                </c:extLst>
              </c15:ser>
            </c15:filteredBarSeries>
            <c15:filteredBarSeries>
              <c15:ser>
                <c:idx val="2"/>
                <c:order val="7"/>
                <c:tx>
                  <c:strRef>
                    <c:extLst xmlns:c15="http://schemas.microsoft.com/office/drawing/2012/chart">
                      <c:ext xmlns:c15="http://schemas.microsoft.com/office/drawing/2012/chart" uri="{02D57815-91ED-43cb-92C2-25804820EDAC}">
                        <c15:formulaRef>
                          <c15:sqref>'Graficos- Septiembre'!$I$32</c15:sqref>
                        </c15:formulaRef>
                      </c:ext>
                    </c:extLst>
                    <c:strCache>
                      <c:ptCount val="1"/>
                      <c:pt idx="0">
                        <c:v>Cumplimiento Temporal</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Septiembre'!$B$33:$B$35</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Septiembre'!$I$33:$I$35</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7-CB54-4C6C-BBFE-F6357E58CD4F}"/>
                  </c:ext>
                </c:extLst>
              </c15:ser>
            </c15:filteredBarSeries>
          </c:ext>
        </c:extLst>
      </c:bar3DChart>
      <c:catAx>
        <c:axId val="184437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1" i="0" u="none" strike="noStrike" kern="1200" cap="all" baseline="0">
                <a:solidFill>
                  <a:schemeClr val="dk1">
                    <a:lumMod val="75000"/>
                    <a:lumOff val="25000"/>
                  </a:schemeClr>
                </a:solidFill>
                <a:latin typeface="+mn-lt"/>
                <a:ea typeface="+mn-ea"/>
                <a:cs typeface="+mn-cs"/>
              </a:defRPr>
            </a:pPr>
            <a:endParaRPr lang="en-US"/>
          </a:p>
        </c:txPr>
        <c:crossAx val="186124960"/>
        <c:crosses val="autoZero"/>
        <c:auto val="1"/>
        <c:lblAlgn val="ctr"/>
        <c:lblOffset val="100"/>
        <c:noMultiLvlLbl val="0"/>
      </c:catAx>
      <c:valAx>
        <c:axId val="1861249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84437256"/>
        <c:crosses val="autoZero"/>
        <c:crossBetween val="between"/>
      </c:valAx>
      <c:spPr>
        <a:noFill/>
        <a:ln>
          <a:noFill/>
        </a:ln>
        <a:effectLst/>
      </c:spPr>
    </c:plotArea>
    <c:legend>
      <c:legendPos val="b"/>
      <c:layout>
        <c:manualLayout>
          <c:xMode val="edge"/>
          <c:yMode val="edge"/>
          <c:x val="0.21100096864063433"/>
          <c:y val="0.94460593299607143"/>
          <c:w val="0.62370485549860999"/>
          <c:h val="4.4128082560421444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solidFill>
                  <a:sysClr val="windowText" lastClr="000000"/>
                </a:solidFill>
                <a:latin typeface="Arial Black" panose="020B0A04020102020204" pitchFamily="34" charset="0"/>
              </a:rPr>
              <a:t>CUMPLIMIENTO</a:t>
            </a:r>
            <a:r>
              <a:rPr lang="es-CO" baseline="0">
                <a:solidFill>
                  <a:sysClr val="windowText" lastClr="000000"/>
                </a:solidFill>
                <a:latin typeface="Arial Black" panose="020B0A04020102020204" pitchFamily="34" charset="0"/>
              </a:rPr>
              <a:t> A SEPTIEMBRE 30  DE 2018</a:t>
            </a:r>
            <a:endParaRPr lang="es-CO">
              <a:solidFill>
                <a:sysClr val="windowText" lastClr="000000"/>
              </a:solidFill>
              <a:latin typeface="Arial Black" panose="020B0A04020102020204" pitchFamily="34" charset="0"/>
            </a:endParaRPr>
          </a:p>
          <a:p>
            <a:pPr>
              <a:defRPr/>
            </a:pPr>
            <a:endParaRPr lang="es-CO"/>
          </a:p>
        </c:rich>
      </c:tx>
      <c:layout>
        <c:manualLayout>
          <c:xMode val="edge"/>
          <c:yMode val="edge"/>
          <c:x val="0.10621126607202808"/>
          <c:y val="1.1311474971802958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solidFill>
          <a:schemeClr val="accent6">
            <a:lumMod val="60000"/>
            <a:lumOff val="40000"/>
          </a:schemeClr>
        </a:solidFill>
        <a:ln>
          <a:noFill/>
        </a:ln>
        <a:effectLst/>
        <a:sp3d/>
      </c:spPr>
    </c:sideWall>
    <c:backWall>
      <c:thickness val="0"/>
      <c:spPr>
        <a:solidFill>
          <a:schemeClr val="accent6">
            <a:lumMod val="60000"/>
            <a:lumOff val="40000"/>
          </a:schemeClr>
        </a:solidFill>
        <a:ln>
          <a:noFill/>
        </a:ln>
        <a:effectLst/>
        <a:sp3d/>
      </c:spPr>
    </c:backWall>
    <c:plotArea>
      <c:layout>
        <c:manualLayout>
          <c:layoutTarget val="inner"/>
          <c:xMode val="edge"/>
          <c:yMode val="edge"/>
          <c:x val="7.3187955393033105E-2"/>
          <c:y val="0.1207688477822829"/>
          <c:w val="0.88071696897656226"/>
          <c:h val="0.83648312883116838"/>
        </c:manualLayout>
      </c:layout>
      <c:bar3DChart>
        <c:barDir val="col"/>
        <c:grouping val="stacked"/>
        <c:varyColors val="0"/>
        <c:ser>
          <c:idx val="0"/>
          <c:order val="0"/>
          <c:tx>
            <c:strRef>
              <c:f>'Graficos- Septiembre'!$C$14</c:f>
              <c:strCache>
                <c:ptCount val="1"/>
                <c:pt idx="0">
                  <c:v>30-sep.-18</c:v>
                </c:pt>
              </c:strCache>
            </c:strRef>
          </c:tx>
          <c:spPr>
            <a:solidFill>
              <a:schemeClr val="accent6">
                <a:lumMod val="50000"/>
              </a:schemeClr>
            </a:solidFill>
            <a:ln>
              <a:solidFill>
                <a:schemeClr val="accent6">
                  <a:lumMod val="50000"/>
                </a:schemeClr>
              </a:solidFill>
            </a:ln>
            <a:effectLst>
              <a:outerShdw blurRad="57150" dist="19050" dir="5400000" algn="ctr" rotWithShape="0">
                <a:srgbClr val="000000">
                  <a:alpha val="63000"/>
                </a:srgbClr>
              </a:outerShdw>
            </a:effectLst>
            <a:sp3d>
              <a:contourClr>
                <a:schemeClr val="accent6">
                  <a:lumMod val="50000"/>
                </a:schemeClr>
              </a:contourClr>
            </a:sp3d>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0-5CD8-4BE5-885F-97E8C0256F85}"/>
                </c:ext>
              </c:extLst>
            </c:dLbl>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1-5CD8-4BE5-885F-97E8C0256F85}"/>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'Graficos- Septiembre'!$B$15:$B$16</c:f>
              <c:strCache>
                <c:ptCount val="2"/>
                <c:pt idx="0">
                  <c:v>Cumplimiento de Hitos</c:v>
                </c:pt>
                <c:pt idx="1">
                  <c:v>Cumplimiento Temporal</c:v>
                </c:pt>
              </c:strCache>
            </c:strRef>
          </c:cat>
          <c:val>
            <c:numRef>
              <c:f>'Graficos- Septiembre'!$C$15:$C$16</c:f>
              <c:numCache>
                <c:formatCode>0%</c:formatCode>
                <c:ptCount val="2"/>
                <c:pt idx="0">
                  <c:v>1</c:v>
                </c:pt>
                <c:pt idx="1">
                  <c:v>1</c:v>
                </c:pt>
              </c:numCache>
            </c:numRef>
          </c:val>
          <c:extLst>
            <c:ext xmlns:c16="http://schemas.microsoft.com/office/drawing/2014/chart" uri="{C3380CC4-5D6E-409C-BE32-E72D297353CC}">
              <c16:uniqueId val="{00000002-5CD8-4BE5-885F-97E8C0256F85}"/>
            </c:ext>
          </c:extLst>
        </c:ser>
        <c:dLbls>
          <c:showLegendKey val="0"/>
          <c:showVal val="0"/>
          <c:showCatName val="0"/>
          <c:showSerName val="0"/>
          <c:showPercent val="0"/>
          <c:showBubbleSize val="0"/>
        </c:dLbls>
        <c:gapWidth val="150"/>
        <c:shape val="box"/>
        <c:axId val="186126920"/>
        <c:axId val="186127312"/>
        <c:axId val="0"/>
      </c:bar3DChart>
      <c:catAx>
        <c:axId val="186126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endParaRPr lang="en-US"/>
          </a:p>
        </c:txPr>
        <c:crossAx val="186127312"/>
        <c:crosses val="autoZero"/>
        <c:auto val="1"/>
        <c:lblAlgn val="ctr"/>
        <c:lblOffset val="100"/>
        <c:noMultiLvlLbl val="0"/>
      </c:catAx>
      <c:valAx>
        <c:axId val="18612731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186126920"/>
        <c:crosses val="autoZero"/>
        <c:crossBetween val="between"/>
      </c:valAx>
      <c:spPr>
        <a:solidFill>
          <a:schemeClr val="tx2">
            <a:lumMod val="40000"/>
            <a:lumOff val="60000"/>
          </a:schemeClr>
        </a:solidFill>
        <a:ln>
          <a:solidFill>
            <a:schemeClr val="accent6"/>
          </a:solidFill>
        </a:ln>
        <a:effectLst/>
      </c:spPr>
    </c:plotArea>
    <c:plotVisOnly val="1"/>
    <c:dispBlanksAs val="gap"/>
    <c:showDLblsOverMax val="0"/>
  </c:chart>
  <c:spPr>
    <a:solidFill>
      <a:schemeClr val="accent6">
        <a:lumMod val="75000"/>
      </a:schemeClr>
    </a:solidFill>
    <a:ln>
      <a:noFill/>
    </a:ln>
    <a:effectLst/>
    <a:scene3d>
      <a:camera prst="orthographicFront"/>
      <a:lightRig rig="threePt" dir="t"/>
    </a:scene3d>
  </c:spPr>
  <c:txPr>
    <a:bodyPr/>
    <a:lstStyle/>
    <a:p>
      <a:pPr>
        <a:defRPr/>
      </a:pPr>
      <a:endParaRPr lang="en-US"/>
    </a:p>
  </c:txPr>
  <c:printSettings>
    <c:headerFooter/>
    <c:pageMargins b="0.75" l="0.7" r="0.7" t="0.75" header="0.3" footer="0.3"/>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Subgerencia Técnica</a:t>
            </a:r>
          </a:p>
          <a:p>
            <a:pPr>
              <a:defRPr/>
            </a:pPr>
            <a:r>
              <a:rPr lang="en-US"/>
              <a:t>Corte a Septiembre 30</a:t>
            </a:r>
            <a:r>
              <a:rPr lang="en-US" baseline="0"/>
              <a:t> </a:t>
            </a:r>
            <a:r>
              <a:rPr lang="en-US"/>
              <a:t>de 2018</a:t>
            </a:r>
          </a:p>
        </c:rich>
      </c:tx>
      <c:layout>
        <c:manualLayout>
          <c:xMode val="edge"/>
          <c:yMode val="edge"/>
          <c:x val="0.29905555555555557"/>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435892388451443"/>
          <c:y val="0.22662045298208405"/>
          <c:w val="0.85341885389326333"/>
          <c:h val="0.29455354861240474"/>
        </c:manualLayout>
      </c:layout>
      <c:bar3DChart>
        <c:barDir val="col"/>
        <c:grouping val="clustered"/>
        <c:varyColors val="0"/>
        <c:ser>
          <c:idx val="3"/>
          <c:order val="0"/>
          <c:tx>
            <c:strRef>
              <c:f>'Graficos- Septiembre'!$F$25</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Septiembre'!$B$26:$B$27</c:f>
              <c:strCache>
                <c:ptCount val="2"/>
                <c:pt idx="0">
                  <c:v>ACTUALIZACIÓN DE LA  METODOLOGÍA PARA NUEVOS NEGOCIOS </c:v>
                </c:pt>
                <c:pt idx="1">
                  <c:v>OPTIMIZACIÓN DEL  SEGUIMIENTO A LA SUPERVISIÓN DE PROYECTOS</c:v>
                </c:pt>
              </c:strCache>
            </c:strRef>
          </c:cat>
          <c:val>
            <c:numRef>
              <c:f>'Graficos- Septiembre'!$F$26:$F$27</c:f>
              <c:numCache>
                <c:formatCode>0%</c:formatCode>
                <c:ptCount val="2"/>
                <c:pt idx="0" formatCode="0.0%">
                  <c:v>0</c:v>
                </c:pt>
                <c:pt idx="1">
                  <c:v>0</c:v>
                </c:pt>
              </c:numCache>
            </c:numRef>
          </c:val>
          <c:extLst>
            <c:ext xmlns:c16="http://schemas.microsoft.com/office/drawing/2014/chart" uri="{C3380CC4-5D6E-409C-BE32-E72D297353CC}">
              <c16:uniqueId val="{00000000-4394-4297-A431-C07FCBEB7FE9}"/>
            </c:ext>
          </c:extLst>
        </c:ser>
        <c:ser>
          <c:idx val="6"/>
          <c:order val="1"/>
          <c:tx>
            <c:strRef>
              <c:f>'Graficos- Septiembre'!$I$25</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Septiembre'!$B$26:$B$27</c:f>
              <c:strCache>
                <c:ptCount val="2"/>
                <c:pt idx="0">
                  <c:v>ACTUALIZACIÓN DE LA  METODOLOGÍA PARA NUEVOS NEGOCIOS </c:v>
                </c:pt>
                <c:pt idx="1">
                  <c:v>OPTIMIZACIÓN DEL  SEGUIMIENTO A LA SUPERVISIÓN DE PROYECTOS</c:v>
                </c:pt>
              </c:strCache>
            </c:strRef>
          </c:cat>
          <c:val>
            <c:numRef>
              <c:f>'Graficos- Septiembre'!$I$26:$I$27</c:f>
              <c:numCache>
                <c:formatCode>0%</c:formatCode>
                <c:ptCount val="2"/>
                <c:pt idx="0">
                  <c:v>0</c:v>
                </c:pt>
                <c:pt idx="1">
                  <c:v>0</c:v>
                </c:pt>
              </c:numCache>
            </c:numRef>
          </c:val>
          <c:extLst>
            <c:ext xmlns:c16="http://schemas.microsoft.com/office/drawing/2014/chart" uri="{C3380CC4-5D6E-409C-BE32-E72D297353CC}">
              <c16:uniqueId val="{00000001-4394-4297-A431-C07FCBEB7FE9}"/>
            </c:ext>
          </c:extLst>
        </c:ser>
        <c:dLbls>
          <c:showLegendKey val="0"/>
          <c:showVal val="1"/>
          <c:showCatName val="0"/>
          <c:showSerName val="0"/>
          <c:showPercent val="0"/>
          <c:showBubbleSize val="0"/>
        </c:dLbls>
        <c:gapWidth val="65"/>
        <c:shape val="box"/>
        <c:axId val="539157736"/>
        <c:axId val="539157408"/>
        <c:axId val="0"/>
      </c:bar3DChart>
      <c:catAx>
        <c:axId val="539157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Arial Black" panose="020B0A04020102020204" pitchFamily="34" charset="0"/>
                <a:ea typeface="+mn-ea"/>
                <a:cs typeface="+mn-cs"/>
              </a:defRPr>
            </a:pPr>
            <a:endParaRPr lang="en-US"/>
          </a:p>
        </c:txPr>
        <c:crossAx val="539157408"/>
        <c:crosses val="autoZero"/>
        <c:auto val="1"/>
        <c:lblAlgn val="ctr"/>
        <c:lblOffset val="100"/>
        <c:noMultiLvlLbl val="0"/>
      </c:catAx>
      <c:valAx>
        <c:axId val="539157408"/>
        <c:scaling>
          <c:orientation val="minMax"/>
        </c:scaling>
        <c:delete val="0"/>
        <c:axPos val="l"/>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53915773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Arial Black" panose="020B0A04020102020204" pitchFamily="34" charset="0"/>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Subgerencia Administrativa</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Septiembre 30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6"/>
          <c:order val="0"/>
          <c:tx>
            <c:strRef>
              <c:f>'Graficos- Septiembre'!$I$46</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Septiembre'!$B$47:$B$48</c:f>
              <c:strCache>
                <c:ptCount val="2"/>
                <c:pt idx="0">
                  <c:v>OPTIMIZACIÓN  GESTION DE ACTIVOS</c:v>
                </c:pt>
                <c:pt idx="1">
                  <c:v>EVALUACIÓN DE LA ESTRUCTURA ACTUAL DE FONADE VS LA NECESIDAD DE LAS ÁREAS</c:v>
                </c:pt>
              </c:strCache>
            </c:strRef>
          </c:cat>
          <c:val>
            <c:numRef>
              <c:f>'Graficos- Septiembre'!$I$47:$I$48</c:f>
              <c:numCache>
                <c:formatCode>0%</c:formatCode>
                <c:ptCount val="2"/>
                <c:pt idx="0">
                  <c:v>0</c:v>
                </c:pt>
                <c:pt idx="1">
                  <c:v>0</c:v>
                </c:pt>
              </c:numCache>
            </c:numRef>
          </c:val>
          <c:extLst>
            <c:ext xmlns:c16="http://schemas.microsoft.com/office/drawing/2014/chart" uri="{C3380CC4-5D6E-409C-BE32-E72D297353CC}">
              <c16:uniqueId val="{00000000-DB8A-460B-A510-21958DB9D93F}"/>
            </c:ext>
          </c:extLst>
        </c:ser>
        <c:ser>
          <c:idx val="0"/>
          <c:order val="1"/>
          <c:tx>
            <c:strRef>
              <c:f>'Graficos- Septiembre'!$F$46</c:f>
              <c:strCache>
                <c:ptCount val="1"/>
                <c:pt idx="0">
                  <c:v>Cumplimiento de Hitos</c:v>
                </c:pt>
              </c:strCache>
            </c:strRef>
          </c:tx>
          <c:spPr>
            <a:solidFill>
              <a:srgbClr val="FF3300"/>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'Graficos- Septiembre'!$F$47:$F$48</c:f>
              <c:numCache>
                <c:formatCode>0%</c:formatCode>
                <c:ptCount val="2"/>
                <c:pt idx="0">
                  <c:v>0</c:v>
                </c:pt>
                <c:pt idx="1">
                  <c:v>0</c:v>
                </c:pt>
              </c:numCache>
            </c:numRef>
          </c:val>
          <c:extLst>
            <c:ext xmlns:c16="http://schemas.microsoft.com/office/drawing/2014/chart" uri="{C3380CC4-5D6E-409C-BE32-E72D297353CC}">
              <c16:uniqueId val="{00000001-DB8A-460B-A510-21958DB9D93F}"/>
            </c:ext>
          </c:extLst>
        </c:ser>
        <c:dLbls>
          <c:showLegendKey val="0"/>
          <c:showVal val="1"/>
          <c:showCatName val="0"/>
          <c:showSerName val="0"/>
          <c:showPercent val="0"/>
          <c:showBubbleSize val="0"/>
        </c:dLbls>
        <c:gapWidth val="65"/>
        <c:shape val="box"/>
        <c:axId val="552535352"/>
        <c:axId val="552536008"/>
        <c:axId val="0"/>
      </c:bar3DChart>
      <c:catAx>
        <c:axId val="552535352"/>
        <c:scaling>
          <c:orientation val="minMax"/>
        </c:scaling>
        <c:delete val="0"/>
        <c:axPos val="b"/>
        <c:numFmt formatCode="General" sourceLinked="1"/>
        <c:majorTickMark val="out"/>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n-US"/>
          </a:p>
        </c:txPr>
        <c:crossAx val="552536008"/>
        <c:crosses val="autoZero"/>
        <c:auto val="1"/>
        <c:lblAlgn val="ctr"/>
        <c:lblOffset val="100"/>
        <c:noMultiLvlLbl val="0"/>
      </c:catAx>
      <c:valAx>
        <c:axId val="552536008"/>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552535352"/>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Plan Institucional de gestión y Desempeño</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Septiembre 30 de 201 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layout>
        <c:manualLayout>
          <c:xMode val="edge"/>
          <c:yMode val="edge"/>
          <c:x val="0.1646163231562062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451139343250932E-2"/>
          <c:y val="0.19701425405391659"/>
          <c:w val="0.8745191921180826"/>
          <c:h val="0.54866466696674276"/>
        </c:manualLayout>
      </c:layout>
      <c:bar3DChart>
        <c:barDir val="col"/>
        <c:grouping val="clustered"/>
        <c:varyColors val="0"/>
        <c:ser>
          <c:idx val="3"/>
          <c:order val="0"/>
          <c:tx>
            <c:strRef>
              <c:f>'Graficos- Septiembre'!$G$69</c:f>
              <c:strCache>
                <c:ptCount val="1"/>
                <c:pt idx="0">
                  <c:v>%  Avance Actual</c:v>
                </c:pt>
              </c:strCache>
            </c:strRef>
          </c:tx>
          <c:spPr>
            <a:solidFill>
              <a:srgbClr val="FF66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Septiembre'!$B$70</c:f>
              <c:strCache>
                <c:ptCount val="1"/>
                <c:pt idx="0">
                  <c:v>PLAN INSTITUCIONAL DE GESTIÓN Y DESEMPEÑO</c:v>
                </c:pt>
              </c:strCache>
            </c:strRef>
          </c:cat>
          <c:val>
            <c:numRef>
              <c:f>'Graficos- Septiembre'!$G$70</c:f>
              <c:numCache>
                <c:formatCode>0%</c:formatCode>
                <c:ptCount val="1"/>
                <c:pt idx="0">
                  <c:v>0</c:v>
                </c:pt>
              </c:numCache>
            </c:numRef>
          </c:val>
          <c:extLst>
            <c:ext xmlns:c16="http://schemas.microsoft.com/office/drawing/2014/chart" uri="{C3380CC4-5D6E-409C-BE32-E72D297353CC}">
              <c16:uniqueId val="{00000000-E170-4652-9AED-1BE8A964849B}"/>
            </c:ext>
          </c:extLst>
        </c:ser>
        <c:ser>
          <c:idx val="0"/>
          <c:order val="1"/>
          <c:tx>
            <c:strRef>
              <c:f>'Graficos- Septiembre'!$I$69</c:f>
              <c:strCache>
                <c:ptCount val="1"/>
                <c:pt idx="0">
                  <c:v>Cumplimiento Temporal</c:v>
                </c:pt>
              </c:strCache>
            </c:strRef>
          </c:tx>
          <c:spPr>
            <a:solidFill>
              <a:schemeClr val="accent6">
                <a:lumMod val="7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Septiembre'!$B$70</c:f>
              <c:strCache>
                <c:ptCount val="1"/>
                <c:pt idx="0">
                  <c:v>PLAN INSTITUCIONAL DE GESTIÓN Y DESEMPEÑO</c:v>
                </c:pt>
              </c:strCache>
            </c:strRef>
          </c:cat>
          <c:val>
            <c:numRef>
              <c:f>'Graficos- Septiembre'!$I$70</c:f>
              <c:numCache>
                <c:formatCode>0%</c:formatCode>
                <c:ptCount val="1"/>
                <c:pt idx="0">
                  <c:v>0</c:v>
                </c:pt>
              </c:numCache>
            </c:numRef>
          </c:val>
          <c:extLst>
            <c:ext xmlns:c16="http://schemas.microsoft.com/office/drawing/2014/chart" uri="{C3380CC4-5D6E-409C-BE32-E72D297353CC}">
              <c16:uniqueId val="{00000000-C333-49DF-B422-7558A4398481}"/>
            </c:ext>
          </c:extLst>
        </c:ser>
        <c:dLbls>
          <c:showLegendKey val="0"/>
          <c:showVal val="1"/>
          <c:showCatName val="0"/>
          <c:showSerName val="0"/>
          <c:showPercent val="0"/>
          <c:showBubbleSize val="0"/>
        </c:dLbls>
        <c:gapWidth val="65"/>
        <c:shape val="box"/>
        <c:axId val="413724464"/>
        <c:axId val="413730696"/>
        <c:axId val="0"/>
      </c:bar3DChart>
      <c:catAx>
        <c:axId val="413724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n-US"/>
          </a:p>
        </c:txPr>
        <c:crossAx val="413730696"/>
        <c:crosses val="autoZero"/>
        <c:auto val="1"/>
        <c:lblAlgn val="ctr"/>
        <c:lblOffset val="100"/>
        <c:noMultiLvlLbl val="0"/>
      </c:catAx>
      <c:valAx>
        <c:axId val="41373069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41372446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636426128"/>
        <c:axId val="636422520"/>
      </c:barChart>
      <c:catAx>
        <c:axId val="63642612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6422520"/>
        <c:crosses val="autoZero"/>
        <c:auto val="1"/>
        <c:lblAlgn val="ctr"/>
        <c:lblOffset val="100"/>
        <c:noMultiLvlLbl val="0"/>
      </c:catAx>
      <c:valAx>
        <c:axId val="636422520"/>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64261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Subgerencia Administrativa</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Abril 30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6"/>
          <c:order val="0"/>
          <c:tx>
            <c:strRef>
              <c:f>'Graficos- ABRIL '!$I$47</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'!$B$48:$B$49</c:f>
              <c:strCache>
                <c:ptCount val="2"/>
                <c:pt idx="0">
                  <c:v>OPTIMIZACIÓN  GESTION DE ACTIVOS</c:v>
                </c:pt>
                <c:pt idx="1">
                  <c:v>EVALUACIÓN DE LA ESTRUCTURA ACTUAL DE FONADE VS LA NECESIDAD DE LAS ÁREAS</c:v>
                </c:pt>
              </c:strCache>
            </c:strRef>
          </c:cat>
          <c:val>
            <c:numRef>
              <c:f>'Graficos- ABRIL '!$I$48:$I$49</c:f>
              <c:numCache>
                <c:formatCode>0%</c:formatCode>
                <c:ptCount val="2"/>
                <c:pt idx="0">
                  <c:v>0</c:v>
                </c:pt>
                <c:pt idx="1">
                  <c:v>0</c:v>
                </c:pt>
              </c:numCache>
            </c:numRef>
          </c:val>
          <c:extLst>
            <c:ext xmlns:c16="http://schemas.microsoft.com/office/drawing/2014/chart" uri="{C3380CC4-5D6E-409C-BE32-E72D297353CC}">
              <c16:uniqueId val="{00000000-3ADD-494B-9085-18A8BBE7F3D0}"/>
            </c:ext>
          </c:extLst>
        </c:ser>
        <c:ser>
          <c:idx val="0"/>
          <c:order val="1"/>
          <c:tx>
            <c:strRef>
              <c:f>'Graficos- ABRIL '!$F$47</c:f>
              <c:strCache>
                <c:ptCount val="1"/>
                <c:pt idx="0">
                  <c:v>Cumplimiento de Hitos</c:v>
                </c:pt>
              </c:strCache>
            </c:strRef>
          </c:tx>
          <c:spPr>
            <a:solidFill>
              <a:srgbClr val="FF3300"/>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'Graficos- ABRIL '!$F$48:$F$49</c:f>
              <c:numCache>
                <c:formatCode>0%</c:formatCode>
                <c:ptCount val="2"/>
                <c:pt idx="0">
                  <c:v>0</c:v>
                </c:pt>
                <c:pt idx="1">
                  <c:v>0</c:v>
                </c:pt>
              </c:numCache>
            </c:numRef>
          </c:val>
          <c:extLst>
            <c:ext xmlns:c16="http://schemas.microsoft.com/office/drawing/2014/chart" uri="{C3380CC4-5D6E-409C-BE32-E72D297353CC}">
              <c16:uniqueId val="{00000001-3ADD-494B-9085-18A8BBE7F3D0}"/>
            </c:ext>
          </c:extLst>
        </c:ser>
        <c:dLbls>
          <c:showLegendKey val="0"/>
          <c:showVal val="1"/>
          <c:showCatName val="0"/>
          <c:showSerName val="0"/>
          <c:showPercent val="0"/>
          <c:showBubbleSize val="0"/>
        </c:dLbls>
        <c:gapWidth val="65"/>
        <c:shape val="box"/>
        <c:axId val="552535352"/>
        <c:axId val="552536008"/>
        <c:axId val="0"/>
      </c:bar3DChart>
      <c:catAx>
        <c:axId val="5525353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n-US"/>
          </a:p>
        </c:txPr>
        <c:crossAx val="552536008"/>
        <c:crosses val="autoZero"/>
        <c:auto val="1"/>
        <c:lblAlgn val="ctr"/>
        <c:lblOffset val="100"/>
        <c:noMultiLvlLbl val="0"/>
      </c:catAx>
      <c:valAx>
        <c:axId val="55253600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55253535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CO" sz="1800" b="1" i="0" baseline="0">
                <a:effectLst/>
              </a:rPr>
              <a:t>Tecnologías de la Información-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r>
              <a:rPr lang="es-CO" sz="1800" b="1" i="0" baseline="0">
                <a:effectLst/>
              </a:rPr>
              <a:t> </a:t>
            </a:r>
            <a:r>
              <a:rPr lang="en-US" sz="1800" b="1" i="0" baseline="0">
                <a:effectLst/>
              </a:rPr>
              <a:t>Corte a Abril 30 de 2018</a:t>
            </a:r>
            <a:endParaRPr lang="es-CO">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es-CO">
              <a:effectLst/>
            </a:endParaRPr>
          </a:p>
        </c:rich>
      </c:tx>
      <c:layout>
        <c:manualLayout>
          <c:xMode val="edge"/>
          <c:yMode val="edge"/>
          <c:x val="0.1646163231562062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451139343250932E-2"/>
          <c:y val="0.19701425405391659"/>
          <c:w val="0.8745191921180826"/>
          <c:h val="0.54866466696674276"/>
        </c:manualLayout>
      </c:layout>
      <c:bar3DChart>
        <c:barDir val="col"/>
        <c:grouping val="clustered"/>
        <c:varyColors val="0"/>
        <c:ser>
          <c:idx val="3"/>
          <c:order val="0"/>
          <c:tx>
            <c:strRef>
              <c:f>'Graficos- ABRIL '!$F$59</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'!$B$60</c:f>
              <c:strCache>
                <c:ptCount val="1"/>
                <c:pt idx="0">
                  <c:v>IMPLEMENTACIÓN ERP</c:v>
                </c:pt>
              </c:strCache>
            </c:strRef>
          </c:cat>
          <c:val>
            <c:numRef>
              <c:f>'Graficos- ABRIL '!$F$60</c:f>
              <c:numCache>
                <c:formatCode>0%</c:formatCode>
                <c:ptCount val="1"/>
                <c:pt idx="0">
                  <c:v>0</c:v>
                </c:pt>
              </c:numCache>
            </c:numRef>
          </c:val>
          <c:extLst>
            <c:ext xmlns:c16="http://schemas.microsoft.com/office/drawing/2014/chart" uri="{C3380CC4-5D6E-409C-BE32-E72D297353CC}">
              <c16:uniqueId val="{00000000-7A0B-4EC7-98C4-A00524EEC8D6}"/>
            </c:ext>
          </c:extLst>
        </c:ser>
        <c:ser>
          <c:idx val="6"/>
          <c:order val="1"/>
          <c:tx>
            <c:strRef>
              <c:f>'Graficos- ABRIL '!$I$59</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'!$B$60</c:f>
              <c:strCache>
                <c:ptCount val="1"/>
                <c:pt idx="0">
                  <c:v>IMPLEMENTACIÓN ERP</c:v>
                </c:pt>
              </c:strCache>
            </c:strRef>
          </c:cat>
          <c:val>
            <c:numRef>
              <c:f>'Graficos- ABRIL '!$I$60</c:f>
              <c:numCache>
                <c:formatCode>0%</c:formatCode>
                <c:ptCount val="1"/>
                <c:pt idx="0">
                  <c:v>0</c:v>
                </c:pt>
              </c:numCache>
            </c:numRef>
          </c:val>
          <c:extLst>
            <c:ext xmlns:c16="http://schemas.microsoft.com/office/drawing/2014/chart" uri="{C3380CC4-5D6E-409C-BE32-E72D297353CC}">
              <c16:uniqueId val="{00000001-7A0B-4EC7-98C4-A00524EEC8D6}"/>
            </c:ext>
          </c:extLst>
        </c:ser>
        <c:dLbls>
          <c:showLegendKey val="0"/>
          <c:showVal val="1"/>
          <c:showCatName val="0"/>
          <c:showSerName val="0"/>
          <c:showPercent val="0"/>
          <c:showBubbleSize val="0"/>
        </c:dLbls>
        <c:gapWidth val="65"/>
        <c:shape val="box"/>
        <c:axId val="413724464"/>
        <c:axId val="413730696"/>
        <c:axId val="0"/>
      </c:bar3DChart>
      <c:catAx>
        <c:axId val="4137244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n-US"/>
          </a:p>
        </c:txPr>
        <c:crossAx val="413730696"/>
        <c:crosses val="autoZero"/>
        <c:auto val="1"/>
        <c:lblAlgn val="ctr"/>
        <c:lblOffset val="100"/>
        <c:noMultiLvlLbl val="0"/>
      </c:catAx>
      <c:valAx>
        <c:axId val="41373069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41372446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Plan Institucional de Gestión y Desempeño</a:t>
            </a:r>
          </a:p>
          <a:p>
            <a:pPr>
              <a:defRPr/>
            </a:pPr>
            <a:r>
              <a:rPr lang="en-US" sz="1800" b="1" i="0" baseline="0">
                <a:effectLst/>
              </a:rPr>
              <a:t>Corte a Abril 30 de 2018</a:t>
            </a:r>
            <a:endParaRPr lang="es-CO">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3"/>
          <c:order val="3"/>
          <c:tx>
            <c:strRef>
              <c:f>'Graficos- ABRIL '!$F$70</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'!$B$71</c:f>
              <c:strCache>
                <c:ptCount val="1"/>
                <c:pt idx="0">
                  <c:v>PLAN INSTITUCIONAL DE GESTIÓN Y DESEMPEÑO</c:v>
                </c:pt>
              </c:strCache>
            </c:strRef>
          </c:cat>
          <c:val>
            <c:numRef>
              <c:f>'Graficos- ABRIL '!$F$71</c:f>
              <c:numCache>
                <c:formatCode>0%</c:formatCode>
                <c:ptCount val="1"/>
                <c:pt idx="0">
                  <c:v>0</c:v>
                </c:pt>
              </c:numCache>
            </c:numRef>
          </c:val>
          <c:extLst>
            <c:ext xmlns:c16="http://schemas.microsoft.com/office/drawing/2014/chart" uri="{C3380CC4-5D6E-409C-BE32-E72D297353CC}">
              <c16:uniqueId val="{00000000-A23D-4C1E-BB14-1102A9113D84}"/>
            </c:ext>
          </c:extLst>
        </c:ser>
        <c:ser>
          <c:idx val="6"/>
          <c:order val="6"/>
          <c:tx>
            <c:strRef>
              <c:f>'Graficos- ABRIL '!$I$70</c:f>
              <c:strCache>
                <c:ptCount val="1"/>
                <c:pt idx="0">
                  <c:v>Cumplimiento Temporal</c:v>
                </c:pt>
              </c:strCache>
            </c:strRef>
          </c:tx>
          <c:spPr>
            <a:solidFill>
              <a:srgbClr val="002060"/>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ABRIL '!$B$71</c:f>
              <c:strCache>
                <c:ptCount val="1"/>
                <c:pt idx="0">
                  <c:v>PLAN INSTITUCIONAL DE GESTIÓN Y DESEMPEÑO</c:v>
                </c:pt>
              </c:strCache>
            </c:strRef>
          </c:cat>
          <c:val>
            <c:numRef>
              <c:f>'Graficos- ABRIL '!$I$71</c:f>
              <c:numCache>
                <c:formatCode>0%</c:formatCode>
                <c:ptCount val="1"/>
                <c:pt idx="0">
                  <c:v>0</c:v>
                </c:pt>
              </c:numCache>
            </c:numRef>
          </c:val>
          <c:extLst>
            <c:ext xmlns:c16="http://schemas.microsoft.com/office/drawing/2014/chart" uri="{C3380CC4-5D6E-409C-BE32-E72D297353CC}">
              <c16:uniqueId val="{00000001-A23D-4C1E-BB14-1102A9113D84}"/>
            </c:ext>
          </c:extLst>
        </c:ser>
        <c:dLbls>
          <c:showLegendKey val="0"/>
          <c:showVal val="1"/>
          <c:showCatName val="0"/>
          <c:showSerName val="0"/>
          <c:showPercent val="0"/>
          <c:showBubbleSize val="0"/>
        </c:dLbls>
        <c:gapWidth val="65"/>
        <c:shape val="box"/>
        <c:axId val="506256624"/>
        <c:axId val="463230928"/>
        <c:axId val="0"/>
        <c:extLst>
          <c:ext xmlns:c15="http://schemas.microsoft.com/office/drawing/2012/chart" uri="{02D57815-91ED-43cb-92C2-25804820EDAC}">
            <c15:filteredBarSeries>
              <c15:ser>
                <c:idx val="0"/>
                <c:order val="0"/>
                <c:tx>
                  <c:strRef>
                    <c:extLst>
                      <c:ext uri="{02D57815-91ED-43cb-92C2-25804820EDAC}">
                        <c15:formulaRef>
                          <c15:sqref>'Graficos- ABRIL '!$C$70</c15:sqref>
                        </c15:formulaRef>
                      </c:ext>
                    </c:extLst>
                    <c:strCache>
                      <c:ptCount val="1"/>
                      <c:pt idx="0">
                        <c:v>Peso</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ABRIL '!$B$71</c15:sqref>
                        </c15:formulaRef>
                      </c:ext>
                    </c:extLst>
                    <c:strCache>
                      <c:ptCount val="1"/>
                      <c:pt idx="0">
                        <c:v>PLAN INSTITUCIONAL DE GESTIÓN Y DESEMPEÑO</c:v>
                      </c:pt>
                    </c:strCache>
                  </c:strRef>
                </c:cat>
                <c:val>
                  <c:numRef>
                    <c:extLst>
                      <c:ext uri="{02D57815-91ED-43cb-92C2-25804820EDAC}">
                        <c15:formulaRef>
                          <c15:sqref>'Graficos- ABRIL '!$C$71</c15:sqref>
                        </c15:formulaRef>
                      </c:ext>
                    </c:extLst>
                    <c:numCache>
                      <c:formatCode>0.0%</c:formatCode>
                      <c:ptCount val="1"/>
                      <c:pt idx="0">
                        <c:v>0.12</c:v>
                      </c:pt>
                    </c:numCache>
                  </c:numRef>
                </c:val>
                <c:extLst>
                  <c:ext xmlns:c16="http://schemas.microsoft.com/office/drawing/2014/chart" uri="{C3380CC4-5D6E-409C-BE32-E72D297353CC}">
                    <c16:uniqueId val="{00000002-A23D-4C1E-BB14-1102A9113D8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'Graficos- ABRIL '!$D$70</c15:sqref>
                        </c15:formulaRef>
                      </c:ext>
                    </c:extLst>
                    <c:strCache>
                      <c:ptCount val="1"/>
                      <c:pt idx="0">
                        <c:v>Hitos a Cumplir al corte</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ABRIL '!$D$71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3-A23D-4C1E-BB14-1102A9113D8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'Graficos- ABRIL '!$E$70</c15:sqref>
                        </c15:formulaRef>
                      </c:ext>
                    </c:extLst>
                    <c:strCache>
                      <c:ptCount val="1"/>
                      <c:pt idx="0">
                        <c:v>Hitos Cumplidos</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ABRIL '!$E$71</c15:sqref>
                        </c15:formulaRef>
                      </c:ext>
                    </c:extLst>
                    <c:numCache>
                      <c:formatCode>0.0</c:formatCode>
                      <c:ptCount val="1"/>
                      <c:pt idx="0">
                        <c:v>0</c:v>
                      </c:pt>
                    </c:numCache>
                  </c:numRef>
                </c:val>
                <c:extLst xmlns:c15="http://schemas.microsoft.com/office/drawing/2012/chart">
                  <c:ext xmlns:c16="http://schemas.microsoft.com/office/drawing/2014/chart" uri="{C3380CC4-5D6E-409C-BE32-E72D297353CC}">
                    <c16:uniqueId val="{00000004-A23D-4C1E-BB14-1102A9113D84}"/>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ABRIL '!$G$70</c15:sqref>
                        </c15:formulaRef>
                      </c:ext>
                    </c:extLst>
                    <c:strCache>
                      <c:ptCount val="1"/>
                      <c:pt idx="0">
                        <c:v>%  Avance Actual</c:v>
                      </c:pt>
                    </c:strCache>
                  </c:strRef>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ABRIL '!$G$71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5-A23D-4C1E-BB14-1102A9113D84}"/>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'Graficos- ABRIL '!$H$70</c15:sqref>
                        </c15:formulaRef>
                      </c:ext>
                    </c:extLst>
                    <c:strCache>
                      <c:ptCount val="1"/>
                      <c:pt idx="0">
                        <c:v>% Avance Esperado Temporal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ABRIL '!$B$71</c15:sqref>
                        </c15:formulaRef>
                      </c:ext>
                    </c:extLst>
                    <c:strCache>
                      <c:ptCount val="1"/>
                      <c:pt idx="0">
                        <c:v>PLAN INSTITUCIONAL DE GESTIÓN Y DESEMPEÑO</c:v>
                      </c:pt>
                    </c:strCache>
                  </c:strRef>
                </c:cat>
                <c:val>
                  <c:numRef>
                    <c:extLst xmlns:c15="http://schemas.microsoft.com/office/drawing/2012/chart">
                      <c:ext xmlns:c15="http://schemas.microsoft.com/office/drawing/2012/chart" uri="{02D57815-91ED-43cb-92C2-25804820EDAC}">
                        <c15:formulaRef>
                          <c15:sqref>'Graficos- ABRIL '!$H$71</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6-A23D-4C1E-BB14-1102A9113D84}"/>
                  </c:ext>
                </c:extLst>
              </c15:ser>
            </c15:filteredBarSeries>
          </c:ext>
        </c:extLst>
      </c:bar3DChart>
      <c:catAx>
        <c:axId val="5062566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n-US"/>
          </a:p>
        </c:txPr>
        <c:crossAx val="463230928"/>
        <c:crosses val="autoZero"/>
        <c:auto val="1"/>
        <c:lblAlgn val="ctr"/>
        <c:lblOffset val="100"/>
        <c:noMultiLvlLbl val="0"/>
      </c:catAx>
      <c:valAx>
        <c:axId val="46323092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506256624"/>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Subgerencia de Contratación</a:t>
            </a:r>
          </a:p>
          <a:p>
            <a:pPr>
              <a:defRPr/>
            </a:pPr>
            <a:r>
              <a:rPr lang="en-US" sz="1800" b="1" i="0" baseline="0">
                <a:effectLst/>
              </a:rPr>
              <a:t>Corte a Mayo 31 de 2018</a:t>
            </a:r>
            <a:endParaRPr lang="es-CO">
              <a:effectLst/>
            </a:endParaRPr>
          </a:p>
        </c:rich>
      </c:tx>
      <c:layout>
        <c:manualLayout>
          <c:xMode val="edge"/>
          <c:yMode val="edge"/>
          <c:x val="0.28848369288911097"/>
          <c:y val="6.0130739378461218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5000000000000001E-2"/>
          <c:y val="0.25083333333333335"/>
          <c:w val="0.93888888888888888"/>
          <c:h val="0.48500729075532223"/>
        </c:manualLayout>
      </c:layout>
      <c:bar3DChart>
        <c:barDir val="col"/>
        <c:grouping val="clustered"/>
        <c:varyColors val="0"/>
        <c:ser>
          <c:idx val="3"/>
          <c:order val="0"/>
          <c:tx>
            <c:strRef>
              <c:f>'Graficos- Mayo'!$F$33</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Mayo'!$F$34:$F$36</c:f>
              <c:numCache>
                <c:formatCode>0%</c:formatCode>
                <c:ptCount val="3"/>
                <c:pt idx="0">
                  <c:v>0</c:v>
                </c:pt>
                <c:pt idx="1">
                  <c:v>0</c:v>
                </c:pt>
                <c:pt idx="2">
                  <c:v>0</c:v>
                </c:pt>
              </c:numCache>
            </c:numRef>
          </c:val>
          <c:extLst>
            <c:ext xmlns:c16="http://schemas.microsoft.com/office/drawing/2014/chart" uri="{C3380CC4-5D6E-409C-BE32-E72D297353CC}">
              <c16:uniqueId val="{00000000-1A55-4EEE-BA79-844C74A925EF}"/>
            </c:ext>
          </c:extLst>
        </c:ser>
        <c:ser>
          <c:idx val="2"/>
          <c:order val="7"/>
          <c:tx>
            <c:strRef>
              <c:f>'Graficos- Mayo'!$I$33</c:f>
              <c:strCache>
                <c:ptCount val="1"/>
                <c:pt idx="0">
                  <c:v>Cumplimiento Temporal</c:v>
                </c:pt>
              </c:strCache>
            </c:strRef>
          </c:tx>
          <c:spPr>
            <a:solidFill>
              <a:srgbClr val="002060"/>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Mayo'!$B$34:$B$36</c:f>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f>'Graficos- Mayo'!$I$34:$I$36</c:f>
              <c:numCache>
                <c:formatCode>0%</c:formatCode>
                <c:ptCount val="3"/>
                <c:pt idx="0">
                  <c:v>0</c:v>
                </c:pt>
                <c:pt idx="1">
                  <c:v>0</c:v>
                </c:pt>
                <c:pt idx="2">
                  <c:v>0</c:v>
                </c:pt>
              </c:numCache>
            </c:numRef>
          </c:val>
          <c:extLst>
            <c:ext xmlns:c16="http://schemas.microsoft.com/office/drawing/2014/chart" uri="{C3380CC4-5D6E-409C-BE32-E72D297353CC}">
              <c16:uniqueId val="{0000000B-1A55-4EEE-BA79-844C74A925EF}"/>
            </c:ext>
          </c:extLst>
        </c:ser>
        <c:dLbls>
          <c:showLegendKey val="0"/>
          <c:showVal val="1"/>
          <c:showCatName val="0"/>
          <c:showSerName val="0"/>
          <c:showPercent val="0"/>
          <c:showBubbleSize val="0"/>
        </c:dLbls>
        <c:gapWidth val="65"/>
        <c:shape val="box"/>
        <c:axId val="184437256"/>
        <c:axId val="186124960"/>
        <c:axId val="0"/>
        <c:extLst>
          <c:ext xmlns:c15="http://schemas.microsoft.com/office/drawing/2012/chart" uri="{02D57815-91ED-43cb-92C2-25804820EDAC}">
            <c15:filteredBarSeries>
              <c15:ser>
                <c:idx val="5"/>
                <c:order val="1"/>
                <c:tx>
                  <c:strRef>
                    <c:extLst>
                      <c:ext uri="{02D57815-91ED-43cb-92C2-25804820EDAC}">
                        <c15:formulaRef>
                          <c15:sqref>'Graficos- Mayo'!$G$33</c15:sqref>
                        </c15:formulaRef>
                      </c:ext>
                    </c:extLst>
                    <c:strCache>
                      <c:ptCount val="1"/>
                      <c:pt idx="0">
                        <c:v>%  Avance Actual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 Mayo'!$B$34:$B$36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c:ext uri="{02D57815-91ED-43cb-92C2-25804820EDAC}">
                        <c15:formulaRef>
                          <c15:sqref>'Graficos- Mayo'!$G$34:$G$36</c15:sqref>
                        </c15:formulaRef>
                      </c:ext>
                    </c:extLst>
                    <c:numCache>
                      <c:formatCode>0%</c:formatCode>
                      <c:ptCount val="3"/>
                      <c:pt idx="0">
                        <c:v>0</c:v>
                      </c:pt>
                      <c:pt idx="1">
                        <c:v>0</c:v>
                      </c:pt>
                      <c:pt idx="2">
                        <c:v>0</c:v>
                      </c:pt>
                    </c:numCache>
                  </c:numRef>
                </c:val>
                <c:extLst>
                  <c:ext xmlns:c16="http://schemas.microsoft.com/office/drawing/2014/chart" uri="{C3380CC4-5D6E-409C-BE32-E72D297353CC}">
                    <c16:uniqueId val="{00000001-1A55-4EEE-BA79-844C74A925EF}"/>
                  </c:ext>
                </c:extLst>
              </c15:ser>
            </c15:filteredBarSeries>
            <c15:filteredBarSeries>
              <c15:ser>
                <c:idx val="6"/>
                <c:order val="2"/>
                <c:tx>
                  <c:strRef>
                    <c:extLst xmlns:c15="http://schemas.microsoft.com/office/drawing/2012/chart">
                      <c:ext xmlns:c15="http://schemas.microsoft.com/office/drawing/2012/chart" uri="{02D57815-91ED-43cb-92C2-25804820EDAC}">
                        <c15:formulaRef>
                          <c15:sqref>'Graficos- Mayo'!$H$33</c15:sqref>
                        </c15:formulaRef>
                      </c:ext>
                    </c:extLst>
                    <c:strCache>
                      <c:ptCount val="1"/>
                      <c:pt idx="0">
                        <c:v>% Avance Esperado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Mayo'!$H$34:$H$36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2-1A55-4EEE-BA79-844C74A925EF}"/>
                  </c:ext>
                </c:extLst>
              </c15:ser>
            </c15:filteredBarSeries>
            <c15:filteredBarSeries>
              <c15:ser>
                <c:idx val="7"/>
                <c:order val="3"/>
                <c:tx>
                  <c:strRef>
                    <c:extLst xmlns:c15="http://schemas.microsoft.com/office/drawing/2012/chart">
                      <c:ext xmlns:c15="http://schemas.microsoft.com/office/drawing/2012/chart" uri="{02D57815-91ED-43cb-92C2-25804820EDAC}">
                        <c15:formulaRef>
                          <c15:sqref>'Graficos- Mayo'!$I$33</c15:sqref>
                        </c15:formulaRef>
                      </c:ext>
                    </c:extLst>
                    <c:strCache>
                      <c:ptCount val="1"/>
                      <c:pt idx="0">
                        <c:v>Cumplimiento Temporal</c:v>
                      </c:pt>
                    </c:strCache>
                  </c:strRef>
                </c:tx>
                <c:spPr>
                  <a:solidFill>
                    <a:srgbClr val="002060"/>
                  </a:solidFill>
                  <a:ln w="9525" cap="flat" cmpd="sng" algn="ctr">
                    <a:solidFill>
                      <a:schemeClr val="accent2">
                        <a:lumMod val="60000"/>
                        <a:lumMod val="75000"/>
                      </a:schemeClr>
                    </a:solidFill>
                    <a:round/>
                  </a:ln>
                  <a:effectLst/>
                  <a:sp3d contourW="9525">
                    <a:contourClr>
                      <a:schemeClr val="accent2">
                        <a:lumMod val="60000"/>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xmlns:c15="http://schemas.microsoft.com/office/drawing/2012/chart">
                    <c:ext xmlns:c16="http://schemas.microsoft.com/office/drawing/2014/chart" uri="{C3380CC4-5D6E-409C-BE32-E72D297353CC}">
                      <c16:uniqueId val="{00000004-1A55-4EEE-BA79-844C74A925E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Mayo'!$I$34:$I$36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5-1A55-4EEE-BA79-844C74A925E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'Graficos- Mayo'!$F$33</c15:sqref>
                        </c15:formulaRef>
                      </c:ext>
                    </c:extLst>
                    <c:strCache>
                      <c:ptCount val="1"/>
                      <c:pt idx="0">
                        <c:v>Cumplimiento de Hitos</c:v>
                      </c:pt>
                    </c:strCache>
                  </c:strRef>
                </c:tx>
                <c:spPr>
                  <a:solidFill>
                    <a:srgbClr val="FF3300"/>
                  </a:solidFill>
                  <a:ln w="9525" cap="flat" cmpd="sng" algn="ctr">
                    <a:solidFill>
                      <a:schemeClr val="accent5">
                        <a:lumMod val="75000"/>
                      </a:schemeClr>
                    </a:solidFill>
                    <a:round/>
                  </a:ln>
                  <a:effectLst/>
                  <a:sp3d contourW="9525">
                    <a:contourClr>
                      <a:schemeClr val="accent5">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Mayo'!$F$34:$F$36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6-1A55-4EEE-BA79-844C74A925EF}"/>
                  </c:ext>
                </c:extLst>
              </c15:ser>
            </c15:filteredBarSeries>
            <c15:filteredBarSeries>
              <c15:ser>
                <c:idx val="0"/>
                <c:order val="5"/>
                <c:tx>
                  <c:strRef>
                    <c:extLst xmlns:c15="http://schemas.microsoft.com/office/drawing/2012/chart">
                      <c:ext xmlns:c15="http://schemas.microsoft.com/office/drawing/2012/chart" uri="{02D57815-91ED-43cb-92C2-25804820EDAC}">
                        <c15:formulaRef>
                          <c15:sqref>'Graficos- Mayo'!$G$33</c15:sqref>
                        </c15:formulaRef>
                      </c:ext>
                    </c:extLst>
                    <c:strCache>
                      <c:ptCount val="1"/>
                      <c:pt idx="0">
                        <c:v>%  Avance Actual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Mayo'!$G$34:$G$36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7-1A55-4EEE-BA79-844C74A925EF}"/>
                  </c:ext>
                </c:extLst>
              </c15:ser>
            </c15:filteredBarSeries>
            <c15:filteredBarSeries>
              <c15:ser>
                <c:idx val="1"/>
                <c:order val="6"/>
                <c:tx>
                  <c:strRef>
                    <c:extLst xmlns:c15="http://schemas.microsoft.com/office/drawing/2012/chart">
                      <c:ext xmlns:c15="http://schemas.microsoft.com/office/drawing/2012/chart" uri="{02D57815-91ED-43cb-92C2-25804820EDAC}">
                        <c15:formulaRef>
                          <c15:sqref>'Graficos- Mayo'!$H$33</c15:sqref>
                        </c15:formulaRef>
                      </c:ext>
                    </c:extLst>
                    <c:strCache>
                      <c:ptCount val="1"/>
                      <c:pt idx="0">
                        <c:v>% Avance Esperado Temporal</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'Graficos- Mayo'!$B$34:$B$36</c15:sqref>
                        </c15:formulaRef>
                      </c:ext>
                    </c:extLst>
                    <c:strCache>
                      <c:ptCount val="3"/>
                      <c:pt idx="0">
                        <c:v>OPTIMIZACIÓN DE LA LIQUIDACIÓN DE CONVENIOS</c:v>
                      </c:pt>
                      <c:pt idx="1">
                        <c:v>OPTIMIZACIÓN DE LOS ACUERDOS DE NIVELES DE SERVICIO EN EL PROCESO DE GESTIÓN DE PROVEEDORES</c:v>
                      </c:pt>
                      <c:pt idx="2">
                        <c:v>GESTIÓN INTEGRAL DE NUEVOS NEGOCIOS</c:v>
                      </c:pt>
                    </c:strCache>
                  </c:strRef>
                </c:cat>
                <c:val>
                  <c:numRef>
                    <c:extLst xmlns:c15="http://schemas.microsoft.com/office/drawing/2012/chart">
                      <c:ext xmlns:c15="http://schemas.microsoft.com/office/drawing/2012/chart" uri="{02D57815-91ED-43cb-92C2-25804820EDAC}">
                        <c15:formulaRef>
                          <c15:sqref>'Graficos- Mayo'!$H$34:$H$36</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8-1A55-4EEE-BA79-844C74A925EF}"/>
                  </c:ext>
                </c:extLst>
              </c15:ser>
            </c15:filteredBarSeries>
          </c:ext>
        </c:extLst>
      </c:bar3DChart>
      <c:catAx>
        <c:axId val="184437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1" i="0" u="none" strike="noStrike" kern="1200" cap="all" baseline="0">
                <a:solidFill>
                  <a:schemeClr val="dk1">
                    <a:lumMod val="75000"/>
                    <a:lumOff val="25000"/>
                  </a:schemeClr>
                </a:solidFill>
                <a:latin typeface="+mn-lt"/>
                <a:ea typeface="+mn-ea"/>
                <a:cs typeface="+mn-cs"/>
              </a:defRPr>
            </a:pPr>
            <a:endParaRPr lang="en-US"/>
          </a:p>
        </c:txPr>
        <c:crossAx val="186124960"/>
        <c:crosses val="autoZero"/>
        <c:auto val="1"/>
        <c:lblAlgn val="ctr"/>
        <c:lblOffset val="100"/>
        <c:noMultiLvlLbl val="0"/>
      </c:catAx>
      <c:valAx>
        <c:axId val="1861249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84437256"/>
        <c:crosses val="autoZero"/>
        <c:crossBetween val="between"/>
      </c:valAx>
      <c:spPr>
        <a:noFill/>
        <a:ln>
          <a:noFill/>
        </a:ln>
        <a:effectLst/>
      </c:spPr>
    </c:plotArea>
    <c:legend>
      <c:legendPos val="b"/>
      <c:layout>
        <c:manualLayout>
          <c:xMode val="edge"/>
          <c:yMode val="edge"/>
          <c:x val="0.17767585802983513"/>
          <c:y val="0.90416627901278579"/>
          <c:w val="0.62370485549860999"/>
          <c:h val="4.4128082560421444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solidFill>
                  <a:sysClr val="windowText" lastClr="000000"/>
                </a:solidFill>
              </a:rPr>
              <a:t>CUMPLIMIENTO</a:t>
            </a:r>
            <a:r>
              <a:rPr lang="es-CO" baseline="0">
                <a:solidFill>
                  <a:sysClr val="windowText" lastClr="000000"/>
                </a:solidFill>
              </a:rPr>
              <a:t> A MAYO 31 DE 2018</a:t>
            </a:r>
            <a:endParaRPr lang="es-CO">
              <a:solidFill>
                <a:sysClr val="windowText" lastClr="000000"/>
              </a:solidFill>
            </a:endParaRPr>
          </a:p>
          <a:p>
            <a:pPr>
              <a:defRPr/>
            </a:pPr>
            <a:endParaRPr lang="es-CO"/>
          </a:p>
        </c:rich>
      </c:tx>
      <c:layout>
        <c:manualLayout>
          <c:xMode val="edge"/>
          <c:yMode val="edge"/>
          <c:x val="9.468749716442694E-2"/>
          <c:y val="2.2622949943605915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solidFill>
          <a:schemeClr val="accent6">
            <a:lumMod val="60000"/>
            <a:lumOff val="40000"/>
          </a:schemeClr>
        </a:solidFill>
        <a:ln>
          <a:noFill/>
        </a:ln>
        <a:effectLst/>
        <a:sp3d/>
      </c:spPr>
    </c:sideWall>
    <c:backWall>
      <c:thickness val="0"/>
      <c:spPr>
        <a:solidFill>
          <a:schemeClr val="accent6">
            <a:lumMod val="60000"/>
            <a:lumOff val="40000"/>
          </a:schemeClr>
        </a:solidFill>
        <a:ln>
          <a:noFill/>
        </a:ln>
        <a:effectLst/>
        <a:sp3d/>
      </c:spPr>
    </c:backWall>
    <c:plotArea>
      <c:layout>
        <c:manualLayout>
          <c:layoutTarget val="inner"/>
          <c:xMode val="edge"/>
          <c:yMode val="edge"/>
          <c:x val="7.3187955393033105E-2"/>
          <c:y val="0.1207688477822829"/>
          <c:w val="0.88071696897656226"/>
          <c:h val="0.83648312883116838"/>
        </c:manualLayout>
      </c:layout>
      <c:bar3DChart>
        <c:barDir val="col"/>
        <c:grouping val="stacked"/>
        <c:varyColors val="0"/>
        <c:ser>
          <c:idx val="0"/>
          <c:order val="0"/>
          <c:tx>
            <c:strRef>
              <c:f>'Graficos- Mayo'!$C$15</c:f>
              <c:strCache>
                <c:ptCount val="1"/>
                <c:pt idx="0">
                  <c:v>30-may.-18</c:v>
                </c:pt>
              </c:strCache>
            </c:strRef>
          </c:tx>
          <c:spPr>
            <a:solidFill>
              <a:schemeClr val="accent6">
                <a:lumMod val="50000"/>
              </a:schemeClr>
            </a:solidFill>
            <a:ln>
              <a:solidFill>
                <a:schemeClr val="accent6">
                  <a:lumMod val="50000"/>
                </a:schemeClr>
              </a:solidFill>
            </a:ln>
            <a:effectLst>
              <a:outerShdw blurRad="57150" dist="19050" dir="5400000" algn="ctr" rotWithShape="0">
                <a:srgbClr val="000000">
                  <a:alpha val="63000"/>
                </a:srgbClr>
              </a:outerShdw>
            </a:effectLst>
            <a:sp3d>
              <a:contourClr>
                <a:schemeClr val="accent6">
                  <a:lumMod val="50000"/>
                </a:schemeClr>
              </a:contourClr>
            </a:sp3d>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0-68CB-45A7-B832-D3F2E8558377}"/>
                </c:ext>
              </c:extLst>
            </c:dLbl>
            <c:dLbl>
              <c:idx val="1"/>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1-68CB-45A7-B832-D3F2E8558377}"/>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'Graficos- Mayo'!$B$16:$B$17</c:f>
              <c:strCache>
                <c:ptCount val="2"/>
                <c:pt idx="0">
                  <c:v>Cumplimiento de Hitos</c:v>
                </c:pt>
                <c:pt idx="1">
                  <c:v>Cumplimiento Temporal</c:v>
                </c:pt>
              </c:strCache>
            </c:strRef>
          </c:cat>
          <c:val>
            <c:numRef>
              <c:f>'Graficos- Mayo'!$C$16:$C$17</c:f>
              <c:numCache>
                <c:formatCode>0.0%</c:formatCode>
                <c:ptCount val="2"/>
                <c:pt idx="0" formatCode="0%">
                  <c:v>0</c:v>
                </c:pt>
                <c:pt idx="1">
                  <c:v>0</c:v>
                </c:pt>
              </c:numCache>
            </c:numRef>
          </c:val>
          <c:extLst>
            <c:ext xmlns:c16="http://schemas.microsoft.com/office/drawing/2014/chart" uri="{C3380CC4-5D6E-409C-BE32-E72D297353CC}">
              <c16:uniqueId val="{00000002-68CB-45A7-B832-D3F2E8558377}"/>
            </c:ext>
          </c:extLst>
        </c:ser>
        <c:dLbls>
          <c:showLegendKey val="0"/>
          <c:showVal val="0"/>
          <c:showCatName val="0"/>
          <c:showSerName val="0"/>
          <c:showPercent val="0"/>
          <c:showBubbleSize val="0"/>
        </c:dLbls>
        <c:gapWidth val="150"/>
        <c:shape val="box"/>
        <c:axId val="186126920"/>
        <c:axId val="186127312"/>
        <c:axId val="0"/>
      </c:bar3DChart>
      <c:catAx>
        <c:axId val="186126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en-US"/>
          </a:p>
        </c:txPr>
        <c:crossAx val="186127312"/>
        <c:crosses val="autoZero"/>
        <c:auto val="1"/>
        <c:lblAlgn val="ctr"/>
        <c:lblOffset val="100"/>
        <c:noMultiLvlLbl val="0"/>
      </c:catAx>
      <c:valAx>
        <c:axId val="18612731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6126920"/>
        <c:crosses val="autoZero"/>
        <c:crossBetween val="between"/>
      </c:valAx>
      <c:spPr>
        <a:solidFill>
          <a:schemeClr val="tx2">
            <a:lumMod val="40000"/>
            <a:lumOff val="60000"/>
          </a:schemeClr>
        </a:solidFill>
        <a:ln>
          <a:solidFill>
            <a:schemeClr val="accent6"/>
          </a:solidFill>
        </a:ln>
        <a:effectLst/>
      </c:spPr>
    </c:plotArea>
    <c:plotVisOnly val="1"/>
    <c:dispBlanksAs val="gap"/>
    <c:showDLblsOverMax val="0"/>
  </c:chart>
  <c:spPr>
    <a:solidFill>
      <a:schemeClr val="accent6">
        <a:lumMod val="50000"/>
      </a:schemeClr>
    </a:solidFill>
    <a:ln>
      <a:noFill/>
    </a:ln>
    <a:effectLst/>
  </c:spPr>
  <c:txPr>
    <a:bodyPr/>
    <a:lstStyle/>
    <a:p>
      <a:pPr>
        <a:defRPr/>
      </a:pPr>
      <a:endParaRPr lang="en-US"/>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Subgerencia Técnica</a:t>
            </a:r>
          </a:p>
          <a:p>
            <a:pPr>
              <a:defRPr/>
            </a:pPr>
            <a:r>
              <a:rPr lang="en-US"/>
              <a:t>Corte a Mayo 31 de 2018</a:t>
            </a:r>
          </a:p>
        </c:rich>
      </c:tx>
      <c:layout>
        <c:manualLayout>
          <c:xMode val="edge"/>
          <c:yMode val="edge"/>
          <c:x val="0.29905555555555557"/>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435892388451443"/>
          <c:y val="0.22662045298208405"/>
          <c:w val="0.85341885389326333"/>
          <c:h val="0.29455354861240474"/>
        </c:manualLayout>
      </c:layout>
      <c:bar3DChart>
        <c:barDir val="col"/>
        <c:grouping val="clustered"/>
        <c:varyColors val="0"/>
        <c:ser>
          <c:idx val="3"/>
          <c:order val="0"/>
          <c:tx>
            <c:strRef>
              <c:f>'Graficos- Mayo'!$F$26</c:f>
              <c:strCache>
                <c:ptCount val="1"/>
                <c:pt idx="0">
                  <c:v>Cumplimiento de Hitos</c:v>
                </c:pt>
              </c:strCache>
            </c:strRef>
          </c:tx>
          <c:spPr>
            <a:solidFill>
              <a:srgbClr val="FF3300"/>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Mayo'!$B$27:$B$28</c:f>
              <c:strCache>
                <c:ptCount val="2"/>
                <c:pt idx="0">
                  <c:v>ACTUALIZACIÓN DE LA  METODOLOGÍA PARA NUEVOS NEGOCIOS </c:v>
                </c:pt>
                <c:pt idx="1">
                  <c:v>OPTIMIZACIÓN DEL  SEGUIMIENTO A LA SUPERVISIÓN DE PROYECTOS</c:v>
                </c:pt>
              </c:strCache>
            </c:strRef>
          </c:cat>
          <c:val>
            <c:numRef>
              <c:f>'Graficos- Mayo'!$F$27:$F$28</c:f>
              <c:numCache>
                <c:formatCode>0%</c:formatCode>
                <c:ptCount val="2"/>
                <c:pt idx="0" formatCode="0.0%">
                  <c:v>0</c:v>
                </c:pt>
                <c:pt idx="1">
                  <c:v>0</c:v>
                </c:pt>
              </c:numCache>
            </c:numRef>
          </c:val>
          <c:extLst>
            <c:ext xmlns:c16="http://schemas.microsoft.com/office/drawing/2014/chart" uri="{C3380CC4-5D6E-409C-BE32-E72D297353CC}">
              <c16:uniqueId val="{00000000-43E6-439D-BE9E-2421CE712CDC}"/>
            </c:ext>
          </c:extLst>
        </c:ser>
        <c:ser>
          <c:idx val="6"/>
          <c:order val="1"/>
          <c:tx>
            <c:strRef>
              <c:f>'Graficos- Mayo'!$I$26</c:f>
              <c:strCache>
                <c:ptCount val="1"/>
                <c:pt idx="0">
                  <c:v>Cumplimiento Temporal</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 Mayo'!$B$27:$B$28</c:f>
              <c:strCache>
                <c:ptCount val="2"/>
                <c:pt idx="0">
                  <c:v>ACTUALIZACIÓN DE LA  METODOLOGÍA PARA NUEVOS NEGOCIOS </c:v>
                </c:pt>
                <c:pt idx="1">
                  <c:v>OPTIMIZACIÓN DEL  SEGUIMIENTO A LA SUPERVISIÓN DE PROYECTOS</c:v>
                </c:pt>
              </c:strCache>
            </c:strRef>
          </c:cat>
          <c:val>
            <c:numRef>
              <c:f>'Graficos- Mayo'!$I$27:$I$28</c:f>
              <c:numCache>
                <c:formatCode>0%</c:formatCode>
                <c:ptCount val="2"/>
                <c:pt idx="0">
                  <c:v>0</c:v>
                </c:pt>
                <c:pt idx="1">
                  <c:v>0</c:v>
                </c:pt>
              </c:numCache>
            </c:numRef>
          </c:val>
          <c:extLst>
            <c:ext xmlns:c16="http://schemas.microsoft.com/office/drawing/2014/chart" uri="{C3380CC4-5D6E-409C-BE32-E72D297353CC}">
              <c16:uniqueId val="{00000001-43E6-439D-BE9E-2421CE712CDC}"/>
            </c:ext>
          </c:extLst>
        </c:ser>
        <c:dLbls>
          <c:showLegendKey val="0"/>
          <c:showVal val="1"/>
          <c:showCatName val="0"/>
          <c:showSerName val="0"/>
          <c:showPercent val="0"/>
          <c:showBubbleSize val="0"/>
        </c:dLbls>
        <c:gapWidth val="65"/>
        <c:shape val="box"/>
        <c:axId val="539157736"/>
        <c:axId val="539157408"/>
        <c:axId val="0"/>
      </c:bar3DChart>
      <c:catAx>
        <c:axId val="539157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Arial Black" panose="020B0A04020102020204" pitchFamily="34" charset="0"/>
                <a:ea typeface="+mn-ea"/>
                <a:cs typeface="+mn-cs"/>
              </a:defRPr>
            </a:pPr>
            <a:endParaRPr lang="en-US"/>
          </a:p>
        </c:txPr>
        <c:crossAx val="539157408"/>
        <c:crosses val="autoZero"/>
        <c:auto val="1"/>
        <c:lblAlgn val="ctr"/>
        <c:lblOffset val="100"/>
        <c:noMultiLvlLbl val="0"/>
      </c:catAx>
      <c:valAx>
        <c:axId val="539157408"/>
        <c:scaling>
          <c:orientation val="minMax"/>
        </c:scaling>
        <c:delete val="0"/>
        <c:axPos val="l"/>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53915773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Arial Black" panose="020B0A04020102020204" pitchFamily="34" charset="0"/>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0.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7.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7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5" Type="http://schemas.openxmlformats.org/officeDocument/2006/relationships/chart" Target="../charts/chart29.xml"/><Relationship Id="rId4" Type="http://schemas.openxmlformats.org/officeDocument/2006/relationships/chart" Target="../charts/chart2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5" Type="http://schemas.openxmlformats.org/officeDocument/2006/relationships/chart" Target="../charts/chart34.xml"/><Relationship Id="rId4" Type="http://schemas.openxmlformats.org/officeDocument/2006/relationships/chart" Target="../charts/chart3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586754</xdr:colOff>
      <xdr:row>28</xdr:row>
      <xdr:rowOff>276089</xdr:rowOff>
    </xdr:from>
    <xdr:to>
      <xdr:col>16</xdr:col>
      <xdr:colOff>607392</xdr:colOff>
      <xdr:row>42</xdr:row>
      <xdr:rowOff>41413</xdr:rowOff>
    </xdr:to>
    <xdr:graphicFrame macro="">
      <xdr:nvGraphicFramePr>
        <xdr:cNvPr id="2" name="Gráfico 1">
          <a:extLst>
            <a:ext uri="{FF2B5EF4-FFF2-40B4-BE49-F238E27FC236}">
              <a16:creationId xmlns:a16="http://schemas.microsoft.com/office/drawing/2014/main" id="{8D507183-4AD7-4045-85AA-5E63D4A9E7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36720</xdr:colOff>
      <xdr:row>1</xdr:row>
      <xdr:rowOff>41413</xdr:rowOff>
    </xdr:from>
    <xdr:to>
      <xdr:col>15</xdr:col>
      <xdr:colOff>648804</xdr:colOff>
      <xdr:row>13</xdr:row>
      <xdr:rowOff>41413</xdr:rowOff>
    </xdr:to>
    <xdr:graphicFrame macro="">
      <xdr:nvGraphicFramePr>
        <xdr:cNvPr id="3" name="Gráfico 2">
          <a:extLst>
            <a:ext uri="{FF2B5EF4-FFF2-40B4-BE49-F238E27FC236}">
              <a16:creationId xmlns:a16="http://schemas.microsoft.com/office/drawing/2014/main" id="{0DA6BF04-4F86-4896-8934-D6BDAFBCD5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571501</xdr:colOff>
      <xdr:row>18</xdr:row>
      <xdr:rowOff>174487</xdr:rowOff>
    </xdr:from>
    <xdr:to>
      <xdr:col>15</xdr:col>
      <xdr:colOff>588066</xdr:colOff>
      <xdr:row>28</xdr:row>
      <xdr:rowOff>18773</xdr:rowOff>
    </xdr:to>
    <xdr:graphicFrame macro="">
      <xdr:nvGraphicFramePr>
        <xdr:cNvPr id="4" name="Gráfico 3">
          <a:extLst>
            <a:ext uri="{FF2B5EF4-FFF2-40B4-BE49-F238E27FC236}">
              <a16:creationId xmlns:a16="http://schemas.microsoft.com/office/drawing/2014/main" id="{01D69E7B-8042-4252-B2F3-01BD0E7A06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612914</xdr:colOff>
      <xdr:row>42</xdr:row>
      <xdr:rowOff>215900</xdr:rowOff>
    </xdr:from>
    <xdr:to>
      <xdr:col>15</xdr:col>
      <xdr:colOff>629479</xdr:colOff>
      <xdr:row>55</xdr:row>
      <xdr:rowOff>46383</xdr:rowOff>
    </xdr:to>
    <xdr:graphicFrame macro="">
      <xdr:nvGraphicFramePr>
        <xdr:cNvPr id="5" name="Gráfico 4">
          <a:extLst>
            <a:ext uri="{FF2B5EF4-FFF2-40B4-BE49-F238E27FC236}">
              <a16:creationId xmlns:a16="http://schemas.microsoft.com/office/drawing/2014/main" id="{40752595-3F2B-4D17-BBC0-3148642E1C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607393</xdr:colOff>
      <xdr:row>56</xdr:row>
      <xdr:rowOff>36443</xdr:rowOff>
    </xdr:from>
    <xdr:to>
      <xdr:col>15</xdr:col>
      <xdr:colOff>704024</xdr:colOff>
      <xdr:row>67</xdr:row>
      <xdr:rowOff>69021</xdr:rowOff>
    </xdr:to>
    <xdr:graphicFrame macro="">
      <xdr:nvGraphicFramePr>
        <xdr:cNvPr id="6" name="Gráfico 5">
          <a:extLst>
            <a:ext uri="{FF2B5EF4-FFF2-40B4-BE49-F238E27FC236}">
              <a16:creationId xmlns:a16="http://schemas.microsoft.com/office/drawing/2014/main" id="{7C4865FA-C7C7-45B9-9899-704AF3642E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571500</xdr:colOff>
      <xdr:row>68</xdr:row>
      <xdr:rowOff>8834</xdr:rowOff>
    </xdr:from>
    <xdr:to>
      <xdr:col>15</xdr:col>
      <xdr:colOff>588065</xdr:colOff>
      <xdr:row>79</xdr:row>
      <xdr:rowOff>124239</xdr:rowOff>
    </xdr:to>
    <xdr:graphicFrame macro="">
      <xdr:nvGraphicFramePr>
        <xdr:cNvPr id="7" name="Gráfico 6">
          <a:extLst>
            <a:ext uri="{FF2B5EF4-FFF2-40B4-BE49-F238E27FC236}">
              <a16:creationId xmlns:a16="http://schemas.microsoft.com/office/drawing/2014/main" id="{0F3EB20A-D72A-4553-8311-003ED59B96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586754</xdr:colOff>
      <xdr:row>28</xdr:row>
      <xdr:rowOff>276089</xdr:rowOff>
    </xdr:from>
    <xdr:to>
      <xdr:col>16</xdr:col>
      <xdr:colOff>607392</xdr:colOff>
      <xdr:row>42</xdr:row>
      <xdr:rowOff>41413</xdr:rowOff>
    </xdr:to>
    <xdr:graphicFrame macro="">
      <xdr:nvGraphicFramePr>
        <xdr:cNvPr id="2" name="Gráfico 1">
          <a:extLst>
            <a:ext uri="{FF2B5EF4-FFF2-40B4-BE49-F238E27FC236}">
              <a16:creationId xmlns:a16="http://schemas.microsoft.com/office/drawing/2014/main" id="{1221FFE9-121A-482D-BC45-4B943489A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644111</xdr:colOff>
      <xdr:row>1</xdr:row>
      <xdr:rowOff>41413</xdr:rowOff>
    </xdr:from>
    <xdr:to>
      <xdr:col>15</xdr:col>
      <xdr:colOff>496956</xdr:colOff>
      <xdr:row>13</xdr:row>
      <xdr:rowOff>41413</xdr:rowOff>
    </xdr:to>
    <xdr:graphicFrame macro="">
      <xdr:nvGraphicFramePr>
        <xdr:cNvPr id="3" name="Gráfico 2">
          <a:extLst>
            <a:ext uri="{FF2B5EF4-FFF2-40B4-BE49-F238E27FC236}">
              <a16:creationId xmlns:a16="http://schemas.microsoft.com/office/drawing/2014/main" id="{139082F2-2F63-45DA-A794-EBD3F5F0CC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571501</xdr:colOff>
      <xdr:row>18</xdr:row>
      <xdr:rowOff>174487</xdr:rowOff>
    </xdr:from>
    <xdr:to>
      <xdr:col>15</xdr:col>
      <xdr:colOff>588066</xdr:colOff>
      <xdr:row>28</xdr:row>
      <xdr:rowOff>18773</xdr:rowOff>
    </xdr:to>
    <xdr:graphicFrame macro="">
      <xdr:nvGraphicFramePr>
        <xdr:cNvPr id="4" name="Gráfico 3">
          <a:extLst>
            <a:ext uri="{FF2B5EF4-FFF2-40B4-BE49-F238E27FC236}">
              <a16:creationId xmlns:a16="http://schemas.microsoft.com/office/drawing/2014/main" id="{653ACF6D-C8CB-4E88-ADF5-1F91737E1B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612914</xdr:colOff>
      <xdr:row>42</xdr:row>
      <xdr:rowOff>215900</xdr:rowOff>
    </xdr:from>
    <xdr:to>
      <xdr:col>15</xdr:col>
      <xdr:colOff>629479</xdr:colOff>
      <xdr:row>55</xdr:row>
      <xdr:rowOff>46383</xdr:rowOff>
    </xdr:to>
    <xdr:graphicFrame macro="">
      <xdr:nvGraphicFramePr>
        <xdr:cNvPr id="5" name="Gráfico 4">
          <a:extLst>
            <a:ext uri="{FF2B5EF4-FFF2-40B4-BE49-F238E27FC236}">
              <a16:creationId xmlns:a16="http://schemas.microsoft.com/office/drawing/2014/main" id="{7CC60E2D-47C1-4039-994B-D33394C403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607393</xdr:colOff>
      <xdr:row>56</xdr:row>
      <xdr:rowOff>36443</xdr:rowOff>
    </xdr:from>
    <xdr:to>
      <xdr:col>15</xdr:col>
      <xdr:colOff>704024</xdr:colOff>
      <xdr:row>67</xdr:row>
      <xdr:rowOff>69021</xdr:rowOff>
    </xdr:to>
    <xdr:graphicFrame macro="">
      <xdr:nvGraphicFramePr>
        <xdr:cNvPr id="6" name="Gráfico 5">
          <a:extLst>
            <a:ext uri="{FF2B5EF4-FFF2-40B4-BE49-F238E27FC236}">
              <a16:creationId xmlns:a16="http://schemas.microsoft.com/office/drawing/2014/main" id="{B15F375E-043C-4603-B0B0-402CFCD8C1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571500</xdr:colOff>
      <xdr:row>68</xdr:row>
      <xdr:rowOff>8834</xdr:rowOff>
    </xdr:from>
    <xdr:to>
      <xdr:col>15</xdr:col>
      <xdr:colOff>588065</xdr:colOff>
      <xdr:row>79</xdr:row>
      <xdr:rowOff>124239</xdr:rowOff>
    </xdr:to>
    <xdr:graphicFrame macro="">
      <xdr:nvGraphicFramePr>
        <xdr:cNvPr id="7" name="Gráfico 6">
          <a:extLst>
            <a:ext uri="{FF2B5EF4-FFF2-40B4-BE49-F238E27FC236}">
              <a16:creationId xmlns:a16="http://schemas.microsoft.com/office/drawing/2014/main" id="{980A11D4-E2D7-4CDD-87A0-D0D0AB5E5E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586754</xdr:colOff>
      <xdr:row>28</xdr:row>
      <xdr:rowOff>276089</xdr:rowOff>
    </xdr:from>
    <xdr:to>
      <xdr:col>16</xdr:col>
      <xdr:colOff>607392</xdr:colOff>
      <xdr:row>42</xdr:row>
      <xdr:rowOff>41413</xdr:rowOff>
    </xdr:to>
    <xdr:graphicFrame macro="">
      <xdr:nvGraphicFramePr>
        <xdr:cNvPr id="2" name="Gráfico 1">
          <a:extLst>
            <a:ext uri="{FF2B5EF4-FFF2-40B4-BE49-F238E27FC236}">
              <a16:creationId xmlns:a16="http://schemas.microsoft.com/office/drawing/2014/main" id="{78D4B819-F536-4B8D-B3DB-FD906B9B3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644111</xdr:colOff>
      <xdr:row>1</xdr:row>
      <xdr:rowOff>138043</xdr:rowOff>
    </xdr:from>
    <xdr:to>
      <xdr:col>15</xdr:col>
      <xdr:colOff>496956</xdr:colOff>
      <xdr:row>13</xdr:row>
      <xdr:rowOff>138043</xdr:rowOff>
    </xdr:to>
    <xdr:graphicFrame macro="">
      <xdr:nvGraphicFramePr>
        <xdr:cNvPr id="3" name="Gráfico 2">
          <a:extLst>
            <a:ext uri="{FF2B5EF4-FFF2-40B4-BE49-F238E27FC236}">
              <a16:creationId xmlns:a16="http://schemas.microsoft.com/office/drawing/2014/main" id="{28BDC53D-8909-4C6A-B347-122B8D1E4E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571501</xdr:colOff>
      <xdr:row>18</xdr:row>
      <xdr:rowOff>174487</xdr:rowOff>
    </xdr:from>
    <xdr:to>
      <xdr:col>15</xdr:col>
      <xdr:colOff>588066</xdr:colOff>
      <xdr:row>28</xdr:row>
      <xdr:rowOff>18773</xdr:rowOff>
    </xdr:to>
    <xdr:graphicFrame macro="">
      <xdr:nvGraphicFramePr>
        <xdr:cNvPr id="4" name="Gráfico 3">
          <a:extLst>
            <a:ext uri="{FF2B5EF4-FFF2-40B4-BE49-F238E27FC236}">
              <a16:creationId xmlns:a16="http://schemas.microsoft.com/office/drawing/2014/main" id="{D695460E-2CD5-46B8-9404-EB5A19FBBC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612914</xdr:colOff>
      <xdr:row>42</xdr:row>
      <xdr:rowOff>215900</xdr:rowOff>
    </xdr:from>
    <xdr:to>
      <xdr:col>15</xdr:col>
      <xdr:colOff>629479</xdr:colOff>
      <xdr:row>55</xdr:row>
      <xdr:rowOff>46383</xdr:rowOff>
    </xdr:to>
    <xdr:graphicFrame macro="">
      <xdr:nvGraphicFramePr>
        <xdr:cNvPr id="5" name="Gráfico 4">
          <a:extLst>
            <a:ext uri="{FF2B5EF4-FFF2-40B4-BE49-F238E27FC236}">
              <a16:creationId xmlns:a16="http://schemas.microsoft.com/office/drawing/2014/main" id="{B1CD2F7B-9F50-42EF-B0BB-C83EDF9280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607393</xdr:colOff>
      <xdr:row>56</xdr:row>
      <xdr:rowOff>36443</xdr:rowOff>
    </xdr:from>
    <xdr:to>
      <xdr:col>15</xdr:col>
      <xdr:colOff>704024</xdr:colOff>
      <xdr:row>67</xdr:row>
      <xdr:rowOff>69021</xdr:rowOff>
    </xdr:to>
    <xdr:graphicFrame macro="">
      <xdr:nvGraphicFramePr>
        <xdr:cNvPr id="6" name="Gráfico 5">
          <a:extLst>
            <a:ext uri="{FF2B5EF4-FFF2-40B4-BE49-F238E27FC236}">
              <a16:creationId xmlns:a16="http://schemas.microsoft.com/office/drawing/2014/main" id="{6895B59D-00DA-4978-90CB-A18D5DB649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571500</xdr:colOff>
      <xdr:row>68</xdr:row>
      <xdr:rowOff>8834</xdr:rowOff>
    </xdr:from>
    <xdr:to>
      <xdr:col>15</xdr:col>
      <xdr:colOff>588065</xdr:colOff>
      <xdr:row>79</xdr:row>
      <xdr:rowOff>124239</xdr:rowOff>
    </xdr:to>
    <xdr:graphicFrame macro="">
      <xdr:nvGraphicFramePr>
        <xdr:cNvPr id="7" name="Gráfico 6">
          <a:extLst>
            <a:ext uri="{FF2B5EF4-FFF2-40B4-BE49-F238E27FC236}">
              <a16:creationId xmlns:a16="http://schemas.microsoft.com/office/drawing/2014/main" id="{3623A3C9-C660-4421-AC98-BE45506563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586754</xdr:colOff>
      <xdr:row>28</xdr:row>
      <xdr:rowOff>276089</xdr:rowOff>
    </xdr:from>
    <xdr:to>
      <xdr:col>16</xdr:col>
      <xdr:colOff>607392</xdr:colOff>
      <xdr:row>42</xdr:row>
      <xdr:rowOff>41413</xdr:rowOff>
    </xdr:to>
    <xdr:graphicFrame macro="">
      <xdr:nvGraphicFramePr>
        <xdr:cNvPr id="2" name="Gráfico 1">
          <a:extLst>
            <a:ext uri="{FF2B5EF4-FFF2-40B4-BE49-F238E27FC236}">
              <a16:creationId xmlns:a16="http://schemas.microsoft.com/office/drawing/2014/main" id="{2DB033FC-B600-4CDA-9D9E-70CA3CD07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644111</xdr:colOff>
      <xdr:row>1</xdr:row>
      <xdr:rowOff>138043</xdr:rowOff>
    </xdr:from>
    <xdr:to>
      <xdr:col>15</xdr:col>
      <xdr:colOff>496956</xdr:colOff>
      <xdr:row>13</xdr:row>
      <xdr:rowOff>138043</xdr:rowOff>
    </xdr:to>
    <xdr:graphicFrame macro="">
      <xdr:nvGraphicFramePr>
        <xdr:cNvPr id="3" name="Gráfico 2">
          <a:extLst>
            <a:ext uri="{FF2B5EF4-FFF2-40B4-BE49-F238E27FC236}">
              <a16:creationId xmlns:a16="http://schemas.microsoft.com/office/drawing/2014/main" id="{F4FB74ED-2F9E-4AB8-809B-DD9DF9B01C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571501</xdr:colOff>
      <xdr:row>18</xdr:row>
      <xdr:rowOff>174487</xdr:rowOff>
    </xdr:from>
    <xdr:to>
      <xdr:col>15</xdr:col>
      <xdr:colOff>588066</xdr:colOff>
      <xdr:row>28</xdr:row>
      <xdr:rowOff>18773</xdr:rowOff>
    </xdr:to>
    <xdr:graphicFrame macro="">
      <xdr:nvGraphicFramePr>
        <xdr:cNvPr id="4" name="Gráfico 3">
          <a:extLst>
            <a:ext uri="{FF2B5EF4-FFF2-40B4-BE49-F238E27FC236}">
              <a16:creationId xmlns:a16="http://schemas.microsoft.com/office/drawing/2014/main" id="{EEDC2CBD-D841-44DF-8EE4-05C9ED7385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612914</xdr:colOff>
      <xdr:row>42</xdr:row>
      <xdr:rowOff>215900</xdr:rowOff>
    </xdr:from>
    <xdr:to>
      <xdr:col>15</xdr:col>
      <xdr:colOff>629479</xdr:colOff>
      <xdr:row>55</xdr:row>
      <xdr:rowOff>46383</xdr:rowOff>
    </xdr:to>
    <xdr:graphicFrame macro="">
      <xdr:nvGraphicFramePr>
        <xdr:cNvPr id="5" name="Gráfico 4">
          <a:extLst>
            <a:ext uri="{FF2B5EF4-FFF2-40B4-BE49-F238E27FC236}">
              <a16:creationId xmlns:a16="http://schemas.microsoft.com/office/drawing/2014/main" id="{59887014-D12F-4A01-84CC-A92F373237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607393</xdr:colOff>
      <xdr:row>56</xdr:row>
      <xdr:rowOff>36443</xdr:rowOff>
    </xdr:from>
    <xdr:to>
      <xdr:col>15</xdr:col>
      <xdr:colOff>704024</xdr:colOff>
      <xdr:row>67</xdr:row>
      <xdr:rowOff>69021</xdr:rowOff>
    </xdr:to>
    <xdr:graphicFrame macro="">
      <xdr:nvGraphicFramePr>
        <xdr:cNvPr id="6" name="Gráfico 5">
          <a:extLst>
            <a:ext uri="{FF2B5EF4-FFF2-40B4-BE49-F238E27FC236}">
              <a16:creationId xmlns:a16="http://schemas.microsoft.com/office/drawing/2014/main" id="{284EA353-C46A-49E8-A86C-5FCEA64376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571500</xdr:colOff>
      <xdr:row>68</xdr:row>
      <xdr:rowOff>8834</xdr:rowOff>
    </xdr:from>
    <xdr:to>
      <xdr:col>15</xdr:col>
      <xdr:colOff>588065</xdr:colOff>
      <xdr:row>79</xdr:row>
      <xdr:rowOff>124239</xdr:rowOff>
    </xdr:to>
    <xdr:graphicFrame macro="">
      <xdr:nvGraphicFramePr>
        <xdr:cNvPr id="7" name="Gráfico 6">
          <a:extLst>
            <a:ext uri="{FF2B5EF4-FFF2-40B4-BE49-F238E27FC236}">
              <a16:creationId xmlns:a16="http://schemas.microsoft.com/office/drawing/2014/main" id="{B127FB40-27FD-44F0-B36E-A546ACBC0A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262283</xdr:colOff>
      <xdr:row>28</xdr:row>
      <xdr:rowOff>331307</xdr:rowOff>
    </xdr:from>
    <xdr:to>
      <xdr:col>16</xdr:col>
      <xdr:colOff>607392</xdr:colOff>
      <xdr:row>42</xdr:row>
      <xdr:rowOff>96631</xdr:rowOff>
    </xdr:to>
    <xdr:graphicFrame macro="">
      <xdr:nvGraphicFramePr>
        <xdr:cNvPr id="2" name="Gráfico 1">
          <a:extLst>
            <a:ext uri="{FF2B5EF4-FFF2-40B4-BE49-F238E27FC236}">
              <a16:creationId xmlns:a16="http://schemas.microsoft.com/office/drawing/2014/main" id="{22B65489-09CE-471F-951E-CA3ACC7D35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699327</xdr:colOff>
      <xdr:row>1</xdr:row>
      <xdr:rowOff>110434</xdr:rowOff>
    </xdr:from>
    <xdr:to>
      <xdr:col>17</xdr:col>
      <xdr:colOff>220869</xdr:colOff>
      <xdr:row>13</xdr:row>
      <xdr:rowOff>110434</xdr:rowOff>
    </xdr:to>
    <xdr:graphicFrame macro="">
      <xdr:nvGraphicFramePr>
        <xdr:cNvPr id="3" name="Gráfico 2">
          <a:extLst>
            <a:ext uri="{FF2B5EF4-FFF2-40B4-BE49-F238E27FC236}">
              <a16:creationId xmlns:a16="http://schemas.microsoft.com/office/drawing/2014/main" id="{A279B3F9-9A55-45EA-97BD-B4D6BD811F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571501</xdr:colOff>
      <xdr:row>18</xdr:row>
      <xdr:rowOff>174487</xdr:rowOff>
    </xdr:from>
    <xdr:to>
      <xdr:col>15</xdr:col>
      <xdr:colOff>588066</xdr:colOff>
      <xdr:row>28</xdr:row>
      <xdr:rowOff>18773</xdr:rowOff>
    </xdr:to>
    <xdr:graphicFrame macro="">
      <xdr:nvGraphicFramePr>
        <xdr:cNvPr id="4" name="Gráfico 3">
          <a:extLst>
            <a:ext uri="{FF2B5EF4-FFF2-40B4-BE49-F238E27FC236}">
              <a16:creationId xmlns:a16="http://schemas.microsoft.com/office/drawing/2014/main" id="{02BA0E4C-64EA-4403-9CA6-95DBB3987B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612914</xdr:colOff>
      <xdr:row>42</xdr:row>
      <xdr:rowOff>215900</xdr:rowOff>
    </xdr:from>
    <xdr:to>
      <xdr:col>15</xdr:col>
      <xdr:colOff>629479</xdr:colOff>
      <xdr:row>55</xdr:row>
      <xdr:rowOff>46383</xdr:rowOff>
    </xdr:to>
    <xdr:graphicFrame macro="">
      <xdr:nvGraphicFramePr>
        <xdr:cNvPr id="5" name="Gráfico 4">
          <a:extLst>
            <a:ext uri="{FF2B5EF4-FFF2-40B4-BE49-F238E27FC236}">
              <a16:creationId xmlns:a16="http://schemas.microsoft.com/office/drawing/2014/main" id="{85D98C94-1AEE-442E-83B6-8C5201A053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607393</xdr:colOff>
      <xdr:row>56</xdr:row>
      <xdr:rowOff>36443</xdr:rowOff>
    </xdr:from>
    <xdr:to>
      <xdr:col>15</xdr:col>
      <xdr:colOff>704024</xdr:colOff>
      <xdr:row>67</xdr:row>
      <xdr:rowOff>69021</xdr:rowOff>
    </xdr:to>
    <xdr:graphicFrame macro="">
      <xdr:nvGraphicFramePr>
        <xdr:cNvPr id="6" name="Gráfico 5">
          <a:extLst>
            <a:ext uri="{FF2B5EF4-FFF2-40B4-BE49-F238E27FC236}">
              <a16:creationId xmlns:a16="http://schemas.microsoft.com/office/drawing/2014/main" id="{CC7E1E60-746F-47B8-BEA2-D2FF90DB22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262283</xdr:colOff>
      <xdr:row>27</xdr:row>
      <xdr:rowOff>331307</xdr:rowOff>
    </xdr:from>
    <xdr:to>
      <xdr:col>16</xdr:col>
      <xdr:colOff>607392</xdr:colOff>
      <xdr:row>41</xdr:row>
      <xdr:rowOff>96631</xdr:rowOff>
    </xdr:to>
    <xdr:graphicFrame macro="">
      <xdr:nvGraphicFramePr>
        <xdr:cNvPr id="2" name="Gráfico 1">
          <a:extLst>
            <a:ext uri="{FF2B5EF4-FFF2-40B4-BE49-F238E27FC236}">
              <a16:creationId xmlns:a16="http://schemas.microsoft.com/office/drawing/2014/main" id="{E2923E52-4554-4CCF-9760-5572443DE9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699327</xdr:colOff>
      <xdr:row>1</xdr:row>
      <xdr:rowOff>110434</xdr:rowOff>
    </xdr:from>
    <xdr:to>
      <xdr:col>17</xdr:col>
      <xdr:colOff>220869</xdr:colOff>
      <xdr:row>12</xdr:row>
      <xdr:rowOff>110434</xdr:rowOff>
    </xdr:to>
    <xdr:graphicFrame macro="">
      <xdr:nvGraphicFramePr>
        <xdr:cNvPr id="3" name="Gráfico 2">
          <a:extLst>
            <a:ext uri="{FF2B5EF4-FFF2-40B4-BE49-F238E27FC236}">
              <a16:creationId xmlns:a16="http://schemas.microsoft.com/office/drawing/2014/main" id="{4B406EB5-3F96-416C-A7D7-E663030F03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571501</xdr:colOff>
      <xdr:row>17</xdr:row>
      <xdr:rowOff>174487</xdr:rowOff>
    </xdr:from>
    <xdr:to>
      <xdr:col>15</xdr:col>
      <xdr:colOff>588066</xdr:colOff>
      <xdr:row>27</xdr:row>
      <xdr:rowOff>18773</xdr:rowOff>
    </xdr:to>
    <xdr:graphicFrame macro="">
      <xdr:nvGraphicFramePr>
        <xdr:cNvPr id="4" name="Gráfico 3">
          <a:extLst>
            <a:ext uri="{FF2B5EF4-FFF2-40B4-BE49-F238E27FC236}">
              <a16:creationId xmlns:a16="http://schemas.microsoft.com/office/drawing/2014/main" id="{0AB31F6E-7F53-4811-84B1-EBB4F7680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612914</xdr:colOff>
      <xdr:row>41</xdr:row>
      <xdr:rowOff>215900</xdr:rowOff>
    </xdr:from>
    <xdr:to>
      <xdr:col>15</xdr:col>
      <xdr:colOff>629479</xdr:colOff>
      <xdr:row>54</xdr:row>
      <xdr:rowOff>46383</xdr:rowOff>
    </xdr:to>
    <xdr:graphicFrame macro="">
      <xdr:nvGraphicFramePr>
        <xdr:cNvPr id="5" name="Gráfico 4">
          <a:extLst>
            <a:ext uri="{FF2B5EF4-FFF2-40B4-BE49-F238E27FC236}">
              <a16:creationId xmlns:a16="http://schemas.microsoft.com/office/drawing/2014/main" id="{60740353-2670-4B39-8672-AA94932AED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607393</xdr:colOff>
      <xdr:row>55</xdr:row>
      <xdr:rowOff>36443</xdr:rowOff>
    </xdr:from>
    <xdr:to>
      <xdr:col>15</xdr:col>
      <xdr:colOff>704024</xdr:colOff>
      <xdr:row>66</xdr:row>
      <xdr:rowOff>69021</xdr:rowOff>
    </xdr:to>
    <xdr:graphicFrame macro="">
      <xdr:nvGraphicFramePr>
        <xdr:cNvPr id="6" name="Gráfico 5">
          <a:extLst>
            <a:ext uri="{FF2B5EF4-FFF2-40B4-BE49-F238E27FC236}">
              <a16:creationId xmlns:a16="http://schemas.microsoft.com/office/drawing/2014/main" id="{95E3F244-9FAB-4E0A-B597-E4E67B7231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absoluteAnchor>
    <xdr:pos x="0" y="0"/>
    <xdr:ext cx="8654143" cy="6272893"/>
    <xdr:graphicFrame macro="">
      <xdr:nvGraphicFramePr>
        <xdr:cNvPr id="2" name="Gráfico 1">
          <a:extLst>
            <a:ext uri="{FF2B5EF4-FFF2-40B4-BE49-F238E27FC236}">
              <a16:creationId xmlns:a16="http://schemas.microsoft.com/office/drawing/2014/main" id="{03A49974-9BC6-40BC-9B36-CF85EB0018E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twoCellAnchor>
    <xdr:from>
      <xdr:col>0</xdr:col>
      <xdr:colOff>342901</xdr:colOff>
      <xdr:row>1</xdr:row>
      <xdr:rowOff>238126</xdr:rowOff>
    </xdr:from>
    <xdr:to>
      <xdr:col>3</xdr:col>
      <xdr:colOff>823938</xdr:colOff>
      <xdr:row>3</xdr:row>
      <xdr:rowOff>214312</xdr:rowOff>
    </xdr:to>
    <xdr:pic>
      <xdr:nvPicPr>
        <xdr:cNvPr id="2" name="Imagen 6">
          <a:extLst>
            <a:ext uri="{FF2B5EF4-FFF2-40B4-BE49-F238E27FC236}">
              <a16:creationId xmlns:a16="http://schemas.microsoft.com/office/drawing/2014/main" id="{90EA8109-1328-4A85-B6C4-BA49997745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1" y="714376"/>
          <a:ext cx="4219600" cy="9286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342901</xdr:colOff>
      <xdr:row>1</xdr:row>
      <xdr:rowOff>238126</xdr:rowOff>
    </xdr:from>
    <xdr:to>
      <xdr:col>2</xdr:col>
      <xdr:colOff>823938</xdr:colOff>
      <xdr:row>3</xdr:row>
      <xdr:rowOff>214312</xdr:rowOff>
    </xdr:to>
    <xdr:pic>
      <xdr:nvPicPr>
        <xdr:cNvPr id="2" name="Imagen 6">
          <a:extLst>
            <a:ext uri="{FF2B5EF4-FFF2-40B4-BE49-F238E27FC236}">
              <a16:creationId xmlns:a16="http://schemas.microsoft.com/office/drawing/2014/main" id="{F94EB952-206E-4CF2-ABA1-EE219BA182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1" y="702946"/>
          <a:ext cx="5007317" cy="90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ygonzalez\Documents\YAZMIN\2014\PND%202015-2018\PLAN%20PLURIANUAL\RECIBIDOS\Copia%20de%20MATRIZ%20PLAN%20PLURIANUAL%20DE%20INVERSIONES%20-%20%20PND_2015_2018%20DSEP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tor"/>
      <sheetName val="Proyectos"/>
      <sheetName val="Entidad"/>
      <sheetName val="BPIN"/>
      <sheetName val="Varios"/>
      <sheetName val="Departamento"/>
      <sheetName val="DATOS"/>
      <sheetName val="EJECUCION POR PRODUCTO 2014"/>
      <sheetName val="MGMP 2015-2018"/>
      <sheetName val="Programas por sector"/>
      <sheetName val="Programas"/>
      <sheetName val="Hoja7"/>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persons/person.xml><?xml version="1.0" encoding="utf-8"?>
<personList xmlns="http://schemas.microsoft.com/office/spreadsheetml/2018/threadedcomments" xmlns:x="http://schemas.openxmlformats.org/spreadsheetml/2006/main">
  <person displayName="Gina Paola Buitrago Ovalle" id="{ECBCE9B0-B750-43D5-8AB2-F09F9293F239}" userId="S::gbuitrag@enterritorio.gov.co::e0c59ad5-eb89-41d9-85bd-6586aadd11e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8" dT="2023-10-05T16:57:23.57" personId="{ECBCE9B0-B750-43D5-8AB2-F09F9293F239}" id="{CF1647D0-57FA-49EC-A9E7-F5C719081821}">
    <text>UROSARIO</text>
  </threadedComment>
  <threadedComment ref="A9" dT="2023-10-05T16:58:01.02" personId="{ECBCE9B0-B750-43D5-8AB2-F09F9293F239}" id="{BBFEBBB7-CC1A-4FE6-94AB-FBC184D8001F}">
    <text>RAMIRO - LLAMAR A OLGA MONTOYA DEL CESA</text>
  </threadedComment>
  <threadedComment ref="A11" dT="2023-10-05T16:58:50.50" personId="{ECBCE9B0-B750-43D5-8AB2-F09F9293F239}" id="{36FF5FD6-2278-4386-8797-9CFCBCEFE89C}">
    <text>DIEGO URQUIJO OAJ</text>
  </threadedComment>
  <threadedComment ref="A15" dT="2023-10-05T16:53:00.24" personId="{ECBCE9B0-B750-43D5-8AB2-F09F9293F239}" id="{438DABDA-8C30-44AA-86E0-081C98DDB894}">
    <text>DIPLOMADO INTELIGENCIA DE NEGOCIOS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www.cesa.edu.co/programa/gestion-de-inversiones-y-mercados-financieros" TargetMode="External"/><Relationship Id="rId1" Type="http://schemas.openxmlformats.org/officeDocument/2006/relationships/hyperlink" Target="https://educacioncontinua.urosario.edu.co/facultad-economia/diplomado/mercado-capitales-abril" TargetMode="External"/><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3" Type="http://schemas.openxmlformats.org/officeDocument/2006/relationships/hyperlink" Target="https://www.ucentral.edu.co/educacion-continua/curso-actualizacion-tributaria" TargetMode="External"/><Relationship Id="rId2" Type="http://schemas.openxmlformats.org/officeDocument/2006/relationships/hyperlink" Target="https://www.ucentral.edu.co/educacion-continua/curso-actualizacion-tributaria" TargetMode="External"/><Relationship Id="rId1" Type="http://schemas.openxmlformats.org/officeDocument/2006/relationships/hyperlink" Target="https://educacioncontinua.urosario.edu.co/facultad-economia/diplomado/mercado-capitales-abril" TargetMode="External"/><Relationship Id="rId5" Type="http://schemas.openxmlformats.org/officeDocument/2006/relationships/hyperlink" Target="https://educacioncontinua.uniandes.edu.co/es/programas/curso-actualizacion-en-derecho-administrativo" TargetMode="External"/><Relationship Id="rId4" Type="http://schemas.openxmlformats.org/officeDocument/2006/relationships/hyperlink" Target="https://elearning.unisabana.edu.co/programas-academicos/diplomado-en-derecho-administrativo" TargetMode="Externa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6"/>
  <sheetViews>
    <sheetView view="pageBreakPreview" zoomScale="60" zoomScaleNormal="60" workbookViewId="0">
      <selection activeCell="A5" sqref="A5:A9"/>
    </sheetView>
  </sheetViews>
  <sheetFormatPr defaultColWidth="11.42578125" defaultRowHeight="14.45"/>
  <cols>
    <col min="1" max="1" width="22.28515625" style="3" customWidth="1"/>
    <col min="2" max="2" width="19.140625" style="3" customWidth="1"/>
    <col min="3" max="3" width="16.7109375" style="3" customWidth="1"/>
    <col min="4" max="5" width="21.28515625" style="3" customWidth="1"/>
    <col min="6" max="6" width="18.42578125" style="3" customWidth="1"/>
    <col min="7" max="7" width="14" style="3" customWidth="1"/>
    <col min="8" max="8" width="42.28515625" style="3" customWidth="1"/>
    <col min="9" max="9" width="11.28515625" style="3" customWidth="1"/>
    <col min="10" max="10" width="15.140625" style="3" hidden="1" customWidth="1"/>
    <col min="11" max="11" width="29.85546875" style="3" customWidth="1"/>
    <col min="12" max="12" width="26.7109375" style="3" hidden="1" customWidth="1"/>
    <col min="13" max="13" width="17" style="3" customWidth="1"/>
    <col min="14" max="14" width="31.42578125" style="3" customWidth="1"/>
    <col min="15" max="15" width="21.7109375" style="3" customWidth="1"/>
    <col min="16" max="16" width="19.5703125" style="3" customWidth="1"/>
    <col min="17" max="16384" width="11.42578125" style="3"/>
  </cols>
  <sheetData>
    <row r="1" spans="1:16" ht="33" customHeight="1">
      <c r="A1" s="331" t="s">
        <v>0</v>
      </c>
      <c r="B1" s="331"/>
      <c r="C1" s="331"/>
      <c r="D1" s="331"/>
      <c r="E1" s="331"/>
      <c r="F1" s="331"/>
      <c r="G1" s="331"/>
      <c r="H1" s="331"/>
      <c r="I1" s="331"/>
      <c r="J1" s="331"/>
      <c r="K1" s="331"/>
      <c r="L1" s="331"/>
      <c r="M1" s="331"/>
      <c r="N1" s="331"/>
      <c r="O1" s="331"/>
      <c r="P1" s="331"/>
    </row>
    <row r="2" spans="1:16" ht="18">
      <c r="A2" s="330" t="s">
        <v>1</v>
      </c>
      <c r="B2" s="330"/>
      <c r="C2" s="330"/>
      <c r="D2" s="330"/>
      <c r="E2" s="330"/>
      <c r="F2" s="330"/>
      <c r="G2" s="330"/>
      <c r="H2" s="330"/>
      <c r="I2" s="330"/>
      <c r="J2" s="330"/>
      <c r="K2" s="330"/>
      <c r="L2" s="330"/>
      <c r="M2" s="330"/>
      <c r="N2" s="330"/>
      <c r="O2" s="330"/>
      <c r="P2" s="330"/>
    </row>
    <row r="3" spans="1:16" ht="48" customHeight="1">
      <c r="A3" s="332" t="s">
        <v>2</v>
      </c>
      <c r="B3" s="332"/>
      <c r="C3" s="332"/>
      <c r="D3" s="332"/>
      <c r="E3" s="332"/>
      <c r="F3" s="332"/>
      <c r="G3" s="332"/>
      <c r="H3" s="332"/>
      <c r="I3" s="332"/>
      <c r="J3" s="7"/>
      <c r="K3" s="332" t="s">
        <v>3</v>
      </c>
      <c r="L3" s="332"/>
      <c r="M3" s="332" t="s">
        <v>4</v>
      </c>
      <c r="N3" s="332"/>
      <c r="O3" s="332"/>
      <c r="P3" s="332"/>
    </row>
    <row r="4" spans="1:16" ht="63" customHeight="1">
      <c r="A4" s="1" t="s">
        <v>5</v>
      </c>
      <c r="B4" s="1" t="s">
        <v>6</v>
      </c>
      <c r="C4" s="1" t="s">
        <v>7</v>
      </c>
      <c r="D4" s="1" t="s">
        <v>8</v>
      </c>
      <c r="E4" s="1" t="s">
        <v>9</v>
      </c>
      <c r="F4" s="1" t="s">
        <v>10</v>
      </c>
      <c r="G4" s="1" t="s">
        <v>11</v>
      </c>
      <c r="H4" s="8" t="s">
        <v>12</v>
      </c>
      <c r="I4" s="8" t="s">
        <v>11</v>
      </c>
      <c r="J4" s="1" t="s">
        <v>13</v>
      </c>
      <c r="K4" s="1" t="s">
        <v>14</v>
      </c>
      <c r="L4" s="1" t="s">
        <v>15</v>
      </c>
      <c r="M4" s="1" t="s">
        <v>16</v>
      </c>
      <c r="N4" s="1" t="s">
        <v>17</v>
      </c>
      <c r="O4" s="1" t="s">
        <v>18</v>
      </c>
      <c r="P4" s="1" t="s">
        <v>19</v>
      </c>
    </row>
    <row r="5" spans="1:16" ht="96.75" customHeight="1">
      <c r="A5" s="322" t="s">
        <v>20</v>
      </c>
      <c r="B5" s="322" t="s">
        <v>21</v>
      </c>
      <c r="C5" s="313" t="s">
        <v>22</v>
      </c>
      <c r="D5" s="313" t="s">
        <v>23</v>
      </c>
      <c r="E5" s="313" t="s">
        <v>24</v>
      </c>
      <c r="F5" s="313" t="s">
        <v>25</v>
      </c>
      <c r="G5" s="319" t="s">
        <v>26</v>
      </c>
      <c r="H5" s="9" t="s">
        <v>27</v>
      </c>
      <c r="I5" s="12">
        <v>0.15</v>
      </c>
      <c r="J5" s="10"/>
      <c r="K5" s="2" t="s">
        <v>28</v>
      </c>
      <c r="L5" s="2" t="s">
        <v>29</v>
      </c>
      <c r="M5" s="313" t="s">
        <v>30</v>
      </c>
      <c r="N5" s="2" t="s">
        <v>31</v>
      </c>
      <c r="O5" s="21" t="s">
        <v>32</v>
      </c>
      <c r="P5" s="21">
        <v>42855</v>
      </c>
    </row>
    <row r="6" spans="1:16" ht="102.75" customHeight="1">
      <c r="A6" s="323"/>
      <c r="B6" s="323"/>
      <c r="C6" s="314"/>
      <c r="D6" s="314"/>
      <c r="E6" s="314"/>
      <c r="F6" s="314"/>
      <c r="G6" s="320"/>
      <c r="H6" s="9" t="s">
        <v>33</v>
      </c>
      <c r="I6" s="12">
        <v>0.2</v>
      </c>
      <c r="J6" s="11"/>
      <c r="K6" s="6" t="s">
        <v>34</v>
      </c>
      <c r="L6" s="6" t="s">
        <v>35</v>
      </c>
      <c r="M6" s="314"/>
      <c r="N6" s="2" t="s">
        <v>31</v>
      </c>
      <c r="O6" s="21">
        <v>42856</v>
      </c>
      <c r="P6" s="21">
        <v>42886</v>
      </c>
    </row>
    <row r="7" spans="1:16" ht="96" customHeight="1">
      <c r="A7" s="323"/>
      <c r="B7" s="323"/>
      <c r="C7" s="314"/>
      <c r="D7" s="314"/>
      <c r="E7" s="314"/>
      <c r="F7" s="314"/>
      <c r="G7" s="320"/>
      <c r="H7" s="9" t="s">
        <v>36</v>
      </c>
      <c r="I7" s="12">
        <v>0.2</v>
      </c>
      <c r="J7" s="11"/>
      <c r="K7" s="6" t="s">
        <v>37</v>
      </c>
      <c r="L7" s="6" t="s">
        <v>38</v>
      </c>
      <c r="M7" s="314"/>
      <c r="N7" s="2" t="s">
        <v>31</v>
      </c>
      <c r="O7" s="21">
        <v>42856</v>
      </c>
      <c r="P7" s="22">
        <v>42916</v>
      </c>
    </row>
    <row r="8" spans="1:16" ht="96" customHeight="1">
      <c r="A8" s="323"/>
      <c r="B8" s="323"/>
      <c r="C8" s="314"/>
      <c r="D8" s="314"/>
      <c r="E8" s="314"/>
      <c r="F8" s="314"/>
      <c r="G8" s="320"/>
      <c r="H8" s="9" t="s">
        <v>39</v>
      </c>
      <c r="I8" s="12">
        <v>0.2</v>
      </c>
      <c r="J8" s="11"/>
      <c r="K8" s="70" t="s">
        <v>40</v>
      </c>
      <c r="L8" s="6"/>
      <c r="M8" s="314"/>
      <c r="N8" s="2" t="s">
        <v>31</v>
      </c>
      <c r="O8" s="21">
        <v>42917</v>
      </c>
      <c r="P8" s="22">
        <v>42947</v>
      </c>
    </row>
    <row r="9" spans="1:16" ht="103.5" customHeight="1">
      <c r="A9" s="324"/>
      <c r="B9" s="324"/>
      <c r="C9" s="315"/>
      <c r="D9" s="315"/>
      <c r="E9" s="315"/>
      <c r="F9" s="315"/>
      <c r="G9" s="321"/>
      <c r="H9" s="9" t="s">
        <v>41</v>
      </c>
      <c r="I9" s="12">
        <v>0.25</v>
      </c>
      <c r="J9" s="11"/>
      <c r="K9" s="68" t="s">
        <v>42</v>
      </c>
      <c r="L9" s="6" t="s">
        <v>43</v>
      </c>
      <c r="M9" s="315"/>
      <c r="N9" s="2" t="s">
        <v>31</v>
      </c>
      <c r="O9" s="21">
        <v>42948</v>
      </c>
      <c r="P9" s="22">
        <v>43100</v>
      </c>
    </row>
    <row r="10" spans="1:16" ht="77.25" customHeight="1">
      <c r="A10" s="316" t="s">
        <v>44</v>
      </c>
      <c r="B10" s="316" t="s">
        <v>21</v>
      </c>
      <c r="C10" s="317" t="s">
        <v>45</v>
      </c>
      <c r="D10" s="317" t="s">
        <v>23</v>
      </c>
      <c r="E10" s="304" t="s">
        <v>24</v>
      </c>
      <c r="F10" s="316" t="s">
        <v>46</v>
      </c>
      <c r="G10" s="318">
        <v>0.14299999999999999</v>
      </c>
      <c r="H10" s="13" t="s">
        <v>47</v>
      </c>
      <c r="I10" s="14">
        <v>0.15</v>
      </c>
      <c r="J10" s="5"/>
      <c r="K10" s="5" t="s">
        <v>48</v>
      </c>
      <c r="L10" s="5" t="s">
        <v>49</v>
      </c>
      <c r="M10" s="301" t="s">
        <v>30</v>
      </c>
      <c r="N10" s="5" t="s">
        <v>50</v>
      </c>
      <c r="O10" s="23">
        <v>42767</v>
      </c>
      <c r="P10" s="23">
        <v>42855</v>
      </c>
    </row>
    <row r="11" spans="1:16" ht="93.75" customHeight="1">
      <c r="A11" s="316"/>
      <c r="B11" s="316"/>
      <c r="C11" s="317"/>
      <c r="D11" s="317"/>
      <c r="E11" s="305"/>
      <c r="F11" s="316"/>
      <c r="G11" s="318"/>
      <c r="H11" s="5" t="s">
        <v>51</v>
      </c>
      <c r="I11" s="4">
        <v>0.15</v>
      </c>
      <c r="J11" s="15"/>
      <c r="K11" s="5" t="s">
        <v>52</v>
      </c>
      <c r="L11" s="5" t="s">
        <v>35</v>
      </c>
      <c r="M11" s="302"/>
      <c r="N11" s="5" t="s">
        <v>53</v>
      </c>
      <c r="O11" s="23">
        <v>42795</v>
      </c>
      <c r="P11" s="24">
        <v>42855</v>
      </c>
    </row>
    <row r="12" spans="1:16" ht="93.75" customHeight="1">
      <c r="A12" s="316"/>
      <c r="B12" s="316"/>
      <c r="C12" s="317"/>
      <c r="D12" s="317"/>
      <c r="E12" s="305"/>
      <c r="F12" s="316"/>
      <c r="G12" s="318"/>
      <c r="H12" s="16" t="s">
        <v>54</v>
      </c>
      <c r="I12" s="4">
        <v>0.2</v>
      </c>
      <c r="J12" s="15"/>
      <c r="K12" s="5" t="s">
        <v>55</v>
      </c>
      <c r="L12" s="5"/>
      <c r="M12" s="302"/>
      <c r="N12" s="5" t="s">
        <v>53</v>
      </c>
      <c r="O12" s="23" t="s">
        <v>56</v>
      </c>
      <c r="P12" s="24">
        <v>43090</v>
      </c>
    </row>
    <row r="13" spans="1:16" ht="93.75" customHeight="1">
      <c r="A13" s="316"/>
      <c r="B13" s="316"/>
      <c r="C13" s="317"/>
      <c r="D13" s="317"/>
      <c r="E13" s="305"/>
      <c r="F13" s="316"/>
      <c r="G13" s="318"/>
      <c r="H13" s="16" t="s">
        <v>57</v>
      </c>
      <c r="I13" s="4">
        <v>0.15</v>
      </c>
      <c r="J13" s="15"/>
      <c r="K13" s="16" t="s">
        <v>58</v>
      </c>
      <c r="L13" s="5"/>
      <c r="M13" s="302"/>
      <c r="N13" s="5" t="s">
        <v>53</v>
      </c>
      <c r="O13" s="23">
        <v>42767</v>
      </c>
      <c r="P13" s="24">
        <v>42855</v>
      </c>
    </row>
    <row r="14" spans="1:16" ht="93.75" customHeight="1">
      <c r="A14" s="316"/>
      <c r="B14" s="316"/>
      <c r="C14" s="317"/>
      <c r="D14" s="317"/>
      <c r="E14" s="305"/>
      <c r="F14" s="316"/>
      <c r="G14" s="318"/>
      <c r="H14" s="16" t="s">
        <v>59</v>
      </c>
      <c r="I14" s="4">
        <v>0.2</v>
      </c>
      <c r="J14" s="15"/>
      <c r="K14" s="16" t="s">
        <v>60</v>
      </c>
      <c r="L14" s="5"/>
      <c r="M14" s="302"/>
      <c r="N14" s="5" t="s">
        <v>53</v>
      </c>
      <c r="O14" s="23">
        <v>42856</v>
      </c>
      <c r="P14" s="24">
        <v>42916</v>
      </c>
    </row>
    <row r="15" spans="1:16" ht="84" customHeight="1">
      <c r="A15" s="316"/>
      <c r="B15" s="316"/>
      <c r="C15" s="317"/>
      <c r="D15" s="317"/>
      <c r="E15" s="306"/>
      <c r="F15" s="316"/>
      <c r="G15" s="318"/>
      <c r="H15" s="16" t="s">
        <v>61</v>
      </c>
      <c r="I15" s="4">
        <v>0.15</v>
      </c>
      <c r="J15" s="15"/>
      <c r="K15" s="16" t="s">
        <v>62</v>
      </c>
      <c r="L15" s="5" t="s">
        <v>63</v>
      </c>
      <c r="M15" s="303"/>
      <c r="N15" s="16" t="s">
        <v>30</v>
      </c>
      <c r="O15" s="24">
        <v>42461</v>
      </c>
      <c r="P15" s="24">
        <v>42734</v>
      </c>
    </row>
    <row r="16" spans="1:16" ht="105" customHeight="1">
      <c r="A16" s="301" t="s">
        <v>44</v>
      </c>
      <c r="B16" s="301" t="s">
        <v>21</v>
      </c>
      <c r="C16" s="304" t="s">
        <v>22</v>
      </c>
      <c r="D16" s="304" t="s">
        <v>23</v>
      </c>
      <c r="E16" s="304" t="s">
        <v>64</v>
      </c>
      <c r="F16" s="301" t="s">
        <v>65</v>
      </c>
      <c r="G16" s="328">
        <v>0.14299999999999999</v>
      </c>
      <c r="H16" s="67" t="s">
        <v>66</v>
      </c>
      <c r="I16" s="224">
        <v>0.3</v>
      </c>
      <c r="J16" s="17"/>
      <c r="K16" s="67" t="s">
        <v>67</v>
      </c>
      <c r="L16" s="66" t="s">
        <v>68</v>
      </c>
      <c r="M16" s="301" t="s">
        <v>69</v>
      </c>
      <c r="N16" s="67" t="s">
        <v>70</v>
      </c>
      <c r="O16" s="25">
        <v>42767</v>
      </c>
      <c r="P16" s="25">
        <v>42794</v>
      </c>
    </row>
    <row r="17" spans="1:16" ht="72.75" customHeight="1">
      <c r="A17" s="303"/>
      <c r="B17" s="303"/>
      <c r="C17" s="306"/>
      <c r="D17" s="306"/>
      <c r="E17" s="305"/>
      <c r="F17" s="303"/>
      <c r="G17" s="329"/>
      <c r="H17" s="67" t="s">
        <v>71</v>
      </c>
      <c r="I17" s="224">
        <v>0.7</v>
      </c>
      <c r="J17" s="17"/>
      <c r="K17" s="67" t="s">
        <v>72</v>
      </c>
      <c r="L17" s="66" t="s">
        <v>68</v>
      </c>
      <c r="M17" s="303"/>
      <c r="N17" s="67" t="s">
        <v>73</v>
      </c>
      <c r="O17" s="25">
        <v>42795</v>
      </c>
      <c r="P17" s="23">
        <v>43100</v>
      </c>
    </row>
    <row r="18" spans="1:16" ht="72.75" customHeight="1">
      <c r="A18" s="16"/>
      <c r="B18" s="16"/>
      <c r="C18" s="63"/>
      <c r="D18" s="71"/>
      <c r="E18" s="63"/>
      <c r="F18" s="73"/>
      <c r="G18" s="307">
        <v>0.14299999999999999</v>
      </c>
      <c r="H18" s="75" t="s">
        <v>74</v>
      </c>
      <c r="I18" s="224">
        <v>0.15</v>
      </c>
      <c r="J18" s="17"/>
      <c r="K18" s="67" t="s">
        <v>75</v>
      </c>
      <c r="L18" s="66"/>
      <c r="M18" s="65"/>
      <c r="N18" s="67" t="s">
        <v>76</v>
      </c>
      <c r="O18" s="25">
        <v>42767</v>
      </c>
      <c r="P18" s="23">
        <v>42794</v>
      </c>
    </row>
    <row r="19" spans="1:16" ht="134.25" customHeight="1">
      <c r="A19" s="62" t="s">
        <v>77</v>
      </c>
      <c r="B19" s="62" t="s">
        <v>78</v>
      </c>
      <c r="C19" s="64" t="s">
        <v>79</v>
      </c>
      <c r="D19" s="72" t="s">
        <v>23</v>
      </c>
      <c r="E19" s="305" t="s">
        <v>64</v>
      </c>
      <c r="F19" s="74"/>
      <c r="G19" s="308"/>
      <c r="H19" s="75" t="s">
        <v>80</v>
      </c>
      <c r="I19" s="224">
        <v>0.2</v>
      </c>
      <c r="J19" s="17"/>
      <c r="K19" s="67" t="s">
        <v>81</v>
      </c>
      <c r="L19" s="66"/>
      <c r="M19" s="302" t="s">
        <v>82</v>
      </c>
      <c r="N19" s="67" t="s">
        <v>76</v>
      </c>
      <c r="O19" s="25">
        <v>42795</v>
      </c>
      <c r="P19" s="23">
        <v>42825</v>
      </c>
    </row>
    <row r="20" spans="1:16" ht="72.75" customHeight="1">
      <c r="A20" s="62"/>
      <c r="B20" s="62"/>
      <c r="C20" s="64"/>
      <c r="D20" s="72"/>
      <c r="E20" s="305"/>
      <c r="F20" s="74"/>
      <c r="G20" s="308"/>
      <c r="H20" s="76" t="s">
        <v>83</v>
      </c>
      <c r="I20" s="224">
        <v>0.15</v>
      </c>
      <c r="J20" s="17"/>
      <c r="K20" s="67" t="s">
        <v>84</v>
      </c>
      <c r="L20" s="66"/>
      <c r="M20" s="302"/>
      <c r="N20" s="67" t="s">
        <v>76</v>
      </c>
      <c r="O20" s="25">
        <v>42795</v>
      </c>
      <c r="P20" s="23">
        <v>42825</v>
      </c>
    </row>
    <row r="21" spans="1:16" ht="72.75" customHeight="1">
      <c r="A21" s="62"/>
      <c r="B21" s="62"/>
      <c r="C21" s="64"/>
      <c r="D21" s="72"/>
      <c r="E21" s="64"/>
      <c r="F21" s="74"/>
      <c r="G21" s="308"/>
      <c r="H21" s="76" t="s">
        <v>85</v>
      </c>
      <c r="I21" s="224">
        <v>0.3</v>
      </c>
      <c r="J21" s="17"/>
      <c r="K21" s="67" t="s">
        <v>86</v>
      </c>
      <c r="L21" s="66"/>
      <c r="M21" s="302"/>
      <c r="N21" s="67" t="s">
        <v>87</v>
      </c>
      <c r="O21" s="25">
        <v>42826</v>
      </c>
      <c r="P21" s="23">
        <v>42855</v>
      </c>
    </row>
    <row r="22" spans="1:16" ht="72.75" customHeight="1">
      <c r="A22" s="62"/>
      <c r="B22" s="62"/>
      <c r="C22" s="64"/>
      <c r="D22" s="72"/>
      <c r="E22" s="64"/>
      <c r="F22" s="74"/>
      <c r="G22" s="309"/>
      <c r="H22" s="77" t="s">
        <v>88</v>
      </c>
      <c r="I22" s="225">
        <v>0.2</v>
      </c>
      <c r="J22" s="78"/>
      <c r="K22" s="79" t="s">
        <v>89</v>
      </c>
      <c r="L22" s="73"/>
      <c r="M22" s="303"/>
      <c r="N22" s="79" t="s">
        <v>76</v>
      </c>
      <c r="O22" s="80">
        <v>42856</v>
      </c>
      <c r="P22" s="81">
        <v>42947</v>
      </c>
    </row>
    <row r="23" spans="1:16" s="82" customFormat="1" ht="72.75" customHeight="1">
      <c r="A23" s="301" t="s">
        <v>90</v>
      </c>
      <c r="B23" s="301" t="s">
        <v>78</v>
      </c>
      <c r="C23" s="304" t="s">
        <v>45</v>
      </c>
      <c r="D23" s="304" t="s">
        <v>91</v>
      </c>
      <c r="E23" s="304" t="s">
        <v>64</v>
      </c>
      <c r="F23" s="301" t="s">
        <v>92</v>
      </c>
      <c r="G23" s="307">
        <v>0.14299999999999999</v>
      </c>
      <c r="H23" s="84" t="s">
        <v>93</v>
      </c>
      <c r="I23" s="225">
        <v>0.2</v>
      </c>
      <c r="J23" s="17"/>
      <c r="K23" s="67" t="s">
        <v>94</v>
      </c>
      <c r="L23" s="66"/>
      <c r="M23" s="301" t="s">
        <v>82</v>
      </c>
      <c r="N23" s="67" t="s">
        <v>95</v>
      </c>
      <c r="O23" s="25">
        <v>42767</v>
      </c>
      <c r="P23" s="23">
        <v>42825</v>
      </c>
    </row>
    <row r="24" spans="1:16" ht="72.75" customHeight="1">
      <c r="A24" s="302"/>
      <c r="B24" s="302"/>
      <c r="C24" s="305"/>
      <c r="D24" s="305"/>
      <c r="E24" s="305"/>
      <c r="F24" s="302"/>
      <c r="G24" s="308"/>
      <c r="H24" s="84" t="s">
        <v>96</v>
      </c>
      <c r="I24" s="225">
        <v>0.25</v>
      </c>
      <c r="J24" s="17"/>
      <c r="K24" s="67" t="s">
        <v>97</v>
      </c>
      <c r="L24" s="66"/>
      <c r="M24" s="302"/>
      <c r="N24" s="67" t="s">
        <v>95</v>
      </c>
      <c r="O24" s="25">
        <v>42826</v>
      </c>
      <c r="P24" s="23">
        <v>42916</v>
      </c>
    </row>
    <row r="25" spans="1:16" ht="72.75" customHeight="1">
      <c r="A25" s="302"/>
      <c r="B25" s="302"/>
      <c r="C25" s="305"/>
      <c r="D25" s="305"/>
      <c r="E25" s="305"/>
      <c r="F25" s="302"/>
      <c r="G25" s="308"/>
      <c r="H25" s="84" t="s">
        <v>98</v>
      </c>
      <c r="I25" s="225">
        <v>0.25</v>
      </c>
      <c r="J25" s="17"/>
      <c r="K25" s="67" t="s">
        <v>99</v>
      </c>
      <c r="L25" s="66"/>
      <c r="M25" s="302"/>
      <c r="N25" s="67" t="s">
        <v>95</v>
      </c>
      <c r="O25" s="25">
        <v>42856</v>
      </c>
      <c r="P25" s="23">
        <v>42947</v>
      </c>
    </row>
    <row r="26" spans="1:16" ht="72.75" customHeight="1">
      <c r="A26" s="303"/>
      <c r="B26" s="303"/>
      <c r="C26" s="306"/>
      <c r="D26" s="306"/>
      <c r="E26" s="306"/>
      <c r="F26" s="303"/>
      <c r="G26" s="309"/>
      <c r="H26" s="85" t="s">
        <v>100</v>
      </c>
      <c r="I26" s="225">
        <v>0.3</v>
      </c>
      <c r="J26" s="78"/>
      <c r="K26" s="79" t="s">
        <v>101</v>
      </c>
      <c r="L26" s="73"/>
      <c r="M26" s="303"/>
      <c r="N26" s="79" t="s">
        <v>95</v>
      </c>
      <c r="O26" s="80">
        <v>42948</v>
      </c>
      <c r="P26" s="81">
        <v>43100</v>
      </c>
    </row>
    <row r="27" spans="1:16" s="82" customFormat="1" ht="72.75" customHeight="1">
      <c r="A27" s="301" t="s">
        <v>102</v>
      </c>
      <c r="B27" s="301" t="s">
        <v>103</v>
      </c>
      <c r="C27" s="304" t="s">
        <v>104</v>
      </c>
      <c r="D27" s="304" t="s">
        <v>105</v>
      </c>
      <c r="E27" s="304" t="s">
        <v>24</v>
      </c>
      <c r="F27" s="301" t="s">
        <v>106</v>
      </c>
      <c r="G27" s="310">
        <v>0.14299999999999999</v>
      </c>
      <c r="H27" s="84" t="s">
        <v>107</v>
      </c>
      <c r="I27" s="225">
        <v>0.3</v>
      </c>
      <c r="J27" s="17"/>
      <c r="K27" s="67" t="s">
        <v>108</v>
      </c>
      <c r="L27" s="66"/>
      <c r="M27" s="301" t="s">
        <v>109</v>
      </c>
      <c r="N27" s="67" t="s">
        <v>110</v>
      </c>
      <c r="O27" s="25" t="s">
        <v>111</v>
      </c>
      <c r="P27" s="23">
        <v>42962</v>
      </c>
    </row>
    <row r="28" spans="1:16" ht="72.75" customHeight="1">
      <c r="A28" s="302"/>
      <c r="B28" s="302"/>
      <c r="C28" s="305"/>
      <c r="D28" s="305"/>
      <c r="E28" s="305"/>
      <c r="F28" s="302"/>
      <c r="G28" s="311"/>
      <c r="H28" s="84" t="s">
        <v>112</v>
      </c>
      <c r="I28" s="225">
        <v>0.15</v>
      </c>
      <c r="J28" s="17"/>
      <c r="K28" s="67" t="s">
        <v>113</v>
      </c>
      <c r="L28" s="66"/>
      <c r="M28" s="302"/>
      <c r="N28" s="67" t="s">
        <v>110</v>
      </c>
      <c r="O28" s="25">
        <v>371649</v>
      </c>
      <c r="P28" s="23" t="s">
        <v>114</v>
      </c>
    </row>
    <row r="29" spans="1:16" ht="72.75" customHeight="1">
      <c r="A29" s="302"/>
      <c r="B29" s="302"/>
      <c r="C29" s="305"/>
      <c r="D29" s="305"/>
      <c r="E29" s="305"/>
      <c r="F29" s="302"/>
      <c r="G29" s="311"/>
      <c r="H29" s="84" t="s">
        <v>115</v>
      </c>
      <c r="I29" s="225">
        <v>0.3</v>
      </c>
      <c r="J29" s="17"/>
      <c r="K29" s="67" t="s">
        <v>116</v>
      </c>
      <c r="L29" s="66"/>
      <c r="M29" s="302"/>
      <c r="N29" s="67" t="s">
        <v>110</v>
      </c>
      <c r="O29" s="23" t="s">
        <v>114</v>
      </c>
      <c r="P29" s="23">
        <v>43100</v>
      </c>
    </row>
    <row r="30" spans="1:16" s="83" customFormat="1" ht="72.75" customHeight="1">
      <c r="A30" s="303"/>
      <c r="B30" s="303"/>
      <c r="C30" s="306"/>
      <c r="D30" s="306"/>
      <c r="E30" s="306"/>
      <c r="F30" s="303"/>
      <c r="G30" s="312"/>
      <c r="H30" s="84" t="s">
        <v>117</v>
      </c>
      <c r="I30" s="224">
        <v>0.25</v>
      </c>
      <c r="J30" s="17"/>
      <c r="K30" s="67" t="s">
        <v>118</v>
      </c>
      <c r="L30" s="66"/>
      <c r="M30" s="303"/>
      <c r="N30" s="67" t="s">
        <v>110</v>
      </c>
      <c r="O30" s="25">
        <v>42767</v>
      </c>
      <c r="P30" s="23">
        <v>42916</v>
      </c>
    </row>
    <row r="31" spans="1:16" ht="225" customHeight="1">
      <c r="A31" s="301" t="s">
        <v>119</v>
      </c>
      <c r="B31" s="301" t="s">
        <v>120</v>
      </c>
      <c r="C31" s="301" t="s">
        <v>121</v>
      </c>
      <c r="D31" s="5" t="s">
        <v>122</v>
      </c>
      <c r="E31" s="5" t="s">
        <v>123</v>
      </c>
      <c r="F31" s="301" t="s">
        <v>124</v>
      </c>
      <c r="G31" s="310">
        <v>0.14299999999999999</v>
      </c>
      <c r="H31" s="13" t="s">
        <v>125</v>
      </c>
      <c r="I31" s="14">
        <v>0.25</v>
      </c>
      <c r="J31" s="15"/>
      <c r="K31" s="5" t="s">
        <v>126</v>
      </c>
      <c r="L31" s="5" t="s">
        <v>38</v>
      </c>
      <c r="M31" s="325" t="s">
        <v>127</v>
      </c>
      <c r="N31" s="20" t="s">
        <v>128</v>
      </c>
      <c r="O31" s="61">
        <v>42767</v>
      </c>
      <c r="P31" s="61">
        <v>43100</v>
      </c>
    </row>
    <row r="32" spans="1:16" ht="120" customHeight="1">
      <c r="A32" s="302"/>
      <c r="B32" s="302"/>
      <c r="C32" s="302"/>
      <c r="D32" s="5" t="s">
        <v>129</v>
      </c>
      <c r="E32" s="5" t="s">
        <v>130</v>
      </c>
      <c r="F32" s="302"/>
      <c r="G32" s="311"/>
      <c r="H32" s="5" t="s">
        <v>131</v>
      </c>
      <c r="I32" s="4">
        <v>0.25</v>
      </c>
      <c r="J32" s="15"/>
      <c r="K32" s="5" t="s">
        <v>132</v>
      </c>
      <c r="L32" s="5" t="s">
        <v>38</v>
      </c>
      <c r="M32" s="326"/>
      <c r="N32" s="20" t="s">
        <v>133</v>
      </c>
      <c r="O32" s="61">
        <v>42767</v>
      </c>
      <c r="P32" s="61">
        <v>43100</v>
      </c>
    </row>
    <row r="33" spans="1:16" ht="118.5" customHeight="1">
      <c r="A33" s="302"/>
      <c r="B33" s="302"/>
      <c r="C33" s="302"/>
      <c r="D33" s="5" t="s">
        <v>134</v>
      </c>
      <c r="E33" s="5" t="s">
        <v>24</v>
      </c>
      <c r="F33" s="302"/>
      <c r="G33" s="311"/>
      <c r="H33" s="5" t="s">
        <v>135</v>
      </c>
      <c r="I33" s="4">
        <v>0.25</v>
      </c>
      <c r="J33" s="15"/>
      <c r="K33" s="5" t="s">
        <v>136</v>
      </c>
      <c r="L33" s="5" t="s">
        <v>38</v>
      </c>
      <c r="M33" s="326"/>
      <c r="N33" s="20" t="s">
        <v>137</v>
      </c>
      <c r="O33" s="61">
        <v>42767</v>
      </c>
      <c r="P33" s="61">
        <v>43100</v>
      </c>
    </row>
    <row r="34" spans="1:16" ht="142.5" customHeight="1">
      <c r="A34" s="303"/>
      <c r="B34" s="303"/>
      <c r="C34" s="303"/>
      <c r="D34" s="5" t="s">
        <v>138</v>
      </c>
      <c r="E34" s="5" t="s">
        <v>123</v>
      </c>
      <c r="F34" s="303"/>
      <c r="G34" s="312"/>
      <c r="H34" s="5" t="s">
        <v>139</v>
      </c>
      <c r="I34" s="4">
        <v>0.25</v>
      </c>
      <c r="J34" s="15"/>
      <c r="K34" s="5" t="s">
        <v>140</v>
      </c>
      <c r="L34" s="5" t="s">
        <v>38</v>
      </c>
      <c r="M34" s="327"/>
      <c r="N34" s="20" t="s">
        <v>141</v>
      </c>
      <c r="O34" s="61">
        <v>42767</v>
      </c>
      <c r="P34" s="61">
        <v>43100</v>
      </c>
    </row>
    <row r="35" spans="1:16">
      <c r="G35" s="60"/>
    </row>
    <row r="36" spans="1:16">
      <c r="O36" s="27">
        <f>MIN(O5:O34)</f>
        <v>42461</v>
      </c>
    </row>
  </sheetData>
  <mergeCells count="54">
    <mergeCell ref="A2:P2"/>
    <mergeCell ref="A1:P1"/>
    <mergeCell ref="A3:I3"/>
    <mergeCell ref="K3:L3"/>
    <mergeCell ref="M3:P3"/>
    <mergeCell ref="M16:M17"/>
    <mergeCell ref="A31:A34"/>
    <mergeCell ref="B31:B34"/>
    <mergeCell ref="M31:M34"/>
    <mergeCell ref="C31:C34"/>
    <mergeCell ref="F31:F34"/>
    <mergeCell ref="G31:G34"/>
    <mergeCell ref="F16:F17"/>
    <mergeCell ref="E16:E17"/>
    <mergeCell ref="A16:A17"/>
    <mergeCell ref="B16:B17"/>
    <mergeCell ref="C16:C17"/>
    <mergeCell ref="D16:D17"/>
    <mergeCell ref="G16:G17"/>
    <mergeCell ref="M19:M22"/>
    <mergeCell ref="A23:A26"/>
    <mergeCell ref="M5:M9"/>
    <mergeCell ref="M10:M15"/>
    <mergeCell ref="A10:A15"/>
    <mergeCell ref="B10:B15"/>
    <mergeCell ref="C10:C15"/>
    <mergeCell ref="D10:D15"/>
    <mergeCell ref="F10:F15"/>
    <mergeCell ref="G10:G15"/>
    <mergeCell ref="G5:G9"/>
    <mergeCell ref="A5:A9"/>
    <mergeCell ref="B5:B9"/>
    <mergeCell ref="C5:C9"/>
    <mergeCell ref="D5:D9"/>
    <mergeCell ref="F5:F9"/>
    <mergeCell ref="E5:E9"/>
    <mergeCell ref="E10:E15"/>
    <mergeCell ref="B23:B26"/>
    <mergeCell ref="C23:C26"/>
    <mergeCell ref="D23:D26"/>
    <mergeCell ref="E23:E26"/>
    <mergeCell ref="F23:F26"/>
    <mergeCell ref="G23:G26"/>
    <mergeCell ref="M23:M26"/>
    <mergeCell ref="E19:E20"/>
    <mergeCell ref="G18:G22"/>
    <mergeCell ref="F27:F30"/>
    <mergeCell ref="G27:G30"/>
    <mergeCell ref="M27:M30"/>
    <mergeCell ref="A27:A30"/>
    <mergeCell ref="B27:B30"/>
    <mergeCell ref="C27:C30"/>
    <mergeCell ref="D27:D30"/>
    <mergeCell ref="E27:E3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F52A0-6BA1-4419-9FF4-B1AA9E5B9D7C}">
  <sheetPr filterMode="1"/>
  <dimension ref="A1:P35"/>
  <sheetViews>
    <sheetView zoomScale="90" zoomScaleNormal="90" workbookViewId="0">
      <pane ySplit="1" topLeftCell="A33" activePane="bottomLeft" state="frozen"/>
      <selection pane="bottomLeft" activeCell="A33" sqref="A33"/>
    </sheetView>
  </sheetViews>
  <sheetFormatPr defaultColWidth="11.5703125" defaultRowHeight="14.45"/>
  <cols>
    <col min="1" max="1" width="71.5703125" style="212" bestFit="1" customWidth="1"/>
    <col min="2" max="2" width="0" style="212" hidden="1" customWidth="1"/>
    <col min="3" max="3" width="19.28515625" style="212" hidden="1" customWidth="1"/>
    <col min="4" max="4" width="15.5703125" style="212" hidden="1" customWidth="1"/>
    <col min="5" max="5" width="42.28515625" style="212" hidden="1" customWidth="1"/>
    <col min="6" max="6" width="46" style="212" hidden="1" customWidth="1"/>
    <col min="7" max="7" width="30.5703125" style="280" customWidth="1"/>
    <col min="8" max="10" width="25" style="212" hidden="1" customWidth="1"/>
    <col min="11" max="11" width="36.42578125" style="212" hidden="1" customWidth="1"/>
    <col min="12" max="12" width="27.7109375" style="279" customWidth="1"/>
    <col min="13" max="13" width="11.5703125" style="212"/>
    <col min="14" max="14" width="16.28515625" style="212" bestFit="1" customWidth="1"/>
    <col min="15" max="15" width="11.5703125" style="212"/>
    <col min="16" max="16" width="16.28515625" style="212" bestFit="1" customWidth="1"/>
    <col min="17" max="16384" width="11.5703125" style="212"/>
  </cols>
  <sheetData>
    <row r="1" spans="1:16" s="213" customFormat="1" ht="31.9" customHeight="1">
      <c r="A1" s="214" t="s">
        <v>547</v>
      </c>
      <c r="B1" s="214" t="s">
        <v>548</v>
      </c>
      <c r="C1" s="214" t="s">
        <v>549</v>
      </c>
      <c r="D1" s="214" t="s">
        <v>550</v>
      </c>
      <c r="E1" s="214" t="s">
        <v>551</v>
      </c>
      <c r="F1" s="214" t="s">
        <v>552</v>
      </c>
      <c r="G1" s="282" t="s">
        <v>553</v>
      </c>
      <c r="H1" s="214" t="s">
        <v>554</v>
      </c>
      <c r="I1" s="214" t="s">
        <v>555</v>
      </c>
      <c r="J1" s="214" t="s">
        <v>556</v>
      </c>
      <c r="K1" s="214" t="s">
        <v>557</v>
      </c>
      <c r="L1" s="214" t="s">
        <v>558</v>
      </c>
    </row>
    <row r="2" spans="1:16" ht="24" customHeight="1">
      <c r="A2" s="285" t="s">
        <v>559</v>
      </c>
      <c r="B2" s="96" t="s">
        <v>560</v>
      </c>
      <c r="C2" s="96" t="s">
        <v>561</v>
      </c>
      <c r="D2" s="96" t="s">
        <v>562</v>
      </c>
      <c r="E2" s="96" t="s">
        <v>563</v>
      </c>
      <c r="F2" s="96" t="s">
        <v>564</v>
      </c>
      <c r="G2" s="286">
        <v>9950000</v>
      </c>
      <c r="H2" s="220" t="s">
        <v>565</v>
      </c>
      <c r="I2" s="216"/>
      <c r="J2" s="216"/>
      <c r="K2" s="216" t="s">
        <v>566</v>
      </c>
      <c r="L2" s="287" t="s">
        <v>567</v>
      </c>
    </row>
    <row r="3" spans="1:16" ht="34.15" hidden="1" customHeight="1">
      <c r="A3" s="96" t="s">
        <v>568</v>
      </c>
      <c r="B3" s="96" t="s">
        <v>569</v>
      </c>
      <c r="C3" s="96" t="s">
        <v>570</v>
      </c>
      <c r="D3" s="96" t="s">
        <v>571</v>
      </c>
      <c r="E3" s="96" t="s">
        <v>572</v>
      </c>
      <c r="F3" s="96" t="s">
        <v>573</v>
      </c>
      <c r="G3" s="278" t="s">
        <v>341</v>
      </c>
      <c r="H3" s="221"/>
      <c r="I3" s="221"/>
      <c r="J3" s="221"/>
      <c r="K3" s="221"/>
      <c r="L3" s="20" t="s">
        <v>574</v>
      </c>
    </row>
    <row r="4" spans="1:16" ht="24" hidden="1" customHeight="1">
      <c r="A4" s="288" t="s">
        <v>575</v>
      </c>
      <c r="B4" s="288" t="s">
        <v>576</v>
      </c>
      <c r="C4" s="288" t="s">
        <v>577</v>
      </c>
      <c r="D4" s="288" t="s">
        <v>578</v>
      </c>
      <c r="E4" s="288" t="s">
        <v>579</v>
      </c>
      <c r="F4" s="288" t="s">
        <v>580</v>
      </c>
      <c r="G4" s="289">
        <v>4641000</v>
      </c>
      <c r="H4" s="288"/>
      <c r="I4" s="288"/>
      <c r="J4" s="288"/>
      <c r="K4" s="288"/>
      <c r="L4" s="290" t="s">
        <v>581</v>
      </c>
    </row>
    <row r="5" spans="1:16" ht="24" hidden="1" customHeight="1">
      <c r="A5" s="96" t="s">
        <v>582</v>
      </c>
      <c r="B5" s="96" t="s">
        <v>560</v>
      </c>
      <c r="C5" s="96" t="s">
        <v>577</v>
      </c>
      <c r="D5" s="96" t="s">
        <v>583</v>
      </c>
      <c r="E5" s="96" t="s">
        <v>584</v>
      </c>
      <c r="F5" s="96" t="s">
        <v>585</v>
      </c>
      <c r="G5" s="278" t="s">
        <v>341</v>
      </c>
      <c r="H5" s="96"/>
      <c r="I5" s="96"/>
      <c r="J5" s="96"/>
      <c r="K5" s="96" t="s">
        <v>586</v>
      </c>
      <c r="L5" s="20" t="s">
        <v>574</v>
      </c>
    </row>
    <row r="6" spans="1:16" ht="24" hidden="1" customHeight="1">
      <c r="A6" s="96" t="s">
        <v>587</v>
      </c>
      <c r="B6" s="96" t="s">
        <v>569</v>
      </c>
      <c r="C6" s="96" t="s">
        <v>577</v>
      </c>
      <c r="D6" s="96" t="s">
        <v>578</v>
      </c>
      <c r="E6" s="96" t="s">
        <v>588</v>
      </c>
      <c r="F6" s="96" t="s">
        <v>589</v>
      </c>
      <c r="G6" s="278" t="s">
        <v>590</v>
      </c>
      <c r="H6" s="221"/>
      <c r="I6" s="221"/>
      <c r="J6" s="221"/>
      <c r="K6" s="221"/>
      <c r="L6" s="20" t="s">
        <v>574</v>
      </c>
    </row>
    <row r="7" spans="1:16" ht="24" customHeight="1">
      <c r="A7" s="285" t="s">
        <v>591</v>
      </c>
      <c r="B7" s="288" t="s">
        <v>592</v>
      </c>
      <c r="C7" s="288" t="s">
        <v>577</v>
      </c>
      <c r="D7" s="288" t="s">
        <v>578</v>
      </c>
      <c r="E7" s="288" t="s">
        <v>593</v>
      </c>
      <c r="F7" s="288" t="s">
        <v>594</v>
      </c>
      <c r="G7" s="286">
        <v>2895984</v>
      </c>
      <c r="H7" s="288"/>
      <c r="I7" s="288"/>
      <c r="J7" s="288"/>
      <c r="K7" s="288"/>
      <c r="L7" s="287" t="s">
        <v>595</v>
      </c>
    </row>
    <row r="8" spans="1:16" ht="24" customHeight="1">
      <c r="A8" s="285" t="s">
        <v>596</v>
      </c>
      <c r="B8" s="96" t="s">
        <v>560</v>
      </c>
      <c r="C8" s="96" t="s">
        <v>597</v>
      </c>
      <c r="D8" s="96" t="s">
        <v>571</v>
      </c>
      <c r="E8" s="96" t="s">
        <v>598</v>
      </c>
      <c r="F8" s="96" t="s">
        <v>599</v>
      </c>
      <c r="G8" s="286">
        <v>5480000</v>
      </c>
      <c r="H8" s="219" t="s">
        <v>600</v>
      </c>
      <c r="I8" s="216" t="s">
        <v>601</v>
      </c>
      <c r="J8" s="216" t="s">
        <v>602</v>
      </c>
      <c r="K8" s="216" t="s">
        <v>603</v>
      </c>
      <c r="L8" s="287" t="s">
        <v>567</v>
      </c>
    </row>
    <row r="9" spans="1:16" ht="24" customHeight="1">
      <c r="A9" s="296" t="s">
        <v>604</v>
      </c>
      <c r="B9" s="296" t="s">
        <v>592</v>
      </c>
      <c r="C9" s="296" t="s">
        <v>605</v>
      </c>
      <c r="D9" s="296" t="s">
        <v>606</v>
      </c>
      <c r="E9" s="296" t="s">
        <v>607</v>
      </c>
      <c r="F9" s="296" t="s">
        <v>608</v>
      </c>
      <c r="G9" s="297">
        <v>3455550</v>
      </c>
      <c r="H9" s="296"/>
      <c r="I9" s="296"/>
      <c r="J9" s="296"/>
      <c r="K9" s="296"/>
      <c r="L9" s="298" t="s">
        <v>609</v>
      </c>
      <c r="N9" s="283" t="s">
        <v>610</v>
      </c>
    </row>
    <row r="10" spans="1:16" ht="24" customHeight="1">
      <c r="A10" s="285" t="s">
        <v>611</v>
      </c>
      <c r="B10" s="96" t="s">
        <v>560</v>
      </c>
      <c r="C10" s="96" t="s">
        <v>612</v>
      </c>
      <c r="D10" s="96" t="s">
        <v>613</v>
      </c>
      <c r="E10" s="96" t="s">
        <v>614</v>
      </c>
      <c r="F10" s="96" t="s">
        <v>615</v>
      </c>
      <c r="G10" s="286">
        <v>9853200</v>
      </c>
      <c r="H10" s="96"/>
      <c r="I10" s="96"/>
      <c r="J10" s="96"/>
      <c r="K10" s="96" t="s">
        <v>616</v>
      </c>
      <c r="L10" s="287" t="s">
        <v>567</v>
      </c>
      <c r="P10" s="233"/>
    </row>
    <row r="11" spans="1:16" ht="24" customHeight="1">
      <c r="A11" s="296" t="s">
        <v>617</v>
      </c>
      <c r="B11" s="296" t="s">
        <v>592</v>
      </c>
      <c r="C11" s="296" t="s">
        <v>612</v>
      </c>
      <c r="D11" s="296" t="s">
        <v>612</v>
      </c>
      <c r="E11" s="296" t="s">
        <v>618</v>
      </c>
      <c r="F11" s="296" t="s">
        <v>619</v>
      </c>
      <c r="G11" s="297">
        <v>2742500</v>
      </c>
      <c r="H11" s="296"/>
      <c r="I11" s="296"/>
      <c r="J11" s="296"/>
      <c r="K11" s="296"/>
      <c r="L11" s="298" t="s">
        <v>620</v>
      </c>
    </row>
    <row r="12" spans="1:16" ht="24" hidden="1" customHeight="1">
      <c r="A12" s="96" t="s">
        <v>621</v>
      </c>
      <c r="B12" s="96" t="s">
        <v>622</v>
      </c>
      <c r="C12" s="96" t="s">
        <v>612</v>
      </c>
      <c r="D12" s="96" t="s">
        <v>623</v>
      </c>
      <c r="E12" s="96" t="s">
        <v>624</v>
      </c>
      <c r="F12" s="96" t="s">
        <v>625</v>
      </c>
      <c r="G12" s="278" t="s">
        <v>626</v>
      </c>
      <c r="H12" s="96" t="s">
        <v>627</v>
      </c>
      <c r="I12" s="96"/>
      <c r="J12" s="96"/>
      <c r="K12" s="96" t="s">
        <v>628</v>
      </c>
      <c r="L12" s="20" t="s">
        <v>574</v>
      </c>
    </row>
    <row r="13" spans="1:16" ht="43.15" hidden="1" customHeight="1">
      <c r="A13" s="285" t="s">
        <v>629</v>
      </c>
      <c r="B13" s="96" t="s">
        <v>622</v>
      </c>
      <c r="C13" s="96" t="s">
        <v>630</v>
      </c>
      <c r="D13" s="96" t="s">
        <v>578</v>
      </c>
      <c r="E13" s="96" t="s">
        <v>631</v>
      </c>
      <c r="F13" s="96" t="s">
        <v>632</v>
      </c>
      <c r="G13" s="286">
        <v>8853200</v>
      </c>
      <c r="H13" s="216" t="s">
        <v>633</v>
      </c>
      <c r="I13" s="216" t="s">
        <v>634</v>
      </c>
      <c r="J13" s="216" t="s">
        <v>634</v>
      </c>
      <c r="K13" s="216" t="s">
        <v>635</v>
      </c>
      <c r="L13" s="287" t="s">
        <v>636</v>
      </c>
    </row>
    <row r="14" spans="1:16" ht="43.15">
      <c r="A14" s="296" t="s">
        <v>637</v>
      </c>
      <c r="B14" s="296" t="s">
        <v>638</v>
      </c>
      <c r="C14" s="296" t="s">
        <v>630</v>
      </c>
      <c r="D14" s="296" t="s">
        <v>578</v>
      </c>
      <c r="E14" s="296" t="s">
        <v>631</v>
      </c>
      <c r="F14" s="296" t="s">
        <v>632</v>
      </c>
      <c r="G14" s="297">
        <v>10000000</v>
      </c>
      <c r="H14" s="296"/>
      <c r="I14" s="296"/>
      <c r="J14" s="296"/>
      <c r="K14" s="296" t="s">
        <v>639</v>
      </c>
      <c r="L14" s="298" t="s">
        <v>640</v>
      </c>
    </row>
    <row r="15" spans="1:16" ht="24" customHeight="1">
      <c r="A15" s="288" t="s">
        <v>641</v>
      </c>
      <c r="B15" s="288" t="s">
        <v>576</v>
      </c>
      <c r="C15" s="288" t="s">
        <v>642</v>
      </c>
      <c r="D15" s="288" t="s">
        <v>643</v>
      </c>
      <c r="E15" s="288" t="s">
        <v>644</v>
      </c>
      <c r="F15" s="288" t="s">
        <v>645</v>
      </c>
      <c r="G15" s="289">
        <v>225000</v>
      </c>
      <c r="H15" s="288"/>
      <c r="I15" s="288"/>
      <c r="J15" s="288"/>
      <c r="K15" s="288"/>
      <c r="L15" s="290" t="s">
        <v>646</v>
      </c>
      <c r="M15" s="212" t="s">
        <v>647</v>
      </c>
    </row>
    <row r="16" spans="1:16" ht="24" customHeight="1">
      <c r="A16" s="285" t="s">
        <v>648</v>
      </c>
      <c r="B16" s="96" t="s">
        <v>569</v>
      </c>
      <c r="C16" s="96" t="s">
        <v>649</v>
      </c>
      <c r="D16" s="96" t="s">
        <v>650</v>
      </c>
      <c r="E16" s="96" t="s">
        <v>651</v>
      </c>
      <c r="F16" s="96" t="s">
        <v>652</v>
      </c>
      <c r="G16" s="286">
        <v>7973000</v>
      </c>
      <c r="H16" s="221"/>
      <c r="I16" s="221"/>
      <c r="J16" s="221"/>
      <c r="K16" s="221"/>
      <c r="L16" s="287" t="s">
        <v>567</v>
      </c>
    </row>
    <row r="17" spans="1:13" ht="24" hidden="1" customHeight="1">
      <c r="A17" s="96" t="s">
        <v>653</v>
      </c>
      <c r="B17" s="96" t="s">
        <v>654</v>
      </c>
      <c r="C17" s="96" t="s">
        <v>649</v>
      </c>
      <c r="D17" s="96" t="s">
        <v>655</v>
      </c>
      <c r="E17" s="96" t="s">
        <v>656</v>
      </c>
      <c r="F17" s="96" t="s">
        <v>657</v>
      </c>
      <c r="G17" s="278" t="s">
        <v>626</v>
      </c>
      <c r="H17" s="96"/>
      <c r="I17" s="96"/>
      <c r="J17" s="96"/>
      <c r="K17" s="96"/>
      <c r="L17" s="20" t="s">
        <v>574</v>
      </c>
    </row>
    <row r="18" spans="1:13" ht="24" hidden="1" customHeight="1">
      <c r="A18" s="96" t="s">
        <v>658</v>
      </c>
      <c r="B18" s="96" t="s">
        <v>654</v>
      </c>
      <c r="C18" s="96" t="s">
        <v>659</v>
      </c>
      <c r="D18" s="96" t="s">
        <v>660</v>
      </c>
      <c r="E18" s="96" t="s">
        <v>661</v>
      </c>
      <c r="F18" s="96" t="s">
        <v>662</v>
      </c>
      <c r="G18" s="278" t="s">
        <v>341</v>
      </c>
      <c r="H18" s="96" t="s">
        <v>663</v>
      </c>
      <c r="I18" s="96" t="s">
        <v>664</v>
      </c>
      <c r="J18" s="96"/>
      <c r="K18" s="96" t="s">
        <v>665</v>
      </c>
      <c r="L18" s="20" t="s">
        <v>574</v>
      </c>
    </row>
    <row r="19" spans="1:13" ht="24" hidden="1" customHeight="1">
      <c r="A19" s="96" t="s">
        <v>666</v>
      </c>
      <c r="B19" s="96" t="s">
        <v>654</v>
      </c>
      <c r="C19" s="96" t="s">
        <v>659</v>
      </c>
      <c r="D19" s="96" t="s">
        <v>660</v>
      </c>
      <c r="E19" s="96" t="s">
        <v>667</v>
      </c>
      <c r="F19" s="96" t="s">
        <v>668</v>
      </c>
      <c r="G19" s="278" t="s">
        <v>341</v>
      </c>
      <c r="H19" s="96"/>
      <c r="I19" s="96"/>
      <c r="J19" s="96"/>
      <c r="K19" s="96"/>
      <c r="L19" s="20" t="s">
        <v>574</v>
      </c>
    </row>
    <row r="20" spans="1:13" ht="42.6" hidden="1" customHeight="1">
      <c r="A20" s="285" t="s">
        <v>669</v>
      </c>
      <c r="B20" s="96" t="s">
        <v>592</v>
      </c>
      <c r="C20" s="96" t="s">
        <v>670</v>
      </c>
      <c r="D20" s="96" t="s">
        <v>671</v>
      </c>
      <c r="E20" s="96" t="s">
        <v>672</v>
      </c>
      <c r="F20" s="96" t="s">
        <v>673</v>
      </c>
      <c r="G20" s="286">
        <v>2118077</v>
      </c>
      <c r="H20" s="96"/>
      <c r="I20" s="96"/>
      <c r="J20" s="96"/>
      <c r="K20" s="96"/>
      <c r="L20" s="287" t="s">
        <v>636</v>
      </c>
    </row>
    <row r="21" spans="1:13" ht="24" hidden="1" customHeight="1">
      <c r="A21" s="96" t="s">
        <v>674</v>
      </c>
      <c r="B21" s="96" t="s">
        <v>569</v>
      </c>
      <c r="C21" s="96" t="s">
        <v>675</v>
      </c>
      <c r="D21" s="96" t="s">
        <v>676</v>
      </c>
      <c r="E21" s="96" t="s">
        <v>677</v>
      </c>
      <c r="F21" s="96" t="s">
        <v>678</v>
      </c>
      <c r="G21" s="278" t="s">
        <v>626</v>
      </c>
      <c r="H21" s="221"/>
      <c r="I21" s="221"/>
      <c r="J21" s="221"/>
      <c r="K21" s="221"/>
      <c r="L21" s="20" t="s">
        <v>574</v>
      </c>
    </row>
    <row r="22" spans="1:13" ht="24" hidden="1" customHeight="1">
      <c r="A22" s="96" t="s">
        <v>679</v>
      </c>
      <c r="B22" s="96" t="s">
        <v>680</v>
      </c>
      <c r="C22" s="96" t="s">
        <v>670</v>
      </c>
      <c r="D22" s="96" t="s">
        <v>671</v>
      </c>
      <c r="E22" s="96" t="s">
        <v>681</v>
      </c>
      <c r="F22" s="96" t="s">
        <v>682</v>
      </c>
      <c r="G22" s="278" t="s">
        <v>341</v>
      </c>
      <c r="H22" s="96"/>
      <c r="I22" s="96"/>
      <c r="J22" s="96"/>
      <c r="K22" s="96"/>
      <c r="L22" s="20" t="s">
        <v>574</v>
      </c>
    </row>
    <row r="23" spans="1:13" ht="24" hidden="1" customHeight="1">
      <c r="A23" s="285" t="s">
        <v>683</v>
      </c>
      <c r="B23" s="96" t="s">
        <v>560</v>
      </c>
      <c r="C23" s="96" t="s">
        <v>684</v>
      </c>
      <c r="D23" s="96" t="s">
        <v>571</v>
      </c>
      <c r="E23" s="96" t="s">
        <v>685</v>
      </c>
      <c r="F23" s="96" t="s">
        <v>686</v>
      </c>
      <c r="G23" s="286">
        <v>28050000</v>
      </c>
      <c r="H23" s="216" t="s">
        <v>687</v>
      </c>
      <c r="I23" s="216" t="s">
        <v>688</v>
      </c>
      <c r="J23" s="216" t="s">
        <v>689</v>
      </c>
      <c r="K23" s="216" t="s">
        <v>690</v>
      </c>
      <c r="L23" s="287" t="s">
        <v>691</v>
      </c>
    </row>
    <row r="24" spans="1:13" ht="24" hidden="1" customHeight="1">
      <c r="A24" s="96" t="s">
        <v>692</v>
      </c>
      <c r="B24" s="96" t="s">
        <v>638</v>
      </c>
      <c r="C24" s="96" t="s">
        <v>684</v>
      </c>
      <c r="D24" s="96" t="s">
        <v>693</v>
      </c>
      <c r="E24" s="96" t="s">
        <v>694</v>
      </c>
      <c r="F24" s="96" t="s">
        <v>695</v>
      </c>
      <c r="G24" s="278" t="s">
        <v>626</v>
      </c>
      <c r="H24" s="96"/>
      <c r="I24" s="96"/>
      <c r="J24" s="96"/>
      <c r="K24" s="96" t="s">
        <v>696</v>
      </c>
      <c r="L24" s="20" t="s">
        <v>574</v>
      </c>
    </row>
    <row r="25" spans="1:13" ht="24" hidden="1" customHeight="1">
      <c r="A25" s="96" t="s">
        <v>697</v>
      </c>
      <c r="B25" s="96" t="s">
        <v>569</v>
      </c>
      <c r="C25" s="96" t="s">
        <v>684</v>
      </c>
      <c r="D25" s="96" t="s">
        <v>698</v>
      </c>
      <c r="E25" s="96" t="s">
        <v>699</v>
      </c>
      <c r="F25" s="96" t="s">
        <v>700</v>
      </c>
      <c r="G25" s="278" t="s">
        <v>626</v>
      </c>
      <c r="H25" s="221"/>
      <c r="I25" s="221"/>
      <c r="J25" s="221"/>
      <c r="K25" s="221"/>
      <c r="L25" s="20" t="s">
        <v>574</v>
      </c>
    </row>
    <row r="26" spans="1:13" ht="57.6" hidden="1">
      <c r="A26" s="96" t="s">
        <v>701</v>
      </c>
      <c r="B26" s="96" t="s">
        <v>654</v>
      </c>
      <c r="C26" s="96" t="s">
        <v>684</v>
      </c>
      <c r="D26" s="96" t="s">
        <v>702</v>
      </c>
      <c r="E26" s="96" t="s">
        <v>703</v>
      </c>
      <c r="F26" s="96" t="s">
        <v>704</v>
      </c>
      <c r="G26" s="278" t="s">
        <v>341</v>
      </c>
      <c r="H26" s="218"/>
      <c r="I26" s="218"/>
      <c r="J26" s="218"/>
      <c r="K26" s="218"/>
      <c r="L26" s="20" t="s">
        <v>574</v>
      </c>
    </row>
    <row r="27" spans="1:13" ht="24" hidden="1" customHeight="1">
      <c r="A27" s="96" t="s">
        <v>705</v>
      </c>
      <c r="B27" s="96" t="s">
        <v>560</v>
      </c>
      <c r="C27" s="96" t="s">
        <v>706</v>
      </c>
      <c r="D27" s="96" t="s">
        <v>707</v>
      </c>
      <c r="E27" s="96" t="s">
        <v>708</v>
      </c>
      <c r="F27" s="96" t="s">
        <v>709</v>
      </c>
      <c r="G27" s="278" t="s">
        <v>626</v>
      </c>
      <c r="H27" s="96"/>
      <c r="I27" s="96"/>
      <c r="J27" s="96"/>
      <c r="K27" s="96" t="s">
        <v>710</v>
      </c>
      <c r="L27" s="20" t="s">
        <v>574</v>
      </c>
    </row>
    <row r="28" spans="1:13" ht="24" customHeight="1">
      <c r="A28" s="288" t="s">
        <v>711</v>
      </c>
      <c r="B28" s="288" t="s">
        <v>560</v>
      </c>
      <c r="C28" s="288" t="s">
        <v>706</v>
      </c>
      <c r="D28" s="288" t="s">
        <v>707</v>
      </c>
      <c r="E28" s="288" t="s">
        <v>712</v>
      </c>
      <c r="F28" s="291" t="s">
        <v>713</v>
      </c>
      <c r="G28" s="289">
        <v>75000</v>
      </c>
      <c r="H28" s="292"/>
      <c r="I28" s="288"/>
      <c r="J28" s="288"/>
      <c r="K28" s="288" t="s">
        <v>710</v>
      </c>
      <c r="L28" s="290" t="s">
        <v>646</v>
      </c>
      <c r="M28" s="212" t="s">
        <v>647</v>
      </c>
    </row>
    <row r="29" spans="1:13">
      <c r="G29" s="278">
        <f>+SUM(G2:G28)</f>
        <v>96312511</v>
      </c>
    </row>
    <row r="30" spans="1:13">
      <c r="G30" s="278">
        <f>141000000-G29</f>
        <v>44687489</v>
      </c>
    </row>
    <row r="33" spans="1:14">
      <c r="A33" s="96" t="s">
        <v>646</v>
      </c>
      <c r="B33" s="281"/>
      <c r="C33" s="96"/>
      <c r="D33" s="96"/>
      <c r="E33" s="96"/>
      <c r="F33" s="96"/>
      <c r="G33" s="284">
        <v>72277477</v>
      </c>
    </row>
    <row r="34" spans="1:14">
      <c r="A34" s="96" t="s">
        <v>567</v>
      </c>
      <c r="B34" s="281"/>
      <c r="C34" s="96"/>
      <c r="D34" s="96"/>
      <c r="E34" s="96"/>
      <c r="F34" s="96"/>
      <c r="G34" s="284">
        <v>72277477</v>
      </c>
    </row>
    <row r="35" spans="1:14">
      <c r="A35" s="96" t="s">
        <v>714</v>
      </c>
      <c r="B35" s="281"/>
      <c r="C35" s="96"/>
      <c r="D35" s="96"/>
      <c r="E35" s="96"/>
      <c r="F35" s="96"/>
      <c r="G35" s="226">
        <v>19386277</v>
      </c>
      <c r="N35" s="233"/>
    </row>
  </sheetData>
  <autoFilter ref="A1:L30" xr:uid="{8B3F52A0-6BA1-4419-9FF4-B1AA9E5B9D7C}">
    <filterColumn colId="6">
      <filters>
        <filter val="$ 10.000.000,00"/>
        <filter val="$ 2.118.077,00"/>
        <filter val="$ 2.742.500,00"/>
        <filter val="$ 2.895.984,00"/>
        <filter val="$ 225.000,00"/>
        <filter val="$ 28.050.000,00"/>
        <filter val="$ 3.455.550,00"/>
        <filter val="$ 4.641.000,00"/>
        <filter val="$ 44.687.489,00"/>
        <filter val="$ 5.480.000,00"/>
        <filter val="$ 7.973.000,00"/>
        <filter val="$ 75.000,00"/>
        <filter val="$ 8.853.200,00"/>
        <filter val="$ 9.853.200,00"/>
        <filter val="$ 9.950.000,00"/>
        <filter val="$ 96.312.511,00"/>
      </filters>
    </filterColumn>
    <filterColumn colId="11">
      <filters blank="1">
        <filter val="CDP"/>
        <filter val="Pendiente aprobación sin proveedor"/>
        <filter val="Pendiente oferta académica"/>
        <filter val="Pendiente propuesta comercial"/>
        <filter val="RP"/>
      </filters>
    </filterColumn>
    <sortState xmlns:xlrd2="http://schemas.microsoft.com/office/spreadsheetml/2017/richdata2" ref="A2:L30">
      <sortCondition ref="A1:A30"/>
    </sortState>
  </autoFilter>
  <hyperlinks>
    <hyperlink ref="H8" r:id="rId1" xr:uid="{FBE31B62-4510-4216-88F3-33A5D6A9B0E3}"/>
    <hyperlink ref="N9" r:id="rId2" xr:uid="{3796C910-612A-46B3-944A-B612CEC44349}"/>
  </hyperlinks>
  <pageMargins left="0.7" right="0.7" top="0.75" bottom="0.75" header="0.3" footer="0.3"/>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3CBCD-BE4F-4F56-AD99-A279A427F07B}">
  <sheetPr>
    <tabColor rgb="FFFFFF00"/>
  </sheetPr>
  <dimension ref="A1:M36"/>
  <sheetViews>
    <sheetView zoomScale="60" zoomScaleNormal="60" workbookViewId="0">
      <pane ySplit="1" topLeftCell="A10" activePane="bottomLeft" state="frozen"/>
      <selection pane="bottomLeft" activeCell="C18" sqref="C18"/>
    </sheetView>
  </sheetViews>
  <sheetFormatPr defaultColWidth="11.5703125" defaultRowHeight="14.45"/>
  <cols>
    <col min="1" max="1" width="5.28515625" style="212" customWidth="1"/>
    <col min="2" max="2" width="50.42578125" style="212" customWidth="1"/>
    <col min="3" max="3" width="65.140625" style="212" customWidth="1"/>
    <col min="4" max="4" width="57.85546875" style="212" customWidth="1"/>
    <col min="5" max="5" width="31.85546875" style="212" customWidth="1"/>
    <col min="6" max="6" width="24.28515625" style="212" customWidth="1"/>
    <col min="7" max="7" width="42.28515625" style="212" customWidth="1"/>
    <col min="8" max="8" width="46" style="212" customWidth="1"/>
    <col min="9" max="9" width="24.7109375" style="212" customWidth="1"/>
    <col min="10" max="12" width="25" style="212" customWidth="1"/>
    <col min="13" max="13" width="36.42578125" style="212" customWidth="1"/>
    <col min="14" max="16384" width="11.5703125" style="212"/>
  </cols>
  <sheetData>
    <row r="1" spans="1:13" s="213" customFormat="1" ht="31.9" customHeight="1">
      <c r="A1" s="262" t="s">
        <v>715</v>
      </c>
      <c r="B1" s="262" t="s">
        <v>547</v>
      </c>
      <c r="C1" s="262" t="s">
        <v>716</v>
      </c>
      <c r="D1" s="262" t="s">
        <v>548</v>
      </c>
      <c r="E1" s="262" t="s">
        <v>549</v>
      </c>
      <c r="F1" s="262" t="s">
        <v>550</v>
      </c>
      <c r="G1" s="262" t="s">
        <v>551</v>
      </c>
      <c r="H1" s="262" t="s">
        <v>552</v>
      </c>
      <c r="I1" s="262" t="s">
        <v>553</v>
      </c>
      <c r="J1" s="262" t="s">
        <v>554</v>
      </c>
      <c r="K1" s="262" t="s">
        <v>555</v>
      </c>
      <c r="L1" s="262" t="s">
        <v>556</v>
      </c>
      <c r="M1" s="262" t="s">
        <v>557</v>
      </c>
    </row>
    <row r="2" spans="1:13" ht="115.5" customHeight="1">
      <c r="A2" s="263">
        <v>1</v>
      </c>
      <c r="B2" s="263" t="s">
        <v>717</v>
      </c>
      <c r="C2" s="263" t="s">
        <v>718</v>
      </c>
      <c r="D2" s="263" t="s">
        <v>560</v>
      </c>
      <c r="E2" s="263" t="s">
        <v>561</v>
      </c>
      <c r="F2" s="263" t="s">
        <v>562</v>
      </c>
      <c r="G2" s="263" t="s">
        <v>563</v>
      </c>
      <c r="H2" s="263" t="s">
        <v>564</v>
      </c>
      <c r="I2" s="264">
        <v>3800000</v>
      </c>
      <c r="J2" s="265" t="s">
        <v>565</v>
      </c>
      <c r="K2" s="263" t="s">
        <v>719</v>
      </c>
      <c r="L2" s="263" t="s">
        <v>720</v>
      </c>
      <c r="M2" s="263"/>
    </row>
    <row r="3" spans="1:13" ht="57" customHeight="1">
      <c r="A3" s="263">
        <v>2</v>
      </c>
      <c r="B3" s="263" t="s">
        <v>648</v>
      </c>
      <c r="C3" s="263" t="s">
        <v>718</v>
      </c>
      <c r="D3" s="263" t="s">
        <v>569</v>
      </c>
      <c r="E3" s="263" t="s">
        <v>649</v>
      </c>
      <c r="F3" s="263" t="s">
        <v>650</v>
      </c>
      <c r="G3" s="263" t="s">
        <v>651</v>
      </c>
      <c r="H3" s="263" t="s">
        <v>652</v>
      </c>
      <c r="I3" s="264">
        <v>1642209</v>
      </c>
      <c r="J3" s="263"/>
      <c r="K3" s="263"/>
      <c r="L3" s="263"/>
      <c r="M3" s="263"/>
    </row>
    <row r="4" spans="1:13" ht="100.9">
      <c r="A4" s="263">
        <v>3</v>
      </c>
      <c r="B4" s="263" t="s">
        <v>721</v>
      </c>
      <c r="C4" s="263" t="s">
        <v>626</v>
      </c>
      <c r="D4" s="263" t="s">
        <v>654</v>
      </c>
      <c r="E4" s="263" t="s">
        <v>649</v>
      </c>
      <c r="F4" s="263" t="s">
        <v>655</v>
      </c>
      <c r="G4" s="263" t="s">
        <v>656</v>
      </c>
      <c r="H4" s="263" t="s">
        <v>657</v>
      </c>
      <c r="I4" s="264">
        <v>5017678</v>
      </c>
      <c r="J4" s="263"/>
      <c r="K4" s="263"/>
      <c r="L4" s="263"/>
      <c r="M4" s="263"/>
    </row>
    <row r="5" spans="1:13" ht="110.45" customHeight="1">
      <c r="A5" s="263">
        <v>5</v>
      </c>
      <c r="B5" s="263" t="s">
        <v>722</v>
      </c>
      <c r="C5" s="263" t="s">
        <v>723</v>
      </c>
      <c r="D5" s="263" t="s">
        <v>592</v>
      </c>
      <c r="E5" s="263" t="s">
        <v>670</v>
      </c>
      <c r="F5" s="263" t="s">
        <v>671</v>
      </c>
      <c r="G5" s="263" t="s">
        <v>672</v>
      </c>
      <c r="H5" s="263" t="s">
        <v>673</v>
      </c>
      <c r="I5" s="264">
        <v>3905091.824</v>
      </c>
      <c r="J5" s="263"/>
      <c r="K5" s="263"/>
      <c r="L5" s="263"/>
      <c r="M5" s="263"/>
    </row>
    <row r="6" spans="1:13" ht="50.45">
      <c r="A6" s="263">
        <v>6</v>
      </c>
      <c r="B6" s="263" t="s">
        <v>724</v>
      </c>
      <c r="C6" s="268" t="s">
        <v>725</v>
      </c>
      <c r="D6" s="263" t="s">
        <v>680</v>
      </c>
      <c r="E6" s="263" t="s">
        <v>670</v>
      </c>
      <c r="F6" s="263" t="s">
        <v>671</v>
      </c>
      <c r="G6" s="263" t="s">
        <v>681</v>
      </c>
      <c r="H6" s="263" t="s">
        <v>682</v>
      </c>
      <c r="I6" s="264">
        <v>5048657.28</v>
      </c>
      <c r="J6" s="263"/>
      <c r="K6" s="263"/>
      <c r="L6" s="263"/>
      <c r="M6" s="263"/>
    </row>
    <row r="7" spans="1:13" ht="123" customHeight="1">
      <c r="A7" s="263">
        <v>8</v>
      </c>
      <c r="B7" s="263" t="s">
        <v>705</v>
      </c>
      <c r="C7" s="263" t="s">
        <v>626</v>
      </c>
      <c r="D7" s="263" t="s">
        <v>560</v>
      </c>
      <c r="E7" s="263" t="s">
        <v>706</v>
      </c>
      <c r="F7" s="263" t="s">
        <v>707</v>
      </c>
      <c r="G7" s="263" t="s">
        <v>708</v>
      </c>
      <c r="H7" s="263" t="s">
        <v>709</v>
      </c>
      <c r="I7" s="264">
        <v>770094</v>
      </c>
      <c r="J7" s="263" t="s">
        <v>726</v>
      </c>
      <c r="K7" s="263"/>
      <c r="L7" s="263"/>
      <c r="M7" s="263" t="s">
        <v>727</v>
      </c>
    </row>
    <row r="8" spans="1:13" ht="114" customHeight="1">
      <c r="A8" s="263">
        <v>9</v>
      </c>
      <c r="B8" s="263" t="s">
        <v>711</v>
      </c>
      <c r="C8" s="268" t="s">
        <v>728</v>
      </c>
      <c r="D8" s="263" t="s">
        <v>560</v>
      </c>
      <c r="E8" s="263" t="s">
        <v>706</v>
      </c>
      <c r="F8" s="263" t="s">
        <v>707</v>
      </c>
      <c r="G8" s="263" t="s">
        <v>712</v>
      </c>
      <c r="H8" s="263" t="s">
        <v>713</v>
      </c>
      <c r="I8" s="264">
        <v>3071600</v>
      </c>
      <c r="J8" s="263" t="s">
        <v>729</v>
      </c>
      <c r="K8" s="263" t="s">
        <v>730</v>
      </c>
      <c r="L8" s="263" t="s">
        <v>731</v>
      </c>
      <c r="M8" s="263" t="s">
        <v>727</v>
      </c>
    </row>
    <row r="9" spans="1:13" ht="84">
      <c r="A9" s="263">
        <v>19</v>
      </c>
      <c r="B9" s="263" t="s">
        <v>641</v>
      </c>
      <c r="C9" s="268" t="s">
        <v>728</v>
      </c>
      <c r="D9" s="263" t="s">
        <v>576</v>
      </c>
      <c r="E9" s="263" t="s">
        <v>642</v>
      </c>
      <c r="F9" s="263" t="s">
        <v>643</v>
      </c>
      <c r="G9" s="263" t="s">
        <v>644</v>
      </c>
      <c r="H9" s="263" t="s">
        <v>645</v>
      </c>
      <c r="I9" s="264">
        <v>3181300</v>
      </c>
      <c r="J9" s="263"/>
      <c r="K9" s="263"/>
      <c r="L9" s="263"/>
      <c r="M9" s="263"/>
    </row>
    <row r="10" spans="1:13" ht="247.15" customHeight="1">
      <c r="A10" s="263">
        <v>45</v>
      </c>
      <c r="B10" s="263" t="s">
        <v>658</v>
      </c>
      <c r="C10" s="263" t="s">
        <v>341</v>
      </c>
      <c r="D10" s="263" t="s">
        <v>654</v>
      </c>
      <c r="E10" s="263" t="s">
        <v>659</v>
      </c>
      <c r="F10" s="263" t="s">
        <v>660</v>
      </c>
      <c r="G10" s="263" t="s">
        <v>661</v>
      </c>
      <c r="H10" s="263" t="s">
        <v>662</v>
      </c>
      <c r="I10" s="264">
        <v>4031475</v>
      </c>
      <c r="J10" s="263" t="s">
        <v>663</v>
      </c>
      <c r="K10" s="263" t="s">
        <v>664</v>
      </c>
      <c r="L10" s="263"/>
      <c r="M10" s="263" t="s">
        <v>665</v>
      </c>
    </row>
    <row r="11" spans="1:13" ht="268.89999999999998">
      <c r="A11" s="263">
        <v>46</v>
      </c>
      <c r="B11" s="263" t="s">
        <v>666</v>
      </c>
      <c r="C11" s="263" t="s">
        <v>341</v>
      </c>
      <c r="D11" s="263" t="s">
        <v>654</v>
      </c>
      <c r="E11" s="263" t="s">
        <v>659</v>
      </c>
      <c r="F11" s="263" t="s">
        <v>660</v>
      </c>
      <c r="G11" s="263" t="s">
        <v>667</v>
      </c>
      <c r="H11" s="263" t="s">
        <v>668</v>
      </c>
      <c r="I11" s="264">
        <v>2512130</v>
      </c>
      <c r="J11" s="263"/>
      <c r="K11" s="263"/>
      <c r="L11" s="263"/>
      <c r="M11" s="263"/>
    </row>
    <row r="12" spans="1:13" ht="100.9">
      <c r="A12" s="263">
        <v>59</v>
      </c>
      <c r="B12" s="263" t="s">
        <v>674</v>
      </c>
      <c r="C12" s="263" t="s">
        <v>626</v>
      </c>
      <c r="D12" s="263" t="s">
        <v>569</v>
      </c>
      <c r="E12" s="263" t="s">
        <v>675</v>
      </c>
      <c r="F12" s="263" t="s">
        <v>676</v>
      </c>
      <c r="G12" s="263" t="s">
        <v>677</v>
      </c>
      <c r="H12" s="263" t="s">
        <v>678</v>
      </c>
      <c r="I12" s="264">
        <v>510982.6</v>
      </c>
      <c r="J12" s="263"/>
      <c r="K12" s="263" t="s">
        <v>732</v>
      </c>
      <c r="L12" s="263"/>
      <c r="M12" s="263"/>
    </row>
    <row r="13" spans="1:13" ht="162.6" customHeight="1">
      <c r="A13" s="263">
        <v>71</v>
      </c>
      <c r="B13" s="263" t="s">
        <v>683</v>
      </c>
      <c r="C13" s="263" t="s">
        <v>718</v>
      </c>
      <c r="D13" s="263" t="s">
        <v>560</v>
      </c>
      <c r="E13" s="263" t="s">
        <v>684</v>
      </c>
      <c r="F13" s="263" t="s">
        <v>571</v>
      </c>
      <c r="G13" s="263" t="s">
        <v>685</v>
      </c>
      <c r="H13" s="263" t="s">
        <v>686</v>
      </c>
      <c r="I13" s="264">
        <v>11024850</v>
      </c>
      <c r="J13" s="263" t="s">
        <v>687</v>
      </c>
      <c r="K13" s="263" t="s">
        <v>688</v>
      </c>
      <c r="L13" s="263" t="s">
        <v>689</v>
      </c>
      <c r="M13" s="263" t="s">
        <v>733</v>
      </c>
    </row>
    <row r="14" spans="1:13" ht="198" customHeight="1">
      <c r="A14" s="263">
        <v>72</v>
      </c>
      <c r="B14" s="263" t="s">
        <v>692</v>
      </c>
      <c r="C14" s="263" t="s">
        <v>626</v>
      </c>
      <c r="D14" s="263" t="s">
        <v>638</v>
      </c>
      <c r="E14" s="263" t="s">
        <v>684</v>
      </c>
      <c r="F14" s="263" t="s">
        <v>693</v>
      </c>
      <c r="G14" s="263" t="s">
        <v>694</v>
      </c>
      <c r="H14" s="263" t="s">
        <v>695</v>
      </c>
      <c r="I14" s="264" t="s">
        <v>734</v>
      </c>
      <c r="J14" s="263" t="s">
        <v>735</v>
      </c>
      <c r="K14" s="263" t="s">
        <v>736</v>
      </c>
      <c r="L14" s="263"/>
      <c r="M14" s="263" t="s">
        <v>696</v>
      </c>
    </row>
    <row r="15" spans="1:13" ht="67.150000000000006">
      <c r="A15" s="263">
        <v>74</v>
      </c>
      <c r="B15" s="263" t="s">
        <v>697</v>
      </c>
      <c r="C15" s="263" t="s">
        <v>626</v>
      </c>
      <c r="D15" s="263" t="s">
        <v>569</v>
      </c>
      <c r="E15" s="263" t="s">
        <v>684</v>
      </c>
      <c r="F15" s="263" t="s">
        <v>698</v>
      </c>
      <c r="G15" s="263" t="s">
        <v>699</v>
      </c>
      <c r="H15" s="263" t="s">
        <v>700</v>
      </c>
      <c r="I15" s="264">
        <v>2742500</v>
      </c>
      <c r="J15" s="267" t="s">
        <v>737</v>
      </c>
      <c r="K15" s="265" t="s">
        <v>738</v>
      </c>
      <c r="L15" s="263"/>
      <c r="M15" s="263" t="s">
        <v>739</v>
      </c>
    </row>
    <row r="16" spans="1:13" ht="126.6" customHeight="1">
      <c r="A16" s="263">
        <v>77</v>
      </c>
      <c r="B16" s="263" t="s">
        <v>701</v>
      </c>
      <c r="C16" s="268" t="s">
        <v>740</v>
      </c>
      <c r="D16" s="263" t="s">
        <v>654</v>
      </c>
      <c r="E16" s="263" t="s">
        <v>684</v>
      </c>
      <c r="F16" s="263" t="s">
        <v>702</v>
      </c>
      <c r="G16" s="263" t="s">
        <v>703</v>
      </c>
      <c r="H16" s="263" t="s">
        <v>741</v>
      </c>
      <c r="I16" s="264">
        <v>3192270</v>
      </c>
      <c r="J16" s="263"/>
      <c r="K16" s="263"/>
      <c r="L16" s="263"/>
      <c r="M16" s="263"/>
    </row>
    <row r="17" spans="1:13" ht="97.9" customHeight="1">
      <c r="A17" s="263">
        <v>105</v>
      </c>
      <c r="B17" s="263" t="s">
        <v>575</v>
      </c>
      <c r="C17" s="266" t="s">
        <v>742</v>
      </c>
      <c r="D17" s="263" t="s">
        <v>576</v>
      </c>
      <c r="E17" s="263" t="s">
        <v>577</v>
      </c>
      <c r="F17" s="263" t="s">
        <v>578</v>
      </c>
      <c r="G17" s="263" t="s">
        <v>579</v>
      </c>
      <c r="H17" s="263" t="s">
        <v>580</v>
      </c>
      <c r="I17" s="264">
        <v>1335180</v>
      </c>
      <c r="J17" s="263"/>
      <c r="K17" s="263"/>
      <c r="L17" s="263"/>
      <c r="M17" s="263"/>
    </row>
    <row r="18" spans="1:13" ht="67.150000000000006">
      <c r="A18" s="263">
        <v>107</v>
      </c>
      <c r="B18" s="263" t="s">
        <v>587</v>
      </c>
      <c r="C18" s="263" t="s">
        <v>723</v>
      </c>
      <c r="D18" s="263" t="s">
        <v>569</v>
      </c>
      <c r="E18" s="263" t="s">
        <v>577</v>
      </c>
      <c r="F18" s="263" t="s">
        <v>578</v>
      </c>
      <c r="G18" s="263" t="s">
        <v>588</v>
      </c>
      <c r="H18" s="263" t="s">
        <v>589</v>
      </c>
      <c r="I18" s="264">
        <v>1335180</v>
      </c>
      <c r="J18" s="263"/>
      <c r="K18" s="263"/>
      <c r="L18" s="263"/>
      <c r="M18" s="263" t="s">
        <v>743</v>
      </c>
    </row>
    <row r="19" spans="1:13" ht="84">
      <c r="A19" s="263">
        <v>108</v>
      </c>
      <c r="B19" s="263" t="s">
        <v>591</v>
      </c>
      <c r="C19" s="268" t="s">
        <v>728</v>
      </c>
      <c r="D19" s="263" t="s">
        <v>592</v>
      </c>
      <c r="E19" s="263" t="s">
        <v>577</v>
      </c>
      <c r="F19" s="263" t="s">
        <v>578</v>
      </c>
      <c r="G19" s="263" t="s">
        <v>593</v>
      </c>
      <c r="H19" s="263" t="s">
        <v>594</v>
      </c>
      <c r="I19" s="264">
        <v>1335180</v>
      </c>
      <c r="J19" s="263"/>
      <c r="K19" s="263"/>
      <c r="L19" s="263"/>
      <c r="M19" s="263" t="s">
        <v>744</v>
      </c>
    </row>
    <row r="20" spans="1:13" ht="221.45">
      <c r="A20" s="263">
        <v>109</v>
      </c>
      <c r="B20" s="263" t="s">
        <v>596</v>
      </c>
      <c r="C20" s="268" t="s">
        <v>745</v>
      </c>
      <c r="D20" s="263" t="s">
        <v>560</v>
      </c>
      <c r="E20" s="263" t="s">
        <v>597</v>
      </c>
      <c r="F20" s="263" t="s">
        <v>571</v>
      </c>
      <c r="G20" s="263" t="s">
        <v>598</v>
      </c>
      <c r="H20" s="263" t="s">
        <v>599</v>
      </c>
      <c r="I20" s="264">
        <v>3269060</v>
      </c>
      <c r="J20" s="267" t="s">
        <v>600</v>
      </c>
      <c r="K20" s="263" t="s">
        <v>601</v>
      </c>
      <c r="L20" s="263" t="s">
        <v>602</v>
      </c>
      <c r="M20" s="263" t="s">
        <v>746</v>
      </c>
    </row>
    <row r="21" spans="1:13" ht="205.9" customHeight="1">
      <c r="A21" s="263">
        <v>111</v>
      </c>
      <c r="B21" s="263" t="s">
        <v>604</v>
      </c>
      <c r="C21" s="268" t="s">
        <v>747</v>
      </c>
      <c r="D21" s="263" t="s">
        <v>592</v>
      </c>
      <c r="E21" s="263" t="s">
        <v>605</v>
      </c>
      <c r="F21" s="263" t="s">
        <v>606</v>
      </c>
      <c r="G21" s="263" t="s">
        <v>607</v>
      </c>
      <c r="H21" s="263" t="s">
        <v>608</v>
      </c>
      <c r="I21" s="264">
        <v>3455550</v>
      </c>
      <c r="J21" s="263"/>
      <c r="K21" s="263"/>
      <c r="L21" s="263"/>
      <c r="M21" s="263"/>
    </row>
    <row r="22" spans="1:13" ht="81" customHeight="1">
      <c r="A22" s="263">
        <v>119</v>
      </c>
      <c r="B22" s="263" t="s">
        <v>611</v>
      </c>
      <c r="C22" s="263" t="s">
        <v>718</v>
      </c>
      <c r="D22" s="263" t="s">
        <v>560</v>
      </c>
      <c r="E22" s="263" t="s">
        <v>611</v>
      </c>
      <c r="F22" s="263" t="s">
        <v>613</v>
      </c>
      <c r="G22" s="263" t="s">
        <v>614</v>
      </c>
      <c r="H22" s="263" t="s">
        <v>615</v>
      </c>
      <c r="I22" s="264">
        <v>2523100</v>
      </c>
      <c r="J22" s="263" t="s">
        <v>748</v>
      </c>
      <c r="K22" s="263" t="s">
        <v>749</v>
      </c>
      <c r="L22" s="263" t="s">
        <v>750</v>
      </c>
      <c r="M22" s="263"/>
    </row>
    <row r="23" spans="1:13" ht="102" customHeight="1">
      <c r="A23" s="263">
        <v>121</v>
      </c>
      <c r="B23" s="263" t="s">
        <v>617</v>
      </c>
      <c r="C23" s="268" t="s">
        <v>751</v>
      </c>
      <c r="D23" s="263" t="s">
        <v>592</v>
      </c>
      <c r="E23" s="263" t="s">
        <v>612</v>
      </c>
      <c r="F23" s="263" t="s">
        <v>612</v>
      </c>
      <c r="G23" s="263" t="s">
        <v>618</v>
      </c>
      <c r="H23" s="263" t="s">
        <v>619</v>
      </c>
      <c r="I23" s="264">
        <v>2742500</v>
      </c>
      <c r="J23" s="263"/>
      <c r="K23" s="263"/>
      <c r="L23" s="263"/>
      <c r="M23" s="263"/>
    </row>
    <row r="24" spans="1:13" ht="168">
      <c r="A24" s="263">
        <v>122</v>
      </c>
      <c r="B24" s="263" t="s">
        <v>621</v>
      </c>
      <c r="C24" s="263" t="s">
        <v>626</v>
      </c>
      <c r="D24" s="263" t="s">
        <v>622</v>
      </c>
      <c r="E24" s="263" t="s">
        <v>612</v>
      </c>
      <c r="F24" s="263" t="s">
        <v>623</v>
      </c>
      <c r="G24" s="263" t="s">
        <v>624</v>
      </c>
      <c r="H24" s="263" t="s">
        <v>625</v>
      </c>
      <c r="I24" s="264">
        <v>1853930</v>
      </c>
      <c r="J24" s="263" t="s">
        <v>735</v>
      </c>
      <c r="K24" s="263"/>
      <c r="L24" s="263"/>
      <c r="M24" s="263" t="s">
        <v>752</v>
      </c>
    </row>
    <row r="25" spans="1:13" ht="187.9">
      <c r="A25" s="263">
        <v>125</v>
      </c>
      <c r="B25" s="263" t="s">
        <v>629</v>
      </c>
      <c r="C25" s="263" t="s">
        <v>723</v>
      </c>
      <c r="D25" s="263" t="s">
        <v>622</v>
      </c>
      <c r="E25" s="263" t="s">
        <v>630</v>
      </c>
      <c r="F25" s="263" t="s">
        <v>578</v>
      </c>
      <c r="G25" s="263" t="s">
        <v>631</v>
      </c>
      <c r="H25" s="263" t="s">
        <v>632</v>
      </c>
      <c r="I25" s="264">
        <v>25000000</v>
      </c>
      <c r="J25" s="263" t="s">
        <v>633</v>
      </c>
      <c r="K25" s="263" t="s">
        <v>634</v>
      </c>
      <c r="L25" s="263" t="s">
        <v>634</v>
      </c>
      <c r="M25" s="263" t="s">
        <v>753</v>
      </c>
    </row>
    <row r="26" spans="1:13" ht="96" customHeight="1">
      <c r="A26" s="263">
        <v>127</v>
      </c>
      <c r="B26" s="263" t="s">
        <v>637</v>
      </c>
      <c r="C26" s="266" t="s">
        <v>742</v>
      </c>
      <c r="D26" s="263" t="s">
        <v>638</v>
      </c>
      <c r="E26" s="263" t="s">
        <v>630</v>
      </c>
      <c r="F26" s="263" t="s">
        <v>578</v>
      </c>
      <c r="G26" s="263" t="s">
        <v>754</v>
      </c>
      <c r="H26" s="263" t="s">
        <v>755</v>
      </c>
      <c r="I26" s="264">
        <v>10000000</v>
      </c>
      <c r="J26" s="263"/>
      <c r="K26" s="263"/>
      <c r="L26" s="263"/>
      <c r="M26" s="263" t="s">
        <v>639</v>
      </c>
    </row>
    <row r="32" spans="1:13" ht="52.9" customHeight="1">
      <c r="B32" s="230" t="s">
        <v>617</v>
      </c>
      <c r="C32" s="234" t="s">
        <v>756</v>
      </c>
      <c r="D32" s="231" t="s">
        <v>757</v>
      </c>
      <c r="E32" s="217">
        <v>2742500</v>
      </c>
    </row>
    <row r="33" spans="2:5" ht="127.15" customHeight="1">
      <c r="B33" s="227" t="s">
        <v>758</v>
      </c>
      <c r="C33" s="232" t="s">
        <v>759</v>
      </c>
      <c r="D33" s="232" t="s">
        <v>760</v>
      </c>
      <c r="E33" s="212" t="s">
        <v>761</v>
      </c>
    </row>
    <row r="34" spans="2:5" ht="96.6" customHeight="1">
      <c r="B34" s="227" t="s">
        <v>762</v>
      </c>
      <c r="C34" s="228" t="s">
        <v>763</v>
      </c>
      <c r="D34" s="228" t="s">
        <v>764</v>
      </c>
      <c r="E34" s="212" t="s">
        <v>765</v>
      </c>
    </row>
    <row r="35" spans="2:5" ht="42" customHeight="1">
      <c r="B35" s="227" t="s">
        <v>766</v>
      </c>
      <c r="C35" s="228">
        <v>96</v>
      </c>
      <c r="D35" s="228">
        <v>40</v>
      </c>
    </row>
    <row r="36" spans="2:5" ht="18">
      <c r="B36" s="227" t="s">
        <v>767</v>
      </c>
      <c r="C36" s="229">
        <v>2600000</v>
      </c>
      <c r="D36" s="229">
        <v>2585000</v>
      </c>
    </row>
  </sheetData>
  <autoFilter ref="A1:N1" xr:uid="{D4D3CBCD-BE4F-4F56-AD99-A279A427F07B}"/>
  <sortState xmlns:xlrd2="http://schemas.microsoft.com/office/spreadsheetml/2017/richdata2" ref="A2:N26">
    <sortCondition ref="A2:A26"/>
    <sortCondition ref="D2:D26" customList="ene,feb,mar,abr,may,jun,jul,ago,sep,oct,nov,dic"/>
  </sortState>
  <hyperlinks>
    <hyperlink ref="J20" r:id="rId1" xr:uid="{62954A3A-40D2-439C-A4AB-71A0EDC1B993}"/>
    <hyperlink ref="J15" r:id="rId2" xr:uid="{26D1B88B-E121-4BBB-ABE4-3F1CEE6BD284}"/>
    <hyperlink ref="K15" r:id="rId3" display="https://www.ucentral.edu.co/educacion-continua/curso-actualizacion-tributaria" xr:uid="{6D37F3AB-B8BC-4209-9523-B81C5D4CEC0F}"/>
    <hyperlink ref="C33" r:id="rId4" xr:uid="{C6190847-A7F8-44EE-8FD1-8C9753139E77}"/>
    <hyperlink ref="D33" r:id="rId5" xr:uid="{7C8F0332-701D-4FE8-9B12-5F20F5C7EDF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AAC52-EDE9-441B-A1B2-FC634C047A6F}">
  <sheetPr>
    <tabColor rgb="FF00FFFF"/>
  </sheetPr>
  <dimension ref="A1:C21"/>
  <sheetViews>
    <sheetView workbookViewId="0">
      <selection activeCell="B27" sqref="B27"/>
    </sheetView>
  </sheetViews>
  <sheetFormatPr defaultColWidth="11.42578125" defaultRowHeight="14.45"/>
  <cols>
    <col min="1" max="1" width="47.140625" customWidth="1"/>
    <col min="2" max="2" width="33.7109375" customWidth="1"/>
    <col min="3" max="3" width="22.85546875" customWidth="1"/>
  </cols>
  <sheetData>
    <row r="1" spans="1:3">
      <c r="A1" s="222" t="s">
        <v>768</v>
      </c>
      <c r="B1" s="222" t="s">
        <v>769</v>
      </c>
      <c r="C1" s="222" t="s">
        <v>770</v>
      </c>
    </row>
    <row r="2" spans="1:3">
      <c r="A2" s="41" t="s">
        <v>771</v>
      </c>
      <c r="B2" s="41" t="s">
        <v>772</v>
      </c>
      <c r="C2" s="41">
        <v>3138872002</v>
      </c>
    </row>
    <row r="3" spans="1:3">
      <c r="A3" s="41" t="s">
        <v>773</v>
      </c>
      <c r="B3" s="41" t="s">
        <v>774</v>
      </c>
      <c r="C3" s="223">
        <v>3102154351</v>
      </c>
    </row>
    <row r="4" spans="1:3">
      <c r="A4" s="41" t="s">
        <v>775</v>
      </c>
      <c r="B4" s="41" t="s">
        <v>776</v>
      </c>
      <c r="C4" s="294">
        <v>3002192978</v>
      </c>
    </row>
    <row r="5" spans="1:3">
      <c r="A5" s="41" t="s">
        <v>775</v>
      </c>
      <c r="B5" s="41" t="s">
        <v>777</v>
      </c>
      <c r="C5" s="41">
        <v>3045843448</v>
      </c>
    </row>
    <row r="6" spans="1:3">
      <c r="A6" s="41" t="s">
        <v>778</v>
      </c>
      <c r="B6" s="41" t="s">
        <v>779</v>
      </c>
      <c r="C6" s="41">
        <v>3202749517</v>
      </c>
    </row>
    <row r="7" spans="1:3">
      <c r="A7" s="41" t="s">
        <v>780</v>
      </c>
      <c r="B7" s="41" t="s">
        <v>781</v>
      </c>
      <c r="C7" s="41">
        <v>3154191199</v>
      </c>
    </row>
    <row r="8" spans="1:3">
      <c r="A8" s="41" t="s">
        <v>782</v>
      </c>
      <c r="B8" s="41" t="s">
        <v>783</v>
      </c>
      <c r="C8" s="41">
        <v>3168658765</v>
      </c>
    </row>
    <row r="9" spans="1:3">
      <c r="A9" s="41" t="s">
        <v>784</v>
      </c>
      <c r="B9" s="41" t="s">
        <v>784</v>
      </c>
      <c r="C9" s="41">
        <v>3134321522</v>
      </c>
    </row>
    <row r="10" spans="1:3">
      <c r="A10" s="41" t="s">
        <v>785</v>
      </c>
      <c r="B10" s="41" t="s">
        <v>786</v>
      </c>
      <c r="C10" s="41">
        <v>3005489074</v>
      </c>
    </row>
    <row r="11" spans="1:3">
      <c r="A11" s="41" t="s">
        <v>787</v>
      </c>
      <c r="B11" s="41" t="s">
        <v>788</v>
      </c>
      <c r="C11" s="41">
        <v>3188919298</v>
      </c>
    </row>
    <row r="12" spans="1:3">
      <c r="A12" s="41" t="s">
        <v>789</v>
      </c>
      <c r="B12" s="41" t="s">
        <v>790</v>
      </c>
      <c r="C12" s="41">
        <v>3163861932</v>
      </c>
    </row>
    <row r="13" spans="1:3">
      <c r="A13" s="41" t="s">
        <v>791</v>
      </c>
      <c r="B13" s="41" t="s">
        <v>792</v>
      </c>
      <c r="C13" s="41">
        <v>3147013528</v>
      </c>
    </row>
    <row r="14" spans="1:3">
      <c r="A14" s="41" t="s">
        <v>793</v>
      </c>
      <c r="B14" s="41"/>
      <c r="C14" s="41">
        <v>3176575003</v>
      </c>
    </row>
    <row r="15" spans="1:3">
      <c r="A15" s="41" t="s">
        <v>794</v>
      </c>
      <c r="B15" s="41" t="s">
        <v>795</v>
      </c>
      <c r="C15" s="41">
        <v>3503353365</v>
      </c>
    </row>
    <row r="16" spans="1:3">
      <c r="A16" s="41" t="s">
        <v>796</v>
      </c>
      <c r="B16" s="41" t="s">
        <v>797</v>
      </c>
      <c r="C16" s="41">
        <v>3016896202</v>
      </c>
    </row>
    <row r="17" spans="1:3">
      <c r="A17" s="41" t="s">
        <v>798</v>
      </c>
      <c r="B17" s="41" t="s">
        <v>799</v>
      </c>
      <c r="C17" s="41">
        <v>3112625251</v>
      </c>
    </row>
    <row r="18" spans="1:3">
      <c r="A18" s="41" t="s">
        <v>800</v>
      </c>
      <c r="B18" s="41" t="s">
        <v>800</v>
      </c>
      <c r="C18" s="223">
        <v>3108119933</v>
      </c>
    </row>
    <row r="19" spans="1:3">
      <c r="A19" s="41" t="s">
        <v>801</v>
      </c>
      <c r="B19" s="41" t="s">
        <v>802</v>
      </c>
      <c r="C19" s="41">
        <v>3102964225</v>
      </c>
    </row>
    <row r="20" spans="1:3">
      <c r="A20" s="41" t="s">
        <v>803</v>
      </c>
      <c r="B20" s="41" t="s">
        <v>804</v>
      </c>
      <c r="C20" s="41">
        <v>3144682901</v>
      </c>
    </row>
    <row r="21" spans="1:3">
      <c r="A21" s="41"/>
      <c r="B21" s="41"/>
      <c r="C21" s="4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1E973-7DE6-4E9E-BD01-18350A598485}">
  <dimension ref="A2:G4"/>
  <sheetViews>
    <sheetView zoomScaleNormal="100" workbookViewId="0">
      <selection activeCell="D16" sqref="D16"/>
    </sheetView>
  </sheetViews>
  <sheetFormatPr defaultColWidth="11.5703125" defaultRowHeight="13.9"/>
  <cols>
    <col min="1" max="1" width="39.28515625" style="209" customWidth="1"/>
    <col min="2" max="2" width="14.7109375" style="209" customWidth="1"/>
    <col min="3" max="4" width="22" style="209" customWidth="1"/>
    <col min="5" max="6" width="33.7109375" style="209" customWidth="1"/>
    <col min="7" max="7" width="26.42578125" style="209" customWidth="1"/>
    <col min="8" max="16384" width="11.5703125" style="209"/>
  </cols>
  <sheetData>
    <row r="2" spans="1:7" ht="14.45" thickBot="1"/>
    <row r="3" spans="1:7" s="206" customFormat="1" ht="15.6">
      <c r="A3" s="210" t="s">
        <v>547</v>
      </c>
      <c r="B3" s="211" t="s">
        <v>548</v>
      </c>
      <c r="C3" s="211" t="s">
        <v>549</v>
      </c>
      <c r="D3" s="211" t="s">
        <v>550</v>
      </c>
      <c r="E3" s="211" t="s">
        <v>551</v>
      </c>
      <c r="F3" s="211" t="s">
        <v>552</v>
      </c>
      <c r="G3" s="211" t="s">
        <v>805</v>
      </c>
    </row>
    <row r="4" spans="1:7" s="208" customFormat="1" ht="45.6" customHeight="1">
      <c r="A4" s="261"/>
      <c r="B4" s="207"/>
      <c r="C4" s="207"/>
      <c r="D4" s="207"/>
      <c r="E4" s="207"/>
      <c r="F4" s="207"/>
      <c r="G4" s="207"/>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11A9E-57C4-48C2-9738-11C8493A80C2}">
  <sheetPr>
    <pageSetUpPr fitToPage="1"/>
  </sheetPr>
  <dimension ref="A1:R199"/>
  <sheetViews>
    <sheetView topLeftCell="A30" zoomScale="50" zoomScaleNormal="50" workbookViewId="0">
      <selection activeCell="E36" sqref="E36:E37"/>
    </sheetView>
  </sheetViews>
  <sheetFormatPr defaultColWidth="11.42578125" defaultRowHeight="20.45"/>
  <cols>
    <col min="1" max="1" width="14.42578125" style="136" customWidth="1"/>
    <col min="2" max="2" width="51.7109375" style="136" customWidth="1"/>
    <col min="3" max="3" width="22.5703125" style="199" customWidth="1"/>
    <col min="4" max="4" width="34.7109375" style="136" customWidth="1"/>
    <col min="5" max="5" width="40.7109375" style="136" customWidth="1"/>
    <col min="6" max="6" width="29.85546875" style="145" customWidth="1"/>
    <col min="7" max="7" width="60.7109375" style="136" customWidth="1"/>
    <col min="8" max="8" width="16.28515625" style="177" customWidth="1"/>
    <col min="9" max="9" width="29.5703125" style="136" customWidth="1"/>
    <col min="10" max="10" width="18" style="136" customWidth="1"/>
    <col min="11" max="11" width="28.28515625" style="136" customWidth="1"/>
    <col min="12" max="12" width="44.42578125" style="136" customWidth="1"/>
    <col min="13" max="13" width="40.28515625" style="136" customWidth="1"/>
    <col min="14" max="14" width="28.5703125" style="136" customWidth="1"/>
    <col min="15" max="15" width="23.5703125" style="136" customWidth="1"/>
    <col min="16" max="16" width="22.85546875" style="136" customWidth="1"/>
    <col min="17" max="17" width="13.7109375" style="136" customWidth="1"/>
    <col min="18" max="18" width="21.5703125" style="136" customWidth="1"/>
    <col min="19" max="16384" width="11.42578125" style="136"/>
  </cols>
  <sheetData>
    <row r="1" spans="1:18" ht="36.75" customHeight="1"/>
    <row r="2" spans="1:18" ht="36.75" customHeight="1">
      <c r="A2" s="351"/>
      <c r="B2" s="352"/>
      <c r="C2" s="353"/>
      <c r="D2" s="360" t="s">
        <v>209</v>
      </c>
      <c r="E2" s="360"/>
      <c r="F2" s="360"/>
      <c r="G2" s="360"/>
      <c r="H2" s="360"/>
      <c r="I2" s="360"/>
      <c r="J2" s="360"/>
      <c r="K2" s="360"/>
      <c r="L2" s="360"/>
      <c r="M2" s="360"/>
      <c r="N2" s="360"/>
      <c r="O2" s="360"/>
      <c r="P2" s="135" t="s">
        <v>210</v>
      </c>
      <c r="Q2" s="347" t="s">
        <v>211</v>
      </c>
      <c r="R2" s="347"/>
    </row>
    <row r="3" spans="1:18" ht="36.75" customHeight="1">
      <c r="A3" s="354"/>
      <c r="B3" s="355"/>
      <c r="C3" s="356"/>
      <c r="D3" s="360"/>
      <c r="E3" s="360"/>
      <c r="F3" s="360"/>
      <c r="G3" s="360"/>
      <c r="H3" s="360"/>
      <c r="I3" s="360"/>
      <c r="J3" s="360"/>
      <c r="K3" s="360"/>
      <c r="L3" s="360"/>
      <c r="M3" s="360"/>
      <c r="N3" s="360"/>
      <c r="O3" s="360"/>
      <c r="P3" s="135" t="s">
        <v>212</v>
      </c>
      <c r="Q3" s="348">
        <v>2</v>
      </c>
      <c r="R3" s="348"/>
    </row>
    <row r="4" spans="1:18" ht="36.75" customHeight="1">
      <c r="A4" s="357"/>
      <c r="B4" s="358"/>
      <c r="C4" s="359"/>
      <c r="D4" s="360" t="s">
        <v>213</v>
      </c>
      <c r="E4" s="360"/>
      <c r="F4" s="360"/>
      <c r="G4" s="360"/>
      <c r="H4" s="360"/>
      <c r="I4" s="360"/>
      <c r="J4" s="360"/>
      <c r="K4" s="360"/>
      <c r="L4" s="360"/>
      <c r="M4" s="360"/>
      <c r="N4" s="360"/>
      <c r="O4" s="360"/>
      <c r="P4" s="135" t="s">
        <v>214</v>
      </c>
      <c r="Q4" s="349">
        <v>44173</v>
      </c>
      <c r="R4" s="350"/>
    </row>
    <row r="5" spans="1:18" ht="36.75" customHeight="1"/>
    <row r="6" spans="1:18" ht="59.25" customHeight="1">
      <c r="A6" s="370" t="s">
        <v>215</v>
      </c>
      <c r="B6" s="371"/>
      <c r="C6" s="372">
        <v>44862</v>
      </c>
      <c r="D6" s="373"/>
      <c r="E6" s="373"/>
      <c r="F6" s="373"/>
      <c r="G6" s="373"/>
      <c r="H6" s="374"/>
      <c r="I6" s="375"/>
      <c r="J6" s="375"/>
      <c r="K6" s="375"/>
      <c r="L6" s="375"/>
      <c r="M6" s="365" t="s">
        <v>216</v>
      </c>
      <c r="N6" s="365"/>
      <c r="O6" s="383"/>
      <c r="P6" s="383"/>
      <c r="Q6" s="383"/>
      <c r="R6" s="383"/>
    </row>
    <row r="7" spans="1:18" ht="18" customHeight="1">
      <c r="A7" s="376" t="s">
        <v>217</v>
      </c>
      <c r="B7" s="377"/>
      <c r="C7" s="378"/>
      <c r="D7" s="378"/>
      <c r="E7" s="378"/>
      <c r="F7" s="378"/>
      <c r="G7" s="378"/>
      <c r="H7" s="378"/>
      <c r="I7" s="378"/>
      <c r="J7" s="378"/>
      <c r="K7" s="378"/>
      <c r="L7" s="378"/>
      <c r="M7" s="377"/>
      <c r="N7" s="377"/>
      <c r="O7" s="377"/>
      <c r="P7" s="377"/>
      <c r="Q7" s="377"/>
      <c r="R7" s="379"/>
    </row>
    <row r="8" spans="1:18" ht="48.75" customHeight="1">
      <c r="A8" s="380"/>
      <c r="B8" s="381"/>
      <c r="C8" s="381"/>
      <c r="D8" s="381"/>
      <c r="E8" s="381"/>
      <c r="F8" s="381"/>
      <c r="G8" s="381"/>
      <c r="H8" s="381"/>
      <c r="I8" s="381"/>
      <c r="J8" s="381"/>
      <c r="K8" s="381"/>
      <c r="L8" s="381"/>
      <c r="M8" s="381"/>
      <c r="N8" s="381"/>
      <c r="O8" s="381"/>
      <c r="P8" s="381"/>
      <c r="Q8" s="381"/>
      <c r="R8" s="382"/>
    </row>
    <row r="9" spans="1:18" ht="54.75" customHeight="1">
      <c r="A9" s="365" t="s">
        <v>218</v>
      </c>
      <c r="B9" s="365"/>
      <c r="C9" s="365"/>
      <c r="D9" s="365"/>
      <c r="E9" s="365"/>
      <c r="F9" s="365"/>
      <c r="G9" s="365"/>
      <c r="H9" s="365"/>
      <c r="I9" s="365"/>
      <c r="J9" s="365"/>
      <c r="K9" s="365"/>
      <c r="L9" s="365"/>
      <c r="M9" s="365"/>
      <c r="N9" s="365"/>
      <c r="O9" s="365"/>
      <c r="P9" s="365" t="s">
        <v>219</v>
      </c>
      <c r="Q9" s="365"/>
      <c r="R9" s="365"/>
    </row>
    <row r="10" spans="1:18" ht="31.5" customHeight="1">
      <c r="A10" s="389"/>
      <c r="B10" s="389"/>
      <c r="C10" s="389"/>
      <c r="D10" s="389"/>
      <c r="E10" s="389"/>
      <c r="F10" s="389"/>
      <c r="G10" s="389"/>
      <c r="H10" s="389"/>
      <c r="I10" s="389"/>
      <c r="J10" s="389"/>
      <c r="K10" s="389"/>
      <c r="L10" s="389"/>
      <c r="M10" s="389"/>
      <c r="N10" s="389"/>
      <c r="O10" s="389"/>
      <c r="P10" s="389"/>
      <c r="Q10" s="389"/>
      <c r="R10" s="389"/>
    </row>
    <row r="11" spans="1:18" ht="62.25" customHeight="1">
      <c r="A11" s="364" t="s">
        <v>220</v>
      </c>
      <c r="B11" s="364"/>
      <c r="C11" s="366" t="s">
        <v>221</v>
      </c>
      <c r="D11" s="366"/>
      <c r="E11" s="366"/>
      <c r="F11" s="366"/>
      <c r="G11" s="366"/>
      <c r="H11" s="366"/>
      <c r="I11" s="366"/>
      <c r="J11" s="366"/>
      <c r="K11" s="366"/>
      <c r="L11" s="366"/>
      <c r="M11" s="366"/>
      <c r="N11" s="366"/>
      <c r="O11" s="366"/>
      <c r="P11" s="366"/>
      <c r="Q11" s="366"/>
      <c r="R11" s="367"/>
    </row>
    <row r="12" spans="1:18" ht="72" customHeight="1">
      <c r="A12" s="365" t="s">
        <v>222</v>
      </c>
      <c r="B12" s="365"/>
      <c r="C12" s="366" t="s">
        <v>223</v>
      </c>
      <c r="D12" s="366"/>
      <c r="E12" s="366"/>
      <c r="F12" s="366"/>
      <c r="G12" s="366"/>
      <c r="H12" s="366"/>
      <c r="I12" s="366"/>
      <c r="J12" s="366"/>
      <c r="K12" s="366"/>
      <c r="L12" s="366"/>
      <c r="M12" s="366"/>
      <c r="N12" s="366"/>
      <c r="O12" s="366"/>
      <c r="P12" s="366"/>
      <c r="Q12" s="366"/>
      <c r="R12" s="367"/>
    </row>
    <row r="13" spans="1:18" ht="31.5" customHeight="1">
      <c r="A13" s="388" t="s">
        <v>224</v>
      </c>
      <c r="B13" s="388"/>
      <c r="C13" s="388"/>
      <c r="D13" s="388"/>
      <c r="E13" s="388"/>
      <c r="F13" s="388"/>
      <c r="G13" s="388"/>
      <c r="H13" s="388"/>
      <c r="I13" s="388"/>
      <c r="J13" s="388"/>
      <c r="K13" s="388"/>
      <c r="L13" s="388"/>
      <c r="M13" s="388"/>
      <c r="N13" s="388"/>
      <c r="O13" s="388"/>
      <c r="P13" s="388"/>
      <c r="Q13" s="388"/>
      <c r="R13" s="388"/>
    </row>
    <row r="14" spans="1:18" ht="12.75" customHeight="1">
      <c r="A14" s="388"/>
      <c r="B14" s="388"/>
      <c r="C14" s="388"/>
      <c r="D14" s="388"/>
      <c r="E14" s="388"/>
      <c r="F14" s="388"/>
      <c r="G14" s="388"/>
      <c r="H14" s="388"/>
      <c r="I14" s="388"/>
      <c r="J14" s="388"/>
      <c r="K14" s="388"/>
      <c r="L14" s="388"/>
      <c r="M14" s="388"/>
      <c r="N14" s="388"/>
      <c r="O14" s="388"/>
      <c r="P14" s="388"/>
      <c r="Q14" s="388"/>
      <c r="R14" s="388"/>
    </row>
    <row r="15" spans="1:18" ht="90" customHeight="1">
      <c r="A15" s="365" t="s">
        <v>225</v>
      </c>
      <c r="B15" s="365"/>
      <c r="C15" s="365"/>
      <c r="D15" s="365"/>
      <c r="E15" s="365"/>
      <c r="F15" s="365"/>
      <c r="G15" s="365"/>
      <c r="H15" s="365"/>
      <c r="I15" s="365"/>
      <c r="J15" s="365"/>
      <c r="K15" s="365"/>
      <c r="L15" s="365"/>
      <c r="M15" s="365"/>
      <c r="N15" s="134" t="s">
        <v>226</v>
      </c>
      <c r="O15" s="137" t="s">
        <v>227</v>
      </c>
      <c r="P15" s="134" t="s">
        <v>228</v>
      </c>
      <c r="Q15" s="365" t="s">
        <v>229</v>
      </c>
      <c r="R15" s="365"/>
    </row>
    <row r="16" spans="1:18" s="202" customFormat="1" ht="60.75" customHeight="1">
      <c r="A16" s="390" t="s">
        <v>230</v>
      </c>
      <c r="B16" s="390"/>
      <c r="C16" s="387" t="s">
        <v>231</v>
      </c>
      <c r="D16" s="387"/>
      <c r="E16" s="387"/>
      <c r="F16" s="387"/>
      <c r="G16" s="387"/>
      <c r="H16" s="387"/>
      <c r="I16" s="387"/>
      <c r="J16" s="387"/>
      <c r="K16" s="387"/>
      <c r="L16" s="387"/>
      <c r="M16" s="387"/>
      <c r="N16" s="182" t="s">
        <v>232</v>
      </c>
      <c r="O16" s="183">
        <v>44928</v>
      </c>
      <c r="P16" s="184">
        <v>0.95</v>
      </c>
      <c r="Q16" s="368" t="s">
        <v>233</v>
      </c>
      <c r="R16" s="369"/>
    </row>
    <row r="17" spans="1:18">
      <c r="K17" s="138"/>
    </row>
    <row r="18" spans="1:18" s="149" customFormat="1" ht="78" customHeight="1">
      <c r="A18" s="134" t="s">
        <v>234</v>
      </c>
      <c r="B18" s="139" t="s">
        <v>235</v>
      </c>
      <c r="C18" s="200" t="s">
        <v>237</v>
      </c>
      <c r="D18" s="134" t="s">
        <v>238</v>
      </c>
      <c r="E18" s="134" t="s">
        <v>239</v>
      </c>
      <c r="F18" s="146" t="s">
        <v>240</v>
      </c>
      <c r="G18" s="134" t="s">
        <v>241</v>
      </c>
      <c r="H18" s="178" t="s">
        <v>242</v>
      </c>
      <c r="I18" s="134" t="s">
        <v>243</v>
      </c>
      <c r="J18" s="134" t="s">
        <v>244</v>
      </c>
      <c r="K18" s="134" t="s">
        <v>245</v>
      </c>
      <c r="L18" s="134" t="s">
        <v>239</v>
      </c>
      <c r="M18" s="134" t="s">
        <v>246</v>
      </c>
      <c r="N18" s="134" t="s">
        <v>247</v>
      </c>
      <c r="O18" s="134" t="s">
        <v>248</v>
      </c>
      <c r="P18" s="134" t="s">
        <v>249</v>
      </c>
      <c r="Q18" s="134" t="s">
        <v>250</v>
      </c>
      <c r="R18" s="134" t="s">
        <v>251</v>
      </c>
    </row>
    <row r="19" spans="1:18" s="149" customFormat="1" ht="81.599999999999994">
      <c r="A19" s="167">
        <v>1</v>
      </c>
      <c r="B19" s="144" t="s">
        <v>252</v>
      </c>
      <c r="C19" s="198">
        <v>0.78</v>
      </c>
      <c r="D19" s="142" t="s">
        <v>254</v>
      </c>
      <c r="E19" s="142" t="s">
        <v>255</v>
      </c>
      <c r="F19" s="147">
        <v>1903295</v>
      </c>
      <c r="G19" s="176" t="s">
        <v>806</v>
      </c>
      <c r="H19" s="179">
        <v>1</v>
      </c>
      <c r="I19" s="142" t="s">
        <v>254</v>
      </c>
      <c r="J19" s="180">
        <v>44986</v>
      </c>
      <c r="K19" s="180">
        <v>45016</v>
      </c>
      <c r="L19" s="142" t="s">
        <v>255</v>
      </c>
      <c r="M19" s="141"/>
      <c r="N19" s="141"/>
      <c r="O19" s="141"/>
      <c r="P19" s="141"/>
      <c r="Q19" s="141"/>
      <c r="R19" s="141"/>
    </row>
    <row r="20" spans="1:18" s="149" customFormat="1" ht="81.599999999999994">
      <c r="A20" s="167">
        <v>2</v>
      </c>
      <c r="B20" s="144" t="s">
        <v>256</v>
      </c>
      <c r="C20" s="198">
        <v>0.78</v>
      </c>
      <c r="D20" s="142" t="s">
        <v>254</v>
      </c>
      <c r="E20" s="142" t="s">
        <v>255</v>
      </c>
      <c r="F20" s="147">
        <v>1642209</v>
      </c>
      <c r="G20" s="172" t="s">
        <v>256</v>
      </c>
      <c r="H20" s="179">
        <v>1</v>
      </c>
      <c r="I20" s="142" t="s">
        <v>254</v>
      </c>
      <c r="J20" s="180">
        <v>45047</v>
      </c>
      <c r="K20" s="180">
        <v>45077</v>
      </c>
      <c r="L20" s="142" t="s">
        <v>255</v>
      </c>
      <c r="M20" s="141"/>
      <c r="N20" s="141"/>
      <c r="O20" s="141"/>
      <c r="P20" s="141"/>
      <c r="Q20" s="141"/>
      <c r="R20" s="141"/>
    </row>
    <row r="21" spans="1:18" s="149" customFormat="1" ht="81.599999999999994">
      <c r="A21" s="167">
        <v>3</v>
      </c>
      <c r="B21" s="144" t="s">
        <v>807</v>
      </c>
      <c r="C21" s="198">
        <v>0.78</v>
      </c>
      <c r="D21" s="142" t="s">
        <v>254</v>
      </c>
      <c r="E21" s="142" t="s">
        <v>255</v>
      </c>
      <c r="F21" s="147">
        <v>5017678</v>
      </c>
      <c r="G21" s="172" t="s">
        <v>808</v>
      </c>
      <c r="H21" s="179">
        <v>1</v>
      </c>
      <c r="I21" s="142" t="s">
        <v>254</v>
      </c>
      <c r="J21" s="180">
        <v>45078</v>
      </c>
      <c r="K21" s="180">
        <v>45107</v>
      </c>
      <c r="L21" s="142" t="s">
        <v>255</v>
      </c>
      <c r="M21" s="141"/>
      <c r="N21" s="141"/>
      <c r="O21" s="141"/>
      <c r="P21" s="141"/>
      <c r="Q21" s="141"/>
      <c r="R21" s="141"/>
    </row>
    <row r="22" spans="1:18" s="149" customFormat="1" ht="90" customHeight="1">
      <c r="A22" s="140">
        <v>4</v>
      </c>
      <c r="B22" s="144" t="s">
        <v>260</v>
      </c>
      <c r="C22" s="198">
        <v>0.78</v>
      </c>
      <c r="D22" s="142" t="s">
        <v>254</v>
      </c>
      <c r="E22" s="142" t="s">
        <v>262</v>
      </c>
      <c r="F22" s="147">
        <v>0</v>
      </c>
      <c r="G22" s="172" t="s">
        <v>260</v>
      </c>
      <c r="H22" s="179">
        <v>1</v>
      </c>
      <c r="I22" s="142" t="s">
        <v>254</v>
      </c>
      <c r="J22" s="180">
        <v>45017</v>
      </c>
      <c r="K22" s="180">
        <v>45046</v>
      </c>
      <c r="L22" s="142" t="s">
        <v>262</v>
      </c>
      <c r="M22" s="141"/>
      <c r="N22" s="141"/>
      <c r="O22" s="141"/>
      <c r="P22" s="141"/>
      <c r="Q22" s="141"/>
      <c r="R22" s="141"/>
    </row>
    <row r="23" spans="1:18" s="149" customFormat="1" ht="81.599999999999994">
      <c r="A23" s="167">
        <v>5</v>
      </c>
      <c r="B23" s="144" t="s">
        <v>809</v>
      </c>
      <c r="C23" s="198">
        <v>0.78</v>
      </c>
      <c r="D23" s="142" t="s">
        <v>254</v>
      </c>
      <c r="E23" s="142" t="s">
        <v>255</v>
      </c>
      <c r="F23" s="147">
        <v>3905091.824</v>
      </c>
      <c r="G23" s="172" t="s">
        <v>809</v>
      </c>
      <c r="H23" s="179">
        <v>1</v>
      </c>
      <c r="I23" s="142" t="s">
        <v>254</v>
      </c>
      <c r="J23" s="180">
        <v>45108</v>
      </c>
      <c r="K23" s="180">
        <v>45138</v>
      </c>
      <c r="L23" s="142" t="s">
        <v>255</v>
      </c>
      <c r="M23" s="141"/>
      <c r="N23" s="141"/>
      <c r="O23" s="141"/>
      <c r="P23" s="141"/>
      <c r="Q23" s="141"/>
      <c r="R23" s="141"/>
    </row>
    <row r="24" spans="1:18" s="149" customFormat="1" ht="81.599999999999994">
      <c r="A24" s="167">
        <v>6</v>
      </c>
      <c r="B24" s="144" t="s">
        <v>810</v>
      </c>
      <c r="C24" s="198">
        <v>0.78</v>
      </c>
      <c r="D24" s="142" t="s">
        <v>254</v>
      </c>
      <c r="E24" s="142" t="s">
        <v>255</v>
      </c>
      <c r="F24" s="147">
        <v>5048657.28</v>
      </c>
      <c r="G24" s="172" t="s">
        <v>810</v>
      </c>
      <c r="H24" s="179">
        <v>1</v>
      </c>
      <c r="I24" s="142" t="s">
        <v>254</v>
      </c>
      <c r="J24" s="180">
        <v>45231</v>
      </c>
      <c r="K24" s="180">
        <v>45260</v>
      </c>
      <c r="L24" s="142" t="s">
        <v>255</v>
      </c>
      <c r="M24" s="141"/>
      <c r="N24" s="141"/>
      <c r="O24" s="141"/>
      <c r="P24" s="141"/>
      <c r="Q24" s="141"/>
      <c r="R24" s="141"/>
    </row>
    <row r="25" spans="1:18" s="149" customFormat="1" ht="81.599999999999994">
      <c r="A25" s="140">
        <v>7</v>
      </c>
      <c r="B25" s="144" t="s">
        <v>267</v>
      </c>
      <c r="C25" s="198">
        <v>0.78</v>
      </c>
      <c r="D25" s="142" t="s">
        <v>254</v>
      </c>
      <c r="E25" s="142" t="s">
        <v>262</v>
      </c>
      <c r="F25" s="147">
        <v>0</v>
      </c>
      <c r="G25" s="172" t="s">
        <v>267</v>
      </c>
      <c r="H25" s="179">
        <v>1</v>
      </c>
      <c r="I25" s="142" t="s">
        <v>254</v>
      </c>
      <c r="J25" s="180">
        <v>44958</v>
      </c>
      <c r="K25" s="180">
        <v>44985</v>
      </c>
      <c r="L25" s="142" t="s">
        <v>262</v>
      </c>
      <c r="M25" s="141"/>
      <c r="N25" s="141"/>
      <c r="O25" s="141"/>
      <c r="P25" s="141"/>
      <c r="Q25" s="141"/>
      <c r="R25" s="141"/>
    </row>
    <row r="26" spans="1:18" s="149" customFormat="1" ht="81.599999999999994">
      <c r="A26" s="167">
        <v>8</v>
      </c>
      <c r="B26" s="144" t="s">
        <v>268</v>
      </c>
      <c r="C26" s="198">
        <v>0.78</v>
      </c>
      <c r="D26" s="142" t="s">
        <v>254</v>
      </c>
      <c r="E26" s="142" t="s">
        <v>255</v>
      </c>
      <c r="F26" s="147">
        <v>770094</v>
      </c>
      <c r="G26" s="172" t="s">
        <v>268</v>
      </c>
      <c r="H26" s="179">
        <v>1</v>
      </c>
      <c r="I26" s="142" t="s">
        <v>254</v>
      </c>
      <c r="J26" s="180">
        <v>44986</v>
      </c>
      <c r="K26" s="180">
        <v>45016</v>
      </c>
      <c r="L26" s="142" t="s">
        <v>255</v>
      </c>
      <c r="M26" s="141"/>
      <c r="N26" s="141"/>
      <c r="O26" s="141"/>
      <c r="P26" s="141"/>
      <c r="Q26" s="141"/>
      <c r="R26" s="141"/>
    </row>
    <row r="27" spans="1:18" s="149" customFormat="1" ht="81.599999999999994">
      <c r="A27" s="167">
        <v>9</v>
      </c>
      <c r="B27" s="144" t="s">
        <v>270</v>
      </c>
      <c r="C27" s="198">
        <v>0.78</v>
      </c>
      <c r="D27" s="142" t="s">
        <v>254</v>
      </c>
      <c r="E27" s="142" t="s">
        <v>255</v>
      </c>
      <c r="F27" s="147">
        <v>3071600</v>
      </c>
      <c r="G27" s="172" t="s">
        <v>270</v>
      </c>
      <c r="H27" s="179">
        <v>1</v>
      </c>
      <c r="I27" s="142" t="s">
        <v>254</v>
      </c>
      <c r="J27" s="180">
        <v>44986</v>
      </c>
      <c r="K27" s="180">
        <v>45016</v>
      </c>
      <c r="L27" s="142" t="s">
        <v>255</v>
      </c>
      <c r="M27" s="141"/>
      <c r="N27" s="141"/>
      <c r="O27" s="141"/>
      <c r="P27" s="141"/>
      <c r="Q27" s="141"/>
      <c r="R27" s="141"/>
    </row>
    <row r="28" spans="1:18" s="149" customFormat="1" ht="81.599999999999994">
      <c r="A28" s="140">
        <v>10</v>
      </c>
      <c r="B28" s="144" t="s">
        <v>272</v>
      </c>
      <c r="C28" s="198">
        <v>0.78</v>
      </c>
      <c r="D28" s="142" t="s">
        <v>254</v>
      </c>
      <c r="E28" s="142" t="s">
        <v>262</v>
      </c>
      <c r="F28" s="147">
        <v>0</v>
      </c>
      <c r="G28" s="172" t="s">
        <v>272</v>
      </c>
      <c r="H28" s="179">
        <v>1</v>
      </c>
      <c r="I28" s="142" t="s">
        <v>254</v>
      </c>
      <c r="J28" s="180">
        <v>44958</v>
      </c>
      <c r="K28" s="180">
        <v>44985</v>
      </c>
      <c r="L28" s="142" t="s">
        <v>262</v>
      </c>
      <c r="M28" s="141"/>
      <c r="N28" s="141"/>
      <c r="O28" s="141"/>
      <c r="P28" s="141"/>
      <c r="Q28" s="141"/>
      <c r="R28" s="141"/>
    </row>
    <row r="29" spans="1:18" s="149" customFormat="1" ht="81.599999999999994">
      <c r="A29" s="140">
        <v>11</v>
      </c>
      <c r="B29" s="144" t="s">
        <v>273</v>
      </c>
      <c r="C29" s="198">
        <v>0.78</v>
      </c>
      <c r="D29" s="142" t="s">
        <v>254</v>
      </c>
      <c r="E29" s="142" t="s">
        <v>262</v>
      </c>
      <c r="F29" s="147">
        <v>0</v>
      </c>
      <c r="G29" s="172" t="s">
        <v>273</v>
      </c>
      <c r="H29" s="179">
        <v>1</v>
      </c>
      <c r="I29" s="142" t="s">
        <v>254</v>
      </c>
      <c r="J29" s="180">
        <v>45139</v>
      </c>
      <c r="K29" s="180">
        <v>45169</v>
      </c>
      <c r="L29" s="142" t="s">
        <v>262</v>
      </c>
      <c r="M29" s="141"/>
      <c r="N29" s="141"/>
      <c r="O29" s="141"/>
      <c r="P29" s="141"/>
      <c r="Q29" s="141"/>
      <c r="R29" s="141"/>
    </row>
    <row r="30" spans="1:18" s="149" customFormat="1" ht="101.45" customHeight="1">
      <c r="A30" s="154">
        <v>12</v>
      </c>
      <c r="B30" s="394" t="s">
        <v>275</v>
      </c>
      <c r="C30" s="397">
        <v>0.78</v>
      </c>
      <c r="D30" s="394" t="s">
        <v>254</v>
      </c>
      <c r="E30" s="394" t="s">
        <v>262</v>
      </c>
      <c r="F30" s="400">
        <v>0</v>
      </c>
      <c r="G30" s="172" t="s">
        <v>276</v>
      </c>
      <c r="H30" s="179">
        <v>0.1666</v>
      </c>
      <c r="I30" s="394" t="s">
        <v>254</v>
      </c>
      <c r="J30" s="180">
        <v>44958</v>
      </c>
      <c r="K30" s="180">
        <v>44985</v>
      </c>
      <c r="L30" s="394" t="s">
        <v>262</v>
      </c>
      <c r="M30" s="141"/>
      <c r="N30" s="141"/>
      <c r="O30" s="141"/>
      <c r="P30" s="141"/>
      <c r="Q30" s="141"/>
      <c r="R30" s="141"/>
    </row>
    <row r="31" spans="1:18" s="149" customFormat="1" ht="21">
      <c r="A31" s="168">
        <v>12</v>
      </c>
      <c r="B31" s="395"/>
      <c r="C31" s="398"/>
      <c r="D31" s="395"/>
      <c r="E31" s="395"/>
      <c r="F31" s="401"/>
      <c r="G31" s="172" t="s">
        <v>277</v>
      </c>
      <c r="H31" s="179">
        <v>0.1666</v>
      </c>
      <c r="I31" s="395"/>
      <c r="J31" s="180">
        <v>45017</v>
      </c>
      <c r="K31" s="180">
        <v>45046</v>
      </c>
      <c r="L31" s="395"/>
      <c r="M31" s="141"/>
      <c r="N31" s="141"/>
      <c r="O31" s="141"/>
      <c r="P31" s="141"/>
      <c r="Q31" s="141"/>
      <c r="R31" s="141"/>
    </row>
    <row r="32" spans="1:18" s="149" customFormat="1" ht="21">
      <c r="A32" s="151">
        <v>12</v>
      </c>
      <c r="B32" s="395"/>
      <c r="C32" s="398"/>
      <c r="D32" s="395"/>
      <c r="E32" s="395"/>
      <c r="F32" s="401"/>
      <c r="G32" s="172" t="s">
        <v>279</v>
      </c>
      <c r="H32" s="179">
        <v>0.1666</v>
      </c>
      <c r="I32" s="395"/>
      <c r="J32" s="180">
        <v>45078</v>
      </c>
      <c r="K32" s="180">
        <v>45107</v>
      </c>
      <c r="L32" s="395"/>
      <c r="M32" s="141"/>
      <c r="N32" s="141"/>
      <c r="O32" s="141"/>
      <c r="P32" s="141"/>
      <c r="Q32" s="141"/>
      <c r="R32" s="141"/>
    </row>
    <row r="33" spans="1:18" s="149" customFormat="1" ht="21">
      <c r="A33" s="168">
        <v>12</v>
      </c>
      <c r="B33" s="395"/>
      <c r="C33" s="398"/>
      <c r="D33" s="395"/>
      <c r="E33" s="395"/>
      <c r="F33" s="401"/>
      <c r="G33" s="172" t="s">
        <v>281</v>
      </c>
      <c r="H33" s="179">
        <v>0.1666</v>
      </c>
      <c r="I33" s="395"/>
      <c r="J33" s="180">
        <v>45139</v>
      </c>
      <c r="K33" s="180">
        <v>45169</v>
      </c>
      <c r="L33" s="395"/>
      <c r="M33" s="141"/>
      <c r="N33" s="141"/>
      <c r="O33" s="141"/>
      <c r="P33" s="141"/>
      <c r="Q33" s="141"/>
      <c r="R33" s="141"/>
    </row>
    <row r="34" spans="1:18" s="149" customFormat="1" ht="21">
      <c r="A34" s="168">
        <v>12</v>
      </c>
      <c r="B34" s="395"/>
      <c r="C34" s="398"/>
      <c r="D34" s="395"/>
      <c r="E34" s="395"/>
      <c r="F34" s="401"/>
      <c r="G34" s="172" t="s">
        <v>283</v>
      </c>
      <c r="H34" s="179">
        <v>0.1666</v>
      </c>
      <c r="I34" s="395"/>
      <c r="J34" s="180">
        <v>45200</v>
      </c>
      <c r="K34" s="180">
        <v>45230</v>
      </c>
      <c r="L34" s="395"/>
      <c r="M34" s="141"/>
      <c r="N34" s="141"/>
      <c r="O34" s="141"/>
      <c r="P34" s="141"/>
      <c r="Q34" s="141"/>
      <c r="R34" s="141"/>
    </row>
    <row r="35" spans="1:18" s="149" customFormat="1" ht="21">
      <c r="A35" s="153">
        <v>12</v>
      </c>
      <c r="B35" s="396"/>
      <c r="C35" s="399"/>
      <c r="D35" s="396"/>
      <c r="E35" s="396"/>
      <c r="F35" s="402"/>
      <c r="G35" s="172" t="s">
        <v>284</v>
      </c>
      <c r="H35" s="179">
        <v>0.1666</v>
      </c>
      <c r="I35" s="396"/>
      <c r="J35" s="180">
        <v>45261</v>
      </c>
      <c r="K35" s="180">
        <v>45291</v>
      </c>
      <c r="L35" s="396"/>
      <c r="M35" s="141"/>
      <c r="N35" s="141"/>
      <c r="O35" s="141"/>
      <c r="P35" s="141"/>
      <c r="Q35" s="141"/>
      <c r="R35" s="141"/>
    </row>
    <row r="36" spans="1:18" s="149" customFormat="1" ht="40.9">
      <c r="A36" s="150">
        <v>13</v>
      </c>
      <c r="B36" s="394" t="s">
        <v>285</v>
      </c>
      <c r="C36" s="397">
        <v>0.78</v>
      </c>
      <c r="D36" s="394" t="s">
        <v>254</v>
      </c>
      <c r="E36" s="394" t="s">
        <v>262</v>
      </c>
      <c r="F36" s="400">
        <v>0</v>
      </c>
      <c r="G36" s="172" t="s">
        <v>286</v>
      </c>
      <c r="H36" s="179">
        <v>0.5</v>
      </c>
      <c r="I36" s="394" t="s">
        <v>254</v>
      </c>
      <c r="J36" s="180">
        <v>44986</v>
      </c>
      <c r="K36" s="180">
        <v>45016</v>
      </c>
      <c r="L36" s="394" t="s">
        <v>262</v>
      </c>
      <c r="M36" s="141"/>
      <c r="N36" s="141"/>
      <c r="O36" s="141"/>
      <c r="P36" s="141"/>
      <c r="Q36" s="141"/>
      <c r="R36" s="141"/>
    </row>
    <row r="37" spans="1:18" s="149" customFormat="1" ht="40.9">
      <c r="A37" s="153">
        <v>13</v>
      </c>
      <c r="B37" s="396"/>
      <c r="C37" s="399"/>
      <c r="D37" s="396"/>
      <c r="E37" s="396"/>
      <c r="F37" s="402"/>
      <c r="G37" s="172" t="s">
        <v>288</v>
      </c>
      <c r="H37" s="179">
        <v>0.5</v>
      </c>
      <c r="I37" s="396"/>
      <c r="J37" s="180">
        <v>45170</v>
      </c>
      <c r="K37" s="180">
        <v>45199</v>
      </c>
      <c r="L37" s="396"/>
      <c r="M37" s="141"/>
      <c r="N37" s="141"/>
      <c r="O37" s="141"/>
      <c r="P37" s="141"/>
      <c r="Q37" s="141"/>
      <c r="R37" s="141"/>
    </row>
    <row r="38" spans="1:18" s="149" customFormat="1" ht="81.599999999999994">
      <c r="A38" s="140">
        <v>14</v>
      </c>
      <c r="B38" s="144" t="s">
        <v>289</v>
      </c>
      <c r="C38" s="198">
        <v>0.78</v>
      </c>
      <c r="D38" s="142" t="s">
        <v>254</v>
      </c>
      <c r="E38" s="142" t="s">
        <v>262</v>
      </c>
      <c r="F38" s="147">
        <v>0</v>
      </c>
      <c r="G38" s="172" t="s">
        <v>289</v>
      </c>
      <c r="H38" s="179">
        <v>1</v>
      </c>
      <c r="I38" s="142" t="s">
        <v>254</v>
      </c>
      <c r="J38" s="180">
        <v>45047</v>
      </c>
      <c r="K38" s="180">
        <v>45077</v>
      </c>
      <c r="L38" s="142" t="s">
        <v>262</v>
      </c>
      <c r="M38" s="141"/>
      <c r="N38" s="141"/>
      <c r="O38" s="141"/>
      <c r="P38" s="141"/>
      <c r="Q38" s="141"/>
      <c r="R38" s="141"/>
    </row>
    <row r="39" spans="1:18" s="149" customFormat="1" ht="40.9">
      <c r="A39" s="150">
        <v>15</v>
      </c>
      <c r="B39" s="394" t="s">
        <v>291</v>
      </c>
      <c r="C39" s="397">
        <v>0.78</v>
      </c>
      <c r="D39" s="394" t="s">
        <v>254</v>
      </c>
      <c r="E39" s="394" t="s">
        <v>262</v>
      </c>
      <c r="F39" s="400">
        <v>0</v>
      </c>
      <c r="G39" s="172" t="s">
        <v>292</v>
      </c>
      <c r="H39" s="179">
        <v>0.5</v>
      </c>
      <c r="I39" s="394" t="s">
        <v>254</v>
      </c>
      <c r="J39" s="180">
        <v>45017</v>
      </c>
      <c r="K39" s="180">
        <v>45046</v>
      </c>
      <c r="L39" s="394" t="s">
        <v>262</v>
      </c>
      <c r="M39" s="141"/>
      <c r="N39" s="141"/>
      <c r="O39" s="141"/>
      <c r="P39" s="141"/>
      <c r="Q39" s="141"/>
      <c r="R39" s="141"/>
    </row>
    <row r="40" spans="1:18" s="149" customFormat="1" ht="40.9">
      <c r="A40" s="153">
        <v>15</v>
      </c>
      <c r="B40" s="396"/>
      <c r="C40" s="399"/>
      <c r="D40" s="396"/>
      <c r="E40" s="396"/>
      <c r="F40" s="402"/>
      <c r="G40" s="172" t="s">
        <v>294</v>
      </c>
      <c r="H40" s="179">
        <v>0.5</v>
      </c>
      <c r="I40" s="396"/>
      <c r="J40" s="180">
        <v>45170</v>
      </c>
      <c r="K40" s="180">
        <v>45199</v>
      </c>
      <c r="L40" s="396"/>
      <c r="M40" s="141"/>
      <c r="N40" s="141"/>
      <c r="O40" s="141"/>
      <c r="P40" s="141"/>
      <c r="Q40" s="141"/>
      <c r="R40" s="141"/>
    </row>
    <row r="41" spans="1:18" s="149" customFormat="1" ht="81.599999999999994">
      <c r="A41" s="140">
        <v>16</v>
      </c>
      <c r="B41" s="144" t="s">
        <v>295</v>
      </c>
      <c r="C41" s="198">
        <v>0.78</v>
      </c>
      <c r="D41" s="142" t="s">
        <v>254</v>
      </c>
      <c r="E41" s="142" t="s">
        <v>262</v>
      </c>
      <c r="F41" s="147">
        <v>0</v>
      </c>
      <c r="G41" s="172" t="s">
        <v>297</v>
      </c>
      <c r="H41" s="179">
        <v>1</v>
      </c>
      <c r="I41" s="142" t="s">
        <v>254</v>
      </c>
      <c r="J41" s="180">
        <v>45200</v>
      </c>
      <c r="K41" s="180">
        <v>45230</v>
      </c>
      <c r="L41" s="142" t="s">
        <v>262</v>
      </c>
      <c r="M41" s="141"/>
      <c r="N41" s="141"/>
      <c r="O41" s="141"/>
      <c r="P41" s="141"/>
      <c r="Q41" s="141"/>
      <c r="R41" s="141"/>
    </row>
    <row r="42" spans="1:18" s="149" customFormat="1" ht="81.599999999999994">
      <c r="A42" s="140">
        <v>17</v>
      </c>
      <c r="B42" s="144" t="s">
        <v>298</v>
      </c>
      <c r="C42" s="198">
        <v>0.78</v>
      </c>
      <c r="D42" s="142" t="s">
        <v>254</v>
      </c>
      <c r="E42" s="142" t="s">
        <v>262</v>
      </c>
      <c r="F42" s="147">
        <v>0</v>
      </c>
      <c r="G42" s="173" t="s">
        <v>299</v>
      </c>
      <c r="H42" s="179">
        <v>1</v>
      </c>
      <c r="I42" s="142" t="s">
        <v>254</v>
      </c>
      <c r="J42" s="180">
        <v>45231</v>
      </c>
      <c r="K42" s="180">
        <v>45260</v>
      </c>
      <c r="L42" s="142" t="s">
        <v>262</v>
      </c>
      <c r="M42" s="141"/>
      <c r="N42" s="141"/>
      <c r="O42" s="141"/>
      <c r="P42" s="141"/>
      <c r="Q42" s="141"/>
      <c r="R42" s="141"/>
    </row>
    <row r="43" spans="1:18" s="149" customFormat="1" ht="81.599999999999994">
      <c r="A43" s="140">
        <v>18</v>
      </c>
      <c r="B43" s="144" t="s">
        <v>300</v>
      </c>
      <c r="C43" s="198">
        <v>0.78</v>
      </c>
      <c r="D43" s="142" t="s">
        <v>254</v>
      </c>
      <c r="E43" s="142" t="s">
        <v>262</v>
      </c>
      <c r="F43" s="147">
        <v>0</v>
      </c>
      <c r="G43" s="173" t="s">
        <v>300</v>
      </c>
      <c r="H43" s="179">
        <v>1</v>
      </c>
      <c r="I43" s="142" t="s">
        <v>254</v>
      </c>
      <c r="J43" s="180">
        <v>45108</v>
      </c>
      <c r="K43" s="180">
        <v>45138</v>
      </c>
      <c r="L43" s="142" t="s">
        <v>262</v>
      </c>
      <c r="M43" s="141"/>
      <c r="N43" s="141"/>
      <c r="O43" s="141"/>
      <c r="P43" s="141"/>
      <c r="Q43" s="141"/>
      <c r="R43" s="141"/>
    </row>
    <row r="44" spans="1:18" s="149" customFormat="1" ht="81.599999999999994">
      <c r="A44" s="167">
        <v>19</v>
      </c>
      <c r="B44" s="144" t="s">
        <v>302</v>
      </c>
      <c r="C44" s="198">
        <v>0.78</v>
      </c>
      <c r="D44" s="142" t="s">
        <v>254</v>
      </c>
      <c r="E44" s="142" t="s">
        <v>255</v>
      </c>
      <c r="F44" s="147">
        <v>3181300</v>
      </c>
      <c r="G44" s="173" t="s">
        <v>302</v>
      </c>
      <c r="H44" s="179">
        <v>1</v>
      </c>
      <c r="I44" s="142" t="s">
        <v>254</v>
      </c>
      <c r="J44" s="180">
        <v>45139</v>
      </c>
      <c r="K44" s="180">
        <v>45169</v>
      </c>
      <c r="L44" s="142" t="s">
        <v>255</v>
      </c>
      <c r="M44" s="141"/>
      <c r="N44" s="141"/>
      <c r="O44" s="141"/>
      <c r="P44" s="141"/>
      <c r="Q44" s="141"/>
      <c r="R44" s="141"/>
    </row>
    <row r="45" spans="1:18" s="149" customFormat="1" ht="81.599999999999994">
      <c r="A45" s="140">
        <v>20</v>
      </c>
      <c r="B45" s="144" t="s">
        <v>304</v>
      </c>
      <c r="C45" s="198">
        <v>0.78</v>
      </c>
      <c r="D45" s="142" t="s">
        <v>254</v>
      </c>
      <c r="E45" s="142" t="s">
        <v>262</v>
      </c>
      <c r="F45" s="147">
        <v>0</v>
      </c>
      <c r="G45" s="173" t="s">
        <v>304</v>
      </c>
      <c r="H45" s="179">
        <v>1</v>
      </c>
      <c r="I45" s="142" t="s">
        <v>254</v>
      </c>
      <c r="J45" s="180">
        <v>45139</v>
      </c>
      <c r="K45" s="180">
        <v>45169</v>
      </c>
      <c r="L45" s="142" t="s">
        <v>262</v>
      </c>
      <c r="M45" s="141"/>
      <c r="N45" s="141"/>
      <c r="O45" s="141"/>
      <c r="P45" s="141"/>
      <c r="Q45" s="141"/>
      <c r="R45" s="141"/>
    </row>
    <row r="46" spans="1:18" s="149" customFormat="1" ht="21">
      <c r="A46" s="155">
        <v>21</v>
      </c>
      <c r="B46" s="344" t="s">
        <v>306</v>
      </c>
      <c r="C46" s="397">
        <v>0.78</v>
      </c>
      <c r="D46" s="394" t="s">
        <v>254</v>
      </c>
      <c r="E46" s="394" t="s">
        <v>262</v>
      </c>
      <c r="F46" s="400">
        <v>0</v>
      </c>
      <c r="G46" s="173" t="s">
        <v>307</v>
      </c>
      <c r="H46" s="179">
        <v>0.5</v>
      </c>
      <c r="I46" s="394" t="s">
        <v>254</v>
      </c>
      <c r="J46" s="180">
        <v>45047</v>
      </c>
      <c r="K46" s="180">
        <v>45077</v>
      </c>
      <c r="L46" s="394" t="s">
        <v>262</v>
      </c>
      <c r="M46" s="141"/>
      <c r="N46" s="141"/>
      <c r="O46" s="141"/>
      <c r="P46" s="141"/>
      <c r="Q46" s="141"/>
      <c r="R46" s="141"/>
    </row>
    <row r="47" spans="1:18" s="149" customFormat="1" ht="21">
      <c r="A47" s="160">
        <v>21</v>
      </c>
      <c r="B47" s="346"/>
      <c r="C47" s="399"/>
      <c r="D47" s="396"/>
      <c r="E47" s="396"/>
      <c r="F47" s="402"/>
      <c r="G47" s="173" t="s">
        <v>309</v>
      </c>
      <c r="H47" s="179">
        <v>0.5</v>
      </c>
      <c r="I47" s="396"/>
      <c r="J47" s="180">
        <v>45200</v>
      </c>
      <c r="K47" s="180">
        <v>45230</v>
      </c>
      <c r="L47" s="396"/>
      <c r="M47" s="141"/>
      <c r="N47" s="141"/>
      <c r="O47" s="141"/>
      <c r="P47" s="141"/>
      <c r="Q47" s="141"/>
      <c r="R47" s="141"/>
    </row>
    <row r="48" spans="1:18" s="149" customFormat="1" ht="81.599999999999994">
      <c r="A48" s="140">
        <v>22</v>
      </c>
      <c r="B48" s="144" t="s">
        <v>310</v>
      </c>
      <c r="C48" s="198">
        <v>0.78</v>
      </c>
      <c r="D48" s="142" t="s">
        <v>254</v>
      </c>
      <c r="E48" s="142" t="s">
        <v>262</v>
      </c>
      <c r="F48" s="147">
        <v>0</v>
      </c>
      <c r="G48" s="173" t="s">
        <v>310</v>
      </c>
      <c r="H48" s="179">
        <v>1</v>
      </c>
      <c r="I48" s="142" t="s">
        <v>254</v>
      </c>
      <c r="J48" s="180">
        <v>45231</v>
      </c>
      <c r="K48" s="180">
        <v>45260</v>
      </c>
      <c r="L48" s="142" t="s">
        <v>262</v>
      </c>
      <c r="M48" s="141"/>
      <c r="N48" s="141"/>
      <c r="O48" s="141"/>
      <c r="P48" s="141"/>
      <c r="Q48" s="141"/>
      <c r="R48" s="141"/>
    </row>
    <row r="49" spans="1:18" s="149" customFormat="1" ht="81.599999999999994">
      <c r="A49" s="140">
        <v>23</v>
      </c>
      <c r="B49" s="144" t="s">
        <v>312</v>
      </c>
      <c r="C49" s="198">
        <v>0.78</v>
      </c>
      <c r="D49" s="142" t="s">
        <v>254</v>
      </c>
      <c r="E49" s="142" t="s">
        <v>262</v>
      </c>
      <c r="F49" s="147">
        <v>0</v>
      </c>
      <c r="G49" s="173" t="s">
        <v>312</v>
      </c>
      <c r="H49" s="179">
        <v>1</v>
      </c>
      <c r="I49" s="142" t="s">
        <v>254</v>
      </c>
      <c r="J49" s="180">
        <v>45200</v>
      </c>
      <c r="K49" s="180">
        <v>45230</v>
      </c>
      <c r="L49" s="142" t="s">
        <v>262</v>
      </c>
      <c r="M49" s="141"/>
      <c r="N49" s="141"/>
      <c r="O49" s="141"/>
      <c r="P49" s="141"/>
      <c r="Q49" s="141"/>
      <c r="R49" s="141"/>
    </row>
    <row r="50" spans="1:18" s="149" customFormat="1" ht="81.599999999999994">
      <c r="A50" s="140">
        <v>24</v>
      </c>
      <c r="B50" s="144" t="s">
        <v>314</v>
      </c>
      <c r="C50" s="198">
        <v>0.78</v>
      </c>
      <c r="D50" s="142" t="s">
        <v>254</v>
      </c>
      <c r="E50" s="142" t="s">
        <v>262</v>
      </c>
      <c r="F50" s="147">
        <v>0</v>
      </c>
      <c r="G50" s="173" t="s">
        <v>314</v>
      </c>
      <c r="H50" s="179">
        <v>1</v>
      </c>
      <c r="I50" s="142" t="s">
        <v>254</v>
      </c>
      <c r="J50" s="180">
        <v>45231</v>
      </c>
      <c r="K50" s="180">
        <v>45260</v>
      </c>
      <c r="L50" s="142" t="s">
        <v>262</v>
      </c>
      <c r="M50" s="141"/>
      <c r="N50" s="141"/>
      <c r="O50" s="141"/>
      <c r="P50" s="141"/>
      <c r="Q50" s="141"/>
      <c r="R50" s="141"/>
    </row>
    <row r="51" spans="1:18" s="149" customFormat="1" ht="81.599999999999994">
      <c r="A51" s="140">
        <v>25</v>
      </c>
      <c r="B51" s="144" t="s">
        <v>315</v>
      </c>
      <c r="C51" s="198">
        <v>0.78</v>
      </c>
      <c r="D51" s="142" t="s">
        <v>254</v>
      </c>
      <c r="E51" s="142" t="s">
        <v>262</v>
      </c>
      <c r="F51" s="147">
        <v>0</v>
      </c>
      <c r="G51" s="173" t="s">
        <v>315</v>
      </c>
      <c r="H51" s="179">
        <v>1</v>
      </c>
      <c r="I51" s="142" t="s">
        <v>254</v>
      </c>
      <c r="J51" s="180">
        <v>45017</v>
      </c>
      <c r="K51" s="180">
        <v>45046</v>
      </c>
      <c r="L51" s="142" t="s">
        <v>262</v>
      </c>
      <c r="M51" s="141"/>
      <c r="N51" s="141"/>
      <c r="O51" s="141"/>
      <c r="P51" s="141"/>
      <c r="Q51" s="141"/>
      <c r="R51" s="141"/>
    </row>
    <row r="52" spans="1:18" s="149" customFormat="1" ht="81.599999999999994">
      <c r="A52" s="140">
        <v>26</v>
      </c>
      <c r="B52" s="144" t="s">
        <v>316</v>
      </c>
      <c r="C52" s="198">
        <v>0.78</v>
      </c>
      <c r="D52" s="142" t="s">
        <v>254</v>
      </c>
      <c r="E52" s="142" t="s">
        <v>262</v>
      </c>
      <c r="F52" s="147">
        <v>0</v>
      </c>
      <c r="G52" s="173" t="s">
        <v>316</v>
      </c>
      <c r="H52" s="179">
        <v>1</v>
      </c>
      <c r="I52" s="142" t="s">
        <v>254</v>
      </c>
      <c r="J52" s="180">
        <v>44986</v>
      </c>
      <c r="K52" s="180">
        <v>45016</v>
      </c>
      <c r="L52" s="142" t="s">
        <v>262</v>
      </c>
      <c r="M52" s="141"/>
      <c r="N52" s="141"/>
      <c r="O52" s="141"/>
      <c r="P52" s="141"/>
      <c r="Q52" s="141"/>
      <c r="R52" s="141"/>
    </row>
    <row r="53" spans="1:18" s="149" customFormat="1" ht="81.599999999999994">
      <c r="A53" s="140">
        <v>27</v>
      </c>
      <c r="B53" s="144" t="s">
        <v>318</v>
      </c>
      <c r="C53" s="198">
        <v>0.78</v>
      </c>
      <c r="D53" s="142" t="s">
        <v>254</v>
      </c>
      <c r="E53" s="142" t="s">
        <v>262</v>
      </c>
      <c r="F53" s="147">
        <v>0</v>
      </c>
      <c r="G53" s="173" t="s">
        <v>318</v>
      </c>
      <c r="H53" s="179">
        <v>1</v>
      </c>
      <c r="I53" s="142" t="s">
        <v>254</v>
      </c>
      <c r="J53" s="180">
        <v>44958</v>
      </c>
      <c r="K53" s="180">
        <v>44985</v>
      </c>
      <c r="L53" s="142" t="s">
        <v>262</v>
      </c>
      <c r="M53" s="141"/>
      <c r="N53" s="141"/>
      <c r="O53" s="141"/>
      <c r="P53" s="141"/>
      <c r="Q53" s="141"/>
      <c r="R53" s="141"/>
    </row>
    <row r="54" spans="1:18" s="149" customFormat="1" ht="81.599999999999994">
      <c r="A54" s="140">
        <v>28</v>
      </c>
      <c r="B54" s="144" t="s">
        <v>319</v>
      </c>
      <c r="C54" s="198">
        <v>0.78</v>
      </c>
      <c r="D54" s="142" t="s">
        <v>254</v>
      </c>
      <c r="E54" s="142" t="s">
        <v>262</v>
      </c>
      <c r="F54" s="147">
        <v>0</v>
      </c>
      <c r="G54" s="173" t="s">
        <v>320</v>
      </c>
      <c r="H54" s="179">
        <v>1</v>
      </c>
      <c r="I54" s="142" t="s">
        <v>254</v>
      </c>
      <c r="J54" s="180">
        <v>45047</v>
      </c>
      <c r="K54" s="180">
        <v>45077</v>
      </c>
      <c r="L54" s="142" t="s">
        <v>262</v>
      </c>
      <c r="M54" s="141"/>
      <c r="N54" s="141"/>
      <c r="O54" s="141"/>
      <c r="P54" s="141"/>
      <c r="Q54" s="141"/>
      <c r="R54" s="141"/>
    </row>
    <row r="55" spans="1:18" s="149" customFormat="1" ht="81.599999999999994">
      <c r="A55" s="140">
        <v>29</v>
      </c>
      <c r="B55" s="144" t="s">
        <v>321</v>
      </c>
      <c r="C55" s="198">
        <v>0.78</v>
      </c>
      <c r="D55" s="142" t="s">
        <v>254</v>
      </c>
      <c r="E55" s="142" t="s">
        <v>262</v>
      </c>
      <c r="F55" s="147">
        <v>0</v>
      </c>
      <c r="G55" s="173" t="s">
        <v>321</v>
      </c>
      <c r="H55" s="179">
        <v>1</v>
      </c>
      <c r="I55" s="142" t="s">
        <v>254</v>
      </c>
      <c r="J55" s="180">
        <v>45108</v>
      </c>
      <c r="K55" s="180">
        <v>45138</v>
      </c>
      <c r="L55" s="142" t="s">
        <v>262</v>
      </c>
      <c r="M55" s="141"/>
      <c r="N55" s="141"/>
      <c r="O55" s="141"/>
      <c r="P55" s="141"/>
      <c r="Q55" s="141"/>
      <c r="R55" s="141"/>
    </row>
    <row r="56" spans="1:18" s="149" customFormat="1" ht="102">
      <c r="A56" s="140">
        <v>30</v>
      </c>
      <c r="B56" s="144" t="s">
        <v>323</v>
      </c>
      <c r="C56" s="198">
        <v>0.78</v>
      </c>
      <c r="D56" s="142" t="s">
        <v>254</v>
      </c>
      <c r="E56" s="142" t="s">
        <v>262</v>
      </c>
      <c r="F56" s="147">
        <v>0</v>
      </c>
      <c r="G56" s="173" t="s">
        <v>323</v>
      </c>
      <c r="H56" s="179">
        <v>1</v>
      </c>
      <c r="I56" s="142" t="s">
        <v>254</v>
      </c>
      <c r="J56" s="180">
        <v>44958</v>
      </c>
      <c r="K56" s="180">
        <v>44985</v>
      </c>
      <c r="L56" s="142" t="s">
        <v>262</v>
      </c>
      <c r="M56" s="141"/>
      <c r="N56" s="141"/>
      <c r="O56" s="141"/>
      <c r="P56" s="141"/>
      <c r="Q56" s="141"/>
      <c r="R56" s="141"/>
    </row>
    <row r="57" spans="1:18" s="149" customFormat="1" ht="81.599999999999994">
      <c r="A57" s="140">
        <v>31</v>
      </c>
      <c r="B57" s="144" t="s">
        <v>324</v>
      </c>
      <c r="C57" s="198">
        <v>0.78</v>
      </c>
      <c r="D57" s="142" t="s">
        <v>254</v>
      </c>
      <c r="E57" s="142" t="s">
        <v>262</v>
      </c>
      <c r="F57" s="147">
        <v>0</v>
      </c>
      <c r="G57" s="173" t="s">
        <v>324</v>
      </c>
      <c r="H57" s="179">
        <v>1</v>
      </c>
      <c r="I57" s="142" t="s">
        <v>254</v>
      </c>
      <c r="J57" s="180">
        <v>45047</v>
      </c>
      <c r="K57" s="180">
        <v>45077</v>
      </c>
      <c r="L57" s="142" t="s">
        <v>262</v>
      </c>
      <c r="M57" s="141"/>
      <c r="N57" s="141"/>
      <c r="O57" s="141"/>
      <c r="P57" s="141"/>
      <c r="Q57" s="141"/>
      <c r="R57" s="141"/>
    </row>
    <row r="58" spans="1:18" s="149" customFormat="1" ht="81.599999999999994">
      <c r="A58" s="140">
        <v>32</v>
      </c>
      <c r="B58" s="144" t="s">
        <v>325</v>
      </c>
      <c r="C58" s="198">
        <v>0.78</v>
      </c>
      <c r="D58" s="142" t="s">
        <v>254</v>
      </c>
      <c r="E58" s="142" t="s">
        <v>262</v>
      </c>
      <c r="F58" s="147">
        <v>0</v>
      </c>
      <c r="G58" s="173" t="s">
        <v>325</v>
      </c>
      <c r="H58" s="179">
        <v>1</v>
      </c>
      <c r="I58" s="142" t="s">
        <v>254</v>
      </c>
      <c r="J58" s="180">
        <v>45047</v>
      </c>
      <c r="K58" s="180">
        <v>45077</v>
      </c>
      <c r="L58" s="142" t="s">
        <v>262</v>
      </c>
      <c r="M58" s="141"/>
      <c r="N58" s="141"/>
      <c r="O58" s="141"/>
      <c r="P58" s="141"/>
      <c r="Q58" s="141"/>
      <c r="R58" s="141"/>
    </row>
    <row r="59" spans="1:18" s="149" customFormat="1" ht="81.599999999999994">
      <c r="A59" s="140">
        <v>33</v>
      </c>
      <c r="B59" s="144" t="s">
        <v>326</v>
      </c>
      <c r="C59" s="198">
        <v>0.78</v>
      </c>
      <c r="D59" s="142" t="s">
        <v>254</v>
      </c>
      <c r="E59" s="142" t="s">
        <v>262</v>
      </c>
      <c r="F59" s="147">
        <v>0</v>
      </c>
      <c r="G59" s="173" t="s">
        <v>326</v>
      </c>
      <c r="H59" s="179">
        <v>1</v>
      </c>
      <c r="I59" s="142" t="s">
        <v>254</v>
      </c>
      <c r="J59" s="180">
        <v>45047</v>
      </c>
      <c r="K59" s="180">
        <v>45077</v>
      </c>
      <c r="L59" s="142" t="s">
        <v>262</v>
      </c>
      <c r="M59" s="141"/>
      <c r="N59" s="141"/>
      <c r="O59" s="141"/>
      <c r="P59" s="141"/>
      <c r="Q59" s="141"/>
      <c r="R59" s="141"/>
    </row>
    <row r="60" spans="1:18" s="149" customFormat="1" ht="81.599999999999994">
      <c r="A60" s="140">
        <v>34</v>
      </c>
      <c r="B60" s="144" t="s">
        <v>327</v>
      </c>
      <c r="C60" s="198">
        <v>0.78</v>
      </c>
      <c r="D60" s="142" t="s">
        <v>254</v>
      </c>
      <c r="E60" s="142" t="s">
        <v>262</v>
      </c>
      <c r="F60" s="147">
        <v>0</v>
      </c>
      <c r="G60" s="173" t="s">
        <v>327</v>
      </c>
      <c r="H60" s="179">
        <v>1</v>
      </c>
      <c r="I60" s="142" t="s">
        <v>254</v>
      </c>
      <c r="J60" s="180">
        <v>45108</v>
      </c>
      <c r="K60" s="180">
        <v>45138</v>
      </c>
      <c r="L60" s="142" t="s">
        <v>262</v>
      </c>
      <c r="M60" s="141"/>
      <c r="N60" s="141"/>
      <c r="O60" s="141"/>
      <c r="P60" s="141"/>
      <c r="Q60" s="141"/>
      <c r="R60" s="141"/>
    </row>
    <row r="61" spans="1:18" s="149" customFormat="1" ht="81.599999999999994">
      <c r="A61" s="140">
        <v>35</v>
      </c>
      <c r="B61" s="144" t="s">
        <v>329</v>
      </c>
      <c r="C61" s="198">
        <v>0.78</v>
      </c>
      <c r="D61" s="142" t="s">
        <v>254</v>
      </c>
      <c r="E61" s="142" t="s">
        <v>262</v>
      </c>
      <c r="F61" s="147">
        <v>0</v>
      </c>
      <c r="G61" s="173" t="s">
        <v>329</v>
      </c>
      <c r="H61" s="179">
        <v>1</v>
      </c>
      <c r="I61" s="142" t="s">
        <v>254</v>
      </c>
      <c r="J61" s="180">
        <v>45047</v>
      </c>
      <c r="K61" s="180">
        <v>45077</v>
      </c>
      <c r="L61" s="142" t="s">
        <v>262</v>
      </c>
      <c r="M61" s="141"/>
      <c r="N61" s="141"/>
      <c r="O61" s="141"/>
      <c r="P61" s="141"/>
      <c r="Q61" s="141"/>
      <c r="R61" s="141"/>
    </row>
    <row r="62" spans="1:18" s="149" customFormat="1" ht="81.599999999999994">
      <c r="A62" s="154">
        <v>36</v>
      </c>
      <c r="B62" s="394" t="s">
        <v>330</v>
      </c>
      <c r="C62" s="397">
        <v>0.78</v>
      </c>
      <c r="D62" s="394" t="s">
        <v>254</v>
      </c>
      <c r="E62" s="394" t="s">
        <v>262</v>
      </c>
      <c r="F62" s="400">
        <v>0</v>
      </c>
      <c r="G62" s="173" t="s">
        <v>331</v>
      </c>
      <c r="H62" s="179">
        <v>0.33329999999999999</v>
      </c>
      <c r="I62" s="394" t="s">
        <v>254</v>
      </c>
      <c r="J62" s="180">
        <v>44986</v>
      </c>
      <c r="K62" s="180">
        <v>45016</v>
      </c>
      <c r="L62" s="394" t="s">
        <v>262</v>
      </c>
      <c r="M62" s="141"/>
      <c r="N62" s="141"/>
      <c r="O62" s="141"/>
      <c r="P62" s="141"/>
      <c r="Q62" s="141"/>
      <c r="R62" s="141"/>
    </row>
    <row r="63" spans="1:18" s="149" customFormat="1" ht="81.599999999999994">
      <c r="A63" s="151">
        <v>36</v>
      </c>
      <c r="B63" s="395"/>
      <c r="C63" s="398"/>
      <c r="D63" s="395"/>
      <c r="E63" s="395"/>
      <c r="F63" s="401"/>
      <c r="G63" s="173" t="s">
        <v>333</v>
      </c>
      <c r="H63" s="179">
        <v>0.33329999999999999</v>
      </c>
      <c r="I63" s="395"/>
      <c r="J63" s="180">
        <v>45108</v>
      </c>
      <c r="K63" s="180">
        <v>45138</v>
      </c>
      <c r="L63" s="395"/>
      <c r="M63" s="141"/>
      <c r="N63" s="141"/>
      <c r="O63" s="141"/>
      <c r="P63" s="141"/>
      <c r="Q63" s="141"/>
      <c r="R63" s="141"/>
    </row>
    <row r="64" spans="1:18" s="149" customFormat="1" ht="81.599999999999994">
      <c r="A64" s="153">
        <v>36</v>
      </c>
      <c r="B64" s="396"/>
      <c r="C64" s="399"/>
      <c r="D64" s="396"/>
      <c r="E64" s="396"/>
      <c r="F64" s="402"/>
      <c r="G64" s="173" t="s">
        <v>334</v>
      </c>
      <c r="H64" s="179">
        <v>0.33329999999999999</v>
      </c>
      <c r="I64" s="396"/>
      <c r="J64" s="180">
        <v>45231</v>
      </c>
      <c r="K64" s="180">
        <v>45260</v>
      </c>
      <c r="L64" s="396"/>
      <c r="M64" s="141"/>
      <c r="N64" s="141"/>
      <c r="O64" s="141"/>
      <c r="P64" s="141"/>
      <c r="Q64" s="141"/>
      <c r="R64" s="141"/>
    </row>
    <row r="65" spans="1:18" s="149" customFormat="1" ht="142.9">
      <c r="A65" s="155">
        <v>37</v>
      </c>
      <c r="B65" s="394" t="s">
        <v>811</v>
      </c>
      <c r="C65" s="397">
        <v>0.78</v>
      </c>
      <c r="D65" s="394" t="s">
        <v>254</v>
      </c>
      <c r="E65" s="394" t="s">
        <v>262</v>
      </c>
      <c r="F65" s="400">
        <v>0</v>
      </c>
      <c r="G65" s="173" t="s">
        <v>336</v>
      </c>
      <c r="H65" s="179">
        <v>0.5</v>
      </c>
      <c r="I65" s="394" t="s">
        <v>254</v>
      </c>
      <c r="J65" s="180">
        <v>44958</v>
      </c>
      <c r="K65" s="180">
        <v>44985</v>
      </c>
      <c r="L65" s="394" t="s">
        <v>262</v>
      </c>
      <c r="M65" s="141"/>
      <c r="N65" s="141"/>
      <c r="O65" s="141"/>
      <c r="P65" s="141"/>
      <c r="Q65" s="141"/>
      <c r="R65" s="141"/>
    </row>
    <row r="66" spans="1:18" s="149" customFormat="1" ht="142.9">
      <c r="A66" s="153">
        <v>37</v>
      </c>
      <c r="B66" s="396"/>
      <c r="C66" s="399"/>
      <c r="D66" s="396"/>
      <c r="E66" s="396"/>
      <c r="F66" s="402"/>
      <c r="G66" s="173" t="s">
        <v>338</v>
      </c>
      <c r="H66" s="179">
        <v>0.5</v>
      </c>
      <c r="I66" s="396"/>
      <c r="J66" s="180">
        <v>45139</v>
      </c>
      <c r="K66" s="180">
        <v>45169</v>
      </c>
      <c r="L66" s="396"/>
      <c r="M66" s="141"/>
      <c r="N66" s="141"/>
      <c r="O66" s="141"/>
      <c r="P66" s="141"/>
      <c r="Q66" s="141"/>
      <c r="R66" s="141"/>
    </row>
    <row r="67" spans="1:18" s="149" customFormat="1" ht="81.599999999999994">
      <c r="A67" s="140">
        <v>38</v>
      </c>
      <c r="B67" s="144" t="s">
        <v>339</v>
      </c>
      <c r="C67" s="198">
        <v>0.78</v>
      </c>
      <c r="D67" s="142" t="s">
        <v>254</v>
      </c>
      <c r="E67" s="142" t="s">
        <v>262</v>
      </c>
      <c r="F67" s="147">
        <v>0</v>
      </c>
      <c r="G67" s="173" t="s">
        <v>339</v>
      </c>
      <c r="H67" s="179">
        <v>1</v>
      </c>
      <c r="I67" s="142" t="s">
        <v>254</v>
      </c>
      <c r="J67" s="180">
        <v>45017</v>
      </c>
      <c r="K67" s="180">
        <v>45046</v>
      </c>
      <c r="L67" s="142" t="s">
        <v>262</v>
      </c>
      <c r="M67" s="141"/>
      <c r="N67" s="141"/>
      <c r="O67" s="141"/>
      <c r="P67" s="141"/>
      <c r="Q67" s="141"/>
      <c r="R67" s="141"/>
    </row>
    <row r="68" spans="1:18" s="149" customFormat="1" ht="81.599999999999994">
      <c r="A68" s="140">
        <v>39</v>
      </c>
      <c r="B68" s="144" t="s">
        <v>340</v>
      </c>
      <c r="C68" s="198">
        <v>0.78</v>
      </c>
      <c r="D68" s="142" t="s">
        <v>254</v>
      </c>
      <c r="E68" s="142" t="s">
        <v>262</v>
      </c>
      <c r="F68" s="147">
        <v>0</v>
      </c>
      <c r="G68" s="173" t="s">
        <v>340</v>
      </c>
      <c r="H68" s="179">
        <v>1</v>
      </c>
      <c r="I68" s="142" t="s">
        <v>254</v>
      </c>
      <c r="J68" s="180">
        <v>44958</v>
      </c>
      <c r="K68" s="180">
        <v>44985</v>
      </c>
      <c r="L68" s="142" t="s">
        <v>262</v>
      </c>
      <c r="M68" s="141"/>
      <c r="N68" s="141"/>
      <c r="O68" s="141"/>
      <c r="P68" s="141"/>
      <c r="Q68" s="141"/>
      <c r="R68" s="141"/>
    </row>
    <row r="69" spans="1:18" s="149" customFormat="1" ht="81.599999999999994">
      <c r="A69" s="140">
        <v>40</v>
      </c>
      <c r="B69" s="144" t="s">
        <v>342</v>
      </c>
      <c r="C69" s="198">
        <v>0.78</v>
      </c>
      <c r="D69" s="142" t="s">
        <v>254</v>
      </c>
      <c r="E69" s="142" t="s">
        <v>262</v>
      </c>
      <c r="F69" s="147">
        <v>0</v>
      </c>
      <c r="G69" s="173" t="s">
        <v>342</v>
      </c>
      <c r="H69" s="179">
        <v>1</v>
      </c>
      <c r="I69" s="142" t="s">
        <v>254</v>
      </c>
      <c r="J69" s="180">
        <v>45170</v>
      </c>
      <c r="K69" s="180">
        <v>45199</v>
      </c>
      <c r="L69" s="142" t="s">
        <v>262</v>
      </c>
      <c r="M69" s="141"/>
      <c r="N69" s="141"/>
      <c r="O69" s="141"/>
      <c r="P69" s="141"/>
      <c r="Q69" s="141"/>
      <c r="R69" s="141"/>
    </row>
    <row r="70" spans="1:18" s="149" customFormat="1" ht="81.599999999999994">
      <c r="A70" s="140">
        <v>41</v>
      </c>
      <c r="B70" s="144" t="s">
        <v>344</v>
      </c>
      <c r="C70" s="198">
        <v>0.78</v>
      </c>
      <c r="D70" s="142" t="s">
        <v>254</v>
      </c>
      <c r="E70" s="142" t="s">
        <v>262</v>
      </c>
      <c r="F70" s="147">
        <v>0</v>
      </c>
      <c r="G70" s="173" t="s">
        <v>344</v>
      </c>
      <c r="H70" s="179">
        <v>1</v>
      </c>
      <c r="I70" s="142" t="s">
        <v>254</v>
      </c>
      <c r="J70" s="180">
        <v>45017</v>
      </c>
      <c r="K70" s="180">
        <v>45046</v>
      </c>
      <c r="L70" s="142" t="s">
        <v>262</v>
      </c>
      <c r="M70" s="141"/>
      <c r="N70" s="141"/>
      <c r="O70" s="141"/>
      <c r="P70" s="141"/>
      <c r="Q70" s="141"/>
      <c r="R70" s="141"/>
    </row>
    <row r="71" spans="1:18" s="149" customFormat="1" ht="81.599999999999994">
      <c r="A71" s="140">
        <v>42</v>
      </c>
      <c r="B71" s="144" t="s">
        <v>346</v>
      </c>
      <c r="C71" s="198">
        <v>0.78</v>
      </c>
      <c r="D71" s="142" t="s">
        <v>254</v>
      </c>
      <c r="E71" s="142" t="s">
        <v>262</v>
      </c>
      <c r="F71" s="147">
        <v>0</v>
      </c>
      <c r="G71" s="173" t="s">
        <v>346</v>
      </c>
      <c r="H71" s="179">
        <v>1</v>
      </c>
      <c r="I71" s="142" t="s">
        <v>254</v>
      </c>
      <c r="J71" s="180">
        <v>45047</v>
      </c>
      <c r="K71" s="180">
        <v>45077</v>
      </c>
      <c r="L71" s="142" t="s">
        <v>262</v>
      </c>
      <c r="M71" s="141"/>
      <c r="N71" s="141"/>
      <c r="O71" s="141"/>
      <c r="P71" s="141"/>
      <c r="Q71" s="141"/>
      <c r="R71" s="141"/>
    </row>
    <row r="72" spans="1:18" s="149" customFormat="1" ht="81.599999999999994">
      <c r="A72" s="140">
        <v>43</v>
      </c>
      <c r="B72" s="144" t="s">
        <v>348</v>
      </c>
      <c r="C72" s="198">
        <v>0.78</v>
      </c>
      <c r="D72" s="142" t="s">
        <v>254</v>
      </c>
      <c r="E72" s="142" t="s">
        <v>262</v>
      </c>
      <c r="F72" s="147">
        <v>0</v>
      </c>
      <c r="G72" s="173" t="s">
        <v>348</v>
      </c>
      <c r="H72" s="179">
        <v>1</v>
      </c>
      <c r="I72" s="142" t="s">
        <v>254</v>
      </c>
      <c r="J72" s="180">
        <v>44986</v>
      </c>
      <c r="K72" s="180">
        <v>45016</v>
      </c>
      <c r="L72" s="142" t="s">
        <v>262</v>
      </c>
      <c r="M72" s="141"/>
      <c r="N72" s="141"/>
      <c r="O72" s="141"/>
      <c r="P72" s="141"/>
      <c r="Q72" s="141"/>
      <c r="R72" s="141"/>
    </row>
    <row r="73" spans="1:18" s="149" customFormat="1" ht="81.599999999999994">
      <c r="A73" s="140">
        <v>44</v>
      </c>
      <c r="B73" s="144" t="s">
        <v>349</v>
      </c>
      <c r="C73" s="198">
        <v>0.78</v>
      </c>
      <c r="D73" s="142" t="s">
        <v>254</v>
      </c>
      <c r="E73" s="142" t="s">
        <v>262</v>
      </c>
      <c r="F73" s="147">
        <v>0</v>
      </c>
      <c r="G73" s="173" t="s">
        <v>349</v>
      </c>
      <c r="H73" s="179">
        <v>1</v>
      </c>
      <c r="I73" s="142" t="s">
        <v>254</v>
      </c>
      <c r="J73" s="180">
        <v>44958</v>
      </c>
      <c r="K73" s="180">
        <v>44985</v>
      </c>
      <c r="L73" s="142" t="s">
        <v>262</v>
      </c>
      <c r="M73" s="141"/>
      <c r="N73" s="141"/>
      <c r="O73" s="141"/>
      <c r="P73" s="141"/>
      <c r="Q73" s="141"/>
      <c r="R73" s="141"/>
    </row>
    <row r="74" spans="1:18" s="149" customFormat="1" ht="81.599999999999994">
      <c r="A74" s="167">
        <v>45</v>
      </c>
      <c r="B74" s="144" t="s">
        <v>350</v>
      </c>
      <c r="C74" s="198">
        <v>0.78</v>
      </c>
      <c r="D74" s="142" t="s">
        <v>254</v>
      </c>
      <c r="E74" s="142" t="s">
        <v>255</v>
      </c>
      <c r="F74" s="147">
        <v>4031475</v>
      </c>
      <c r="G74" s="173" t="s">
        <v>350</v>
      </c>
      <c r="H74" s="179">
        <v>1</v>
      </c>
      <c r="I74" s="142" t="s">
        <v>254</v>
      </c>
      <c r="J74" s="180">
        <v>45078</v>
      </c>
      <c r="K74" s="180">
        <v>45107</v>
      </c>
      <c r="L74" s="142" t="s">
        <v>255</v>
      </c>
      <c r="M74" s="141"/>
      <c r="N74" s="141"/>
      <c r="O74" s="141"/>
      <c r="P74" s="141"/>
      <c r="Q74" s="141"/>
      <c r="R74" s="141"/>
    </row>
    <row r="75" spans="1:18" s="149" customFormat="1" ht="81.599999999999994">
      <c r="A75" s="167">
        <v>46</v>
      </c>
      <c r="B75" s="144" t="s">
        <v>351</v>
      </c>
      <c r="C75" s="198">
        <v>0.78</v>
      </c>
      <c r="D75" s="142" t="s">
        <v>254</v>
      </c>
      <c r="E75" s="142" t="s">
        <v>255</v>
      </c>
      <c r="F75" s="147">
        <v>2512130</v>
      </c>
      <c r="G75" s="173" t="s">
        <v>351</v>
      </c>
      <c r="H75" s="179">
        <v>1</v>
      </c>
      <c r="I75" s="142" t="s">
        <v>254</v>
      </c>
      <c r="J75" s="180">
        <v>45078</v>
      </c>
      <c r="K75" s="180">
        <v>45107</v>
      </c>
      <c r="L75" s="142" t="s">
        <v>255</v>
      </c>
      <c r="M75" s="141"/>
      <c r="N75" s="141"/>
      <c r="O75" s="141"/>
      <c r="P75" s="141"/>
      <c r="Q75" s="141"/>
      <c r="R75" s="141"/>
    </row>
    <row r="76" spans="1:18" s="149" customFormat="1" ht="81.599999999999994">
      <c r="A76" s="140">
        <v>47</v>
      </c>
      <c r="B76" s="144" t="s">
        <v>352</v>
      </c>
      <c r="C76" s="198">
        <v>0.78</v>
      </c>
      <c r="D76" s="142" t="s">
        <v>254</v>
      </c>
      <c r="E76" s="142" t="s">
        <v>262</v>
      </c>
      <c r="F76" s="147">
        <v>0</v>
      </c>
      <c r="G76" s="173" t="s">
        <v>352</v>
      </c>
      <c r="H76" s="179">
        <v>1</v>
      </c>
      <c r="I76" s="142" t="s">
        <v>254</v>
      </c>
      <c r="J76" s="180">
        <v>44958</v>
      </c>
      <c r="K76" s="180">
        <v>44985</v>
      </c>
      <c r="L76" s="142" t="s">
        <v>262</v>
      </c>
      <c r="M76" s="141"/>
      <c r="N76" s="141"/>
      <c r="O76" s="141"/>
      <c r="P76" s="141"/>
      <c r="Q76" s="141"/>
      <c r="R76" s="141"/>
    </row>
    <row r="77" spans="1:18" s="149" customFormat="1" ht="81.599999999999994">
      <c r="A77" s="140">
        <v>48</v>
      </c>
      <c r="B77" s="144" t="s">
        <v>353</v>
      </c>
      <c r="C77" s="198">
        <v>0.78</v>
      </c>
      <c r="D77" s="142" t="s">
        <v>254</v>
      </c>
      <c r="E77" s="142" t="s">
        <v>262</v>
      </c>
      <c r="F77" s="147">
        <v>0</v>
      </c>
      <c r="G77" s="173" t="s">
        <v>353</v>
      </c>
      <c r="H77" s="179">
        <v>1</v>
      </c>
      <c r="I77" s="142" t="s">
        <v>254</v>
      </c>
      <c r="J77" s="180">
        <v>44986</v>
      </c>
      <c r="K77" s="180">
        <v>45016</v>
      </c>
      <c r="L77" s="142" t="s">
        <v>262</v>
      </c>
      <c r="M77" s="141"/>
      <c r="N77" s="141"/>
      <c r="O77" s="141"/>
      <c r="P77" s="141"/>
      <c r="Q77" s="141"/>
      <c r="R77" s="141"/>
    </row>
    <row r="78" spans="1:18" s="149" customFormat="1" ht="81.599999999999994">
      <c r="A78" s="140">
        <v>49</v>
      </c>
      <c r="B78" s="144" t="s">
        <v>354</v>
      </c>
      <c r="C78" s="198">
        <v>0.78</v>
      </c>
      <c r="D78" s="142" t="s">
        <v>254</v>
      </c>
      <c r="E78" s="142" t="s">
        <v>262</v>
      </c>
      <c r="F78" s="147">
        <v>0</v>
      </c>
      <c r="G78" s="173" t="s">
        <v>354</v>
      </c>
      <c r="H78" s="179">
        <v>1</v>
      </c>
      <c r="I78" s="142" t="s">
        <v>254</v>
      </c>
      <c r="J78" s="180">
        <v>45017</v>
      </c>
      <c r="K78" s="180">
        <v>45046</v>
      </c>
      <c r="L78" s="142" t="s">
        <v>262</v>
      </c>
      <c r="M78" s="141"/>
      <c r="N78" s="141"/>
      <c r="O78" s="141"/>
      <c r="P78" s="141"/>
      <c r="Q78" s="141"/>
      <c r="R78" s="141"/>
    </row>
    <row r="79" spans="1:18" s="149" customFormat="1" ht="81.599999999999994">
      <c r="A79" s="140">
        <v>50</v>
      </c>
      <c r="B79" s="144" t="s">
        <v>355</v>
      </c>
      <c r="C79" s="198">
        <v>0.78</v>
      </c>
      <c r="D79" s="142" t="s">
        <v>254</v>
      </c>
      <c r="E79" s="142" t="s">
        <v>262</v>
      </c>
      <c r="F79" s="147">
        <v>0</v>
      </c>
      <c r="G79" s="173" t="s">
        <v>355</v>
      </c>
      <c r="H79" s="179">
        <v>1</v>
      </c>
      <c r="I79" s="142" t="s">
        <v>254</v>
      </c>
      <c r="J79" s="180">
        <v>45017</v>
      </c>
      <c r="K79" s="180">
        <v>45046</v>
      </c>
      <c r="L79" s="142" t="s">
        <v>262</v>
      </c>
      <c r="M79" s="141"/>
      <c r="N79" s="141"/>
      <c r="O79" s="141"/>
      <c r="P79" s="141"/>
      <c r="Q79" s="141"/>
      <c r="R79" s="141"/>
    </row>
    <row r="80" spans="1:18" s="149" customFormat="1" ht="81.599999999999994">
      <c r="A80" s="140">
        <v>51</v>
      </c>
      <c r="B80" s="144" t="s">
        <v>356</v>
      </c>
      <c r="C80" s="198">
        <v>0.78</v>
      </c>
      <c r="D80" s="142" t="s">
        <v>254</v>
      </c>
      <c r="E80" s="142" t="s">
        <v>262</v>
      </c>
      <c r="F80" s="147">
        <v>0</v>
      </c>
      <c r="G80" s="173" t="s">
        <v>356</v>
      </c>
      <c r="H80" s="179">
        <v>1</v>
      </c>
      <c r="I80" s="142" t="s">
        <v>254</v>
      </c>
      <c r="J80" s="180">
        <v>45017</v>
      </c>
      <c r="K80" s="180">
        <v>45046</v>
      </c>
      <c r="L80" s="142" t="s">
        <v>262</v>
      </c>
      <c r="M80" s="141"/>
      <c r="N80" s="141"/>
      <c r="O80" s="141"/>
      <c r="P80" s="141"/>
      <c r="Q80" s="141"/>
      <c r="R80" s="141"/>
    </row>
    <row r="81" spans="1:18" s="149" customFormat="1" ht="81.599999999999994">
      <c r="A81" s="140">
        <v>52</v>
      </c>
      <c r="B81" s="144" t="s">
        <v>357</v>
      </c>
      <c r="C81" s="198">
        <v>0.78</v>
      </c>
      <c r="D81" s="142" t="s">
        <v>254</v>
      </c>
      <c r="E81" s="142" t="s">
        <v>262</v>
      </c>
      <c r="F81" s="147">
        <v>0</v>
      </c>
      <c r="G81" s="173" t="s">
        <v>357</v>
      </c>
      <c r="H81" s="179">
        <v>1</v>
      </c>
      <c r="I81" s="142" t="s">
        <v>254</v>
      </c>
      <c r="J81" s="180">
        <v>45047</v>
      </c>
      <c r="K81" s="180">
        <v>45077</v>
      </c>
      <c r="L81" s="142" t="s">
        <v>262</v>
      </c>
      <c r="M81" s="141"/>
      <c r="N81" s="141"/>
      <c r="O81" s="141"/>
      <c r="P81" s="141"/>
      <c r="Q81" s="141"/>
      <c r="R81" s="141"/>
    </row>
    <row r="82" spans="1:18" s="149" customFormat="1" ht="81.599999999999994">
      <c r="A82" s="140">
        <v>53</v>
      </c>
      <c r="B82" s="144" t="s">
        <v>358</v>
      </c>
      <c r="C82" s="198">
        <v>0.78</v>
      </c>
      <c r="D82" s="142" t="s">
        <v>254</v>
      </c>
      <c r="E82" s="142" t="s">
        <v>262</v>
      </c>
      <c r="F82" s="147">
        <v>0</v>
      </c>
      <c r="G82" s="173" t="s">
        <v>358</v>
      </c>
      <c r="H82" s="179">
        <v>1</v>
      </c>
      <c r="I82" s="142" t="s">
        <v>254</v>
      </c>
      <c r="J82" s="180">
        <v>44958</v>
      </c>
      <c r="K82" s="180">
        <v>44985</v>
      </c>
      <c r="L82" s="142" t="s">
        <v>262</v>
      </c>
      <c r="M82" s="141"/>
      <c r="N82" s="141"/>
      <c r="O82" s="141"/>
      <c r="P82" s="141"/>
      <c r="Q82" s="141"/>
      <c r="R82" s="141"/>
    </row>
    <row r="83" spans="1:18" s="149" customFormat="1" ht="81.599999999999994">
      <c r="A83" s="140">
        <v>54</v>
      </c>
      <c r="B83" s="144" t="s">
        <v>359</v>
      </c>
      <c r="C83" s="198">
        <v>0.78</v>
      </c>
      <c r="D83" s="142" t="s">
        <v>254</v>
      </c>
      <c r="E83" s="142" t="s">
        <v>262</v>
      </c>
      <c r="F83" s="147">
        <v>0</v>
      </c>
      <c r="G83" s="173" t="s">
        <v>359</v>
      </c>
      <c r="H83" s="179">
        <v>1</v>
      </c>
      <c r="I83" s="142" t="s">
        <v>254</v>
      </c>
      <c r="J83" s="180">
        <v>44986</v>
      </c>
      <c r="K83" s="180">
        <v>45016</v>
      </c>
      <c r="L83" s="142" t="s">
        <v>262</v>
      </c>
      <c r="M83" s="141"/>
      <c r="N83" s="141"/>
      <c r="O83" s="141"/>
      <c r="P83" s="141"/>
      <c r="Q83" s="141"/>
      <c r="R83" s="141"/>
    </row>
    <row r="84" spans="1:18" s="149" customFormat="1" ht="81.599999999999994">
      <c r="A84" s="140">
        <v>55</v>
      </c>
      <c r="B84" s="144" t="s">
        <v>360</v>
      </c>
      <c r="C84" s="198">
        <v>0.78</v>
      </c>
      <c r="D84" s="142" t="s">
        <v>254</v>
      </c>
      <c r="E84" s="142" t="s">
        <v>262</v>
      </c>
      <c r="F84" s="147">
        <v>0</v>
      </c>
      <c r="G84" s="173" t="s">
        <v>360</v>
      </c>
      <c r="H84" s="179">
        <v>1</v>
      </c>
      <c r="I84" s="142" t="s">
        <v>254</v>
      </c>
      <c r="J84" s="180">
        <v>45017</v>
      </c>
      <c r="K84" s="180">
        <v>45046</v>
      </c>
      <c r="L84" s="142" t="s">
        <v>262</v>
      </c>
      <c r="M84" s="141"/>
      <c r="N84" s="141"/>
      <c r="O84" s="141"/>
      <c r="P84" s="141"/>
      <c r="Q84" s="141"/>
      <c r="R84" s="141"/>
    </row>
    <row r="85" spans="1:18" s="149" customFormat="1" ht="40.9">
      <c r="A85" s="150">
        <v>56</v>
      </c>
      <c r="B85" s="394" t="s">
        <v>361</v>
      </c>
      <c r="C85" s="397">
        <v>0.78</v>
      </c>
      <c r="D85" s="394" t="s">
        <v>254</v>
      </c>
      <c r="E85" s="394" t="s">
        <v>262</v>
      </c>
      <c r="F85" s="400">
        <v>0</v>
      </c>
      <c r="G85" s="173" t="s">
        <v>362</v>
      </c>
      <c r="H85" s="179">
        <v>0.5</v>
      </c>
      <c r="I85" s="394" t="s">
        <v>254</v>
      </c>
      <c r="J85" s="180">
        <v>44986</v>
      </c>
      <c r="K85" s="180">
        <v>45016</v>
      </c>
      <c r="L85" s="394" t="s">
        <v>262</v>
      </c>
      <c r="M85" s="141"/>
      <c r="N85" s="141"/>
      <c r="O85" s="141"/>
      <c r="P85" s="141"/>
      <c r="Q85" s="141"/>
      <c r="R85" s="141"/>
    </row>
    <row r="86" spans="1:18" s="149" customFormat="1" ht="40.9">
      <c r="A86" s="152"/>
      <c r="B86" s="396"/>
      <c r="C86" s="399"/>
      <c r="D86" s="396"/>
      <c r="E86" s="396"/>
      <c r="F86" s="402"/>
      <c r="G86" s="173" t="s">
        <v>364</v>
      </c>
      <c r="H86" s="179">
        <v>0.5</v>
      </c>
      <c r="I86" s="396"/>
      <c r="J86" s="180">
        <v>45170</v>
      </c>
      <c r="K86" s="180">
        <v>45199</v>
      </c>
      <c r="L86" s="396"/>
      <c r="M86" s="141"/>
      <c r="N86" s="141"/>
      <c r="O86" s="141"/>
      <c r="P86" s="141"/>
      <c r="Q86" s="141"/>
      <c r="R86" s="141"/>
    </row>
    <row r="87" spans="1:18" s="149" customFormat="1" ht="81.599999999999994">
      <c r="A87" s="134">
        <v>57</v>
      </c>
      <c r="B87" s="144" t="s">
        <v>365</v>
      </c>
      <c r="C87" s="198">
        <v>0.78</v>
      </c>
      <c r="D87" s="142" t="s">
        <v>254</v>
      </c>
      <c r="E87" s="142" t="s">
        <v>262</v>
      </c>
      <c r="F87" s="147">
        <v>0</v>
      </c>
      <c r="G87" s="173" t="s">
        <v>365</v>
      </c>
      <c r="H87" s="179">
        <v>1</v>
      </c>
      <c r="I87" s="142" t="s">
        <v>254</v>
      </c>
      <c r="J87" s="180">
        <v>45017</v>
      </c>
      <c r="K87" s="180">
        <v>45046</v>
      </c>
      <c r="L87" s="142" t="s">
        <v>262</v>
      </c>
      <c r="M87" s="141"/>
      <c r="N87" s="141"/>
      <c r="O87" s="141"/>
      <c r="P87" s="141"/>
      <c r="Q87" s="141"/>
      <c r="R87" s="141"/>
    </row>
    <row r="88" spans="1:18" s="149" customFormat="1" ht="40.9">
      <c r="A88" s="169">
        <v>58</v>
      </c>
      <c r="B88" s="394" t="s">
        <v>366</v>
      </c>
      <c r="C88" s="397">
        <v>0.78</v>
      </c>
      <c r="D88" s="394" t="s">
        <v>254</v>
      </c>
      <c r="E88" s="394" t="s">
        <v>262</v>
      </c>
      <c r="F88" s="400">
        <v>0</v>
      </c>
      <c r="G88" s="173" t="s">
        <v>367</v>
      </c>
      <c r="H88" s="179">
        <v>0.33329999999999999</v>
      </c>
      <c r="I88" s="394" t="s">
        <v>254</v>
      </c>
      <c r="J88" s="180">
        <v>44958</v>
      </c>
      <c r="K88" s="180">
        <v>44985</v>
      </c>
      <c r="L88" s="394" t="s">
        <v>262</v>
      </c>
      <c r="M88" s="141"/>
      <c r="N88" s="141"/>
      <c r="O88" s="141"/>
      <c r="P88" s="141"/>
      <c r="Q88" s="141"/>
      <c r="R88" s="141"/>
    </row>
    <row r="89" spans="1:18" s="149" customFormat="1" ht="40.9">
      <c r="A89" s="156">
        <v>58</v>
      </c>
      <c r="B89" s="395"/>
      <c r="C89" s="398"/>
      <c r="D89" s="395"/>
      <c r="E89" s="395"/>
      <c r="F89" s="401"/>
      <c r="G89" s="173" t="s">
        <v>369</v>
      </c>
      <c r="H89" s="179">
        <v>0.33329999999999999</v>
      </c>
      <c r="I89" s="395"/>
      <c r="J89" s="180">
        <v>45078</v>
      </c>
      <c r="K89" s="180">
        <v>45107</v>
      </c>
      <c r="L89" s="395"/>
      <c r="M89" s="141"/>
      <c r="N89" s="141"/>
      <c r="O89" s="141"/>
      <c r="P89" s="141"/>
      <c r="Q89" s="141"/>
      <c r="R89" s="141"/>
    </row>
    <row r="90" spans="1:18" s="149" customFormat="1" ht="40.9">
      <c r="A90" s="170">
        <v>58</v>
      </c>
      <c r="B90" s="396"/>
      <c r="C90" s="399"/>
      <c r="D90" s="396"/>
      <c r="E90" s="396"/>
      <c r="F90" s="402"/>
      <c r="G90" s="173" t="s">
        <v>371</v>
      </c>
      <c r="H90" s="179">
        <v>0.33329999999999999</v>
      </c>
      <c r="I90" s="396"/>
      <c r="J90" s="180">
        <v>45139</v>
      </c>
      <c r="K90" s="180">
        <v>45169</v>
      </c>
      <c r="L90" s="396"/>
      <c r="M90" s="141"/>
      <c r="N90" s="141"/>
      <c r="O90" s="141"/>
      <c r="P90" s="141"/>
      <c r="Q90" s="141"/>
      <c r="R90" s="141"/>
    </row>
    <row r="91" spans="1:18" s="149" customFormat="1" ht="81.599999999999994">
      <c r="A91" s="167">
        <v>59</v>
      </c>
      <c r="B91" s="144" t="s">
        <v>372</v>
      </c>
      <c r="C91" s="198">
        <v>0.78</v>
      </c>
      <c r="D91" s="142" t="s">
        <v>254</v>
      </c>
      <c r="E91" s="142" t="s">
        <v>255</v>
      </c>
      <c r="F91" s="147">
        <v>510982.6</v>
      </c>
      <c r="G91" s="173" t="s">
        <v>372</v>
      </c>
      <c r="H91" s="179">
        <v>1</v>
      </c>
      <c r="I91" s="142" t="s">
        <v>254</v>
      </c>
      <c r="J91" s="180">
        <v>45047</v>
      </c>
      <c r="K91" s="180">
        <v>45077</v>
      </c>
      <c r="L91" s="142" t="s">
        <v>255</v>
      </c>
      <c r="M91" s="141"/>
      <c r="N91" s="141"/>
      <c r="O91" s="141"/>
      <c r="P91" s="141"/>
      <c r="Q91" s="141"/>
      <c r="R91" s="141"/>
    </row>
    <row r="92" spans="1:18" s="149" customFormat="1" ht="40.9">
      <c r="A92" s="155">
        <v>60</v>
      </c>
      <c r="B92" s="394" t="s">
        <v>374</v>
      </c>
      <c r="C92" s="397">
        <v>0.78</v>
      </c>
      <c r="D92" s="394" t="s">
        <v>254</v>
      </c>
      <c r="E92" s="394" t="s">
        <v>262</v>
      </c>
      <c r="F92" s="400">
        <v>0</v>
      </c>
      <c r="G92" s="173" t="s">
        <v>375</v>
      </c>
      <c r="H92" s="179">
        <v>0.5</v>
      </c>
      <c r="I92" s="394" t="s">
        <v>254</v>
      </c>
      <c r="J92" s="180">
        <v>45047</v>
      </c>
      <c r="K92" s="180">
        <v>45077</v>
      </c>
      <c r="L92" s="394" t="s">
        <v>262</v>
      </c>
      <c r="M92" s="141"/>
      <c r="N92" s="141"/>
      <c r="O92" s="141"/>
      <c r="P92" s="141"/>
      <c r="Q92" s="141"/>
      <c r="R92" s="141"/>
    </row>
    <row r="93" spans="1:18" s="149" customFormat="1" ht="40.9">
      <c r="A93" s="153">
        <v>60</v>
      </c>
      <c r="B93" s="396"/>
      <c r="C93" s="399"/>
      <c r="D93" s="396"/>
      <c r="E93" s="396"/>
      <c r="F93" s="402"/>
      <c r="G93" s="173" t="s">
        <v>377</v>
      </c>
      <c r="H93" s="179">
        <v>0.5</v>
      </c>
      <c r="I93" s="396"/>
      <c r="J93" s="180">
        <v>45200</v>
      </c>
      <c r="K93" s="180">
        <v>45230</v>
      </c>
      <c r="L93" s="396"/>
      <c r="M93" s="141"/>
      <c r="N93" s="141"/>
      <c r="O93" s="141"/>
      <c r="P93" s="141"/>
      <c r="Q93" s="141"/>
      <c r="R93" s="141"/>
    </row>
    <row r="94" spans="1:18" s="149" customFormat="1" ht="61.15">
      <c r="A94" s="155">
        <v>61</v>
      </c>
      <c r="B94" s="394" t="s">
        <v>378</v>
      </c>
      <c r="C94" s="397">
        <v>0.78</v>
      </c>
      <c r="D94" s="394" t="s">
        <v>254</v>
      </c>
      <c r="E94" s="394" t="s">
        <v>262</v>
      </c>
      <c r="F94" s="400">
        <v>0</v>
      </c>
      <c r="G94" s="173" t="s">
        <v>379</v>
      </c>
      <c r="H94" s="179">
        <v>0.5</v>
      </c>
      <c r="I94" s="394" t="s">
        <v>254</v>
      </c>
      <c r="J94" s="180">
        <v>44958</v>
      </c>
      <c r="K94" s="180">
        <v>44985</v>
      </c>
      <c r="L94" s="394" t="s">
        <v>262</v>
      </c>
      <c r="M94" s="141"/>
      <c r="N94" s="141"/>
      <c r="O94" s="141"/>
      <c r="P94" s="141"/>
      <c r="Q94" s="141"/>
      <c r="R94" s="141"/>
    </row>
    <row r="95" spans="1:18" s="149" customFormat="1" ht="61.15">
      <c r="A95" s="153">
        <v>61</v>
      </c>
      <c r="B95" s="396"/>
      <c r="C95" s="399"/>
      <c r="D95" s="396"/>
      <c r="E95" s="396"/>
      <c r="F95" s="402"/>
      <c r="G95" s="173" t="s">
        <v>381</v>
      </c>
      <c r="H95" s="179">
        <v>0.5</v>
      </c>
      <c r="I95" s="396"/>
      <c r="J95" s="180">
        <v>45139</v>
      </c>
      <c r="K95" s="180">
        <v>45169</v>
      </c>
      <c r="L95" s="396"/>
      <c r="M95" s="141"/>
      <c r="N95" s="141"/>
      <c r="O95" s="141"/>
      <c r="P95" s="141"/>
      <c r="Q95" s="141"/>
      <c r="R95" s="141"/>
    </row>
    <row r="96" spans="1:18" s="149" customFormat="1" ht="40.9">
      <c r="A96" s="155">
        <v>62</v>
      </c>
      <c r="B96" s="394" t="s">
        <v>382</v>
      </c>
      <c r="C96" s="397">
        <v>0.78</v>
      </c>
      <c r="D96" s="394" t="s">
        <v>254</v>
      </c>
      <c r="E96" s="394" t="s">
        <v>262</v>
      </c>
      <c r="F96" s="400">
        <v>0</v>
      </c>
      <c r="G96" s="173" t="s">
        <v>383</v>
      </c>
      <c r="H96" s="179">
        <v>0.5</v>
      </c>
      <c r="I96" s="394" t="s">
        <v>254</v>
      </c>
      <c r="J96" s="180">
        <v>45017</v>
      </c>
      <c r="K96" s="180">
        <v>45046</v>
      </c>
      <c r="L96" s="394" t="s">
        <v>262</v>
      </c>
      <c r="M96" s="141"/>
      <c r="N96" s="141"/>
      <c r="O96" s="141"/>
      <c r="P96" s="141"/>
      <c r="Q96" s="141"/>
      <c r="R96" s="141"/>
    </row>
    <row r="97" spans="1:18" s="149" customFormat="1" ht="40.9">
      <c r="A97" s="153">
        <v>62</v>
      </c>
      <c r="B97" s="396"/>
      <c r="C97" s="399"/>
      <c r="D97" s="396"/>
      <c r="E97" s="396"/>
      <c r="F97" s="402"/>
      <c r="G97" s="173" t="s">
        <v>385</v>
      </c>
      <c r="H97" s="179">
        <v>0.5</v>
      </c>
      <c r="I97" s="396"/>
      <c r="J97" s="180">
        <v>45139</v>
      </c>
      <c r="K97" s="180">
        <v>45169</v>
      </c>
      <c r="L97" s="396"/>
      <c r="M97" s="141"/>
      <c r="N97" s="141"/>
      <c r="O97" s="141"/>
      <c r="P97" s="141"/>
      <c r="Q97" s="141"/>
      <c r="R97" s="141"/>
    </row>
    <row r="98" spans="1:18" s="149" customFormat="1" ht="40.9">
      <c r="A98" s="157">
        <v>63</v>
      </c>
      <c r="B98" s="394" t="s">
        <v>386</v>
      </c>
      <c r="C98" s="397">
        <v>0.78</v>
      </c>
      <c r="D98" s="394" t="s">
        <v>254</v>
      </c>
      <c r="E98" s="394" t="s">
        <v>262</v>
      </c>
      <c r="F98" s="400">
        <v>0</v>
      </c>
      <c r="G98" s="173" t="s">
        <v>387</v>
      </c>
      <c r="H98" s="179">
        <v>0.33329999999999999</v>
      </c>
      <c r="I98" s="394" t="s">
        <v>254</v>
      </c>
      <c r="J98" s="180">
        <v>44927</v>
      </c>
      <c r="K98" s="180">
        <v>44957</v>
      </c>
      <c r="L98" s="394" t="s">
        <v>262</v>
      </c>
      <c r="M98" s="141"/>
      <c r="N98" s="141"/>
      <c r="O98" s="141"/>
      <c r="P98" s="141"/>
      <c r="Q98" s="141"/>
      <c r="R98" s="141"/>
    </row>
    <row r="99" spans="1:18" s="149" customFormat="1" ht="40.9">
      <c r="A99" s="159">
        <v>63</v>
      </c>
      <c r="B99" s="395"/>
      <c r="C99" s="398"/>
      <c r="D99" s="395"/>
      <c r="E99" s="395"/>
      <c r="F99" s="401"/>
      <c r="G99" s="173" t="s">
        <v>389</v>
      </c>
      <c r="H99" s="179">
        <v>0.33329999999999999</v>
      </c>
      <c r="I99" s="395"/>
      <c r="J99" s="180">
        <v>45078</v>
      </c>
      <c r="K99" s="180">
        <v>45107</v>
      </c>
      <c r="L99" s="395"/>
      <c r="M99" s="141"/>
      <c r="N99" s="141"/>
      <c r="O99" s="141"/>
      <c r="P99" s="141"/>
      <c r="Q99" s="141"/>
      <c r="R99" s="141"/>
    </row>
    <row r="100" spans="1:18" s="149" customFormat="1" ht="40.9">
      <c r="A100" s="158">
        <v>63</v>
      </c>
      <c r="B100" s="396"/>
      <c r="C100" s="399"/>
      <c r="D100" s="396"/>
      <c r="E100" s="396"/>
      <c r="F100" s="402"/>
      <c r="G100" s="173" t="s">
        <v>391</v>
      </c>
      <c r="H100" s="179">
        <v>0.33329999999999999</v>
      </c>
      <c r="I100" s="396"/>
      <c r="J100" s="180">
        <v>45200</v>
      </c>
      <c r="K100" s="180">
        <v>45230</v>
      </c>
      <c r="L100" s="396"/>
      <c r="M100" s="141"/>
      <c r="N100" s="141"/>
      <c r="O100" s="141"/>
      <c r="P100" s="141"/>
      <c r="Q100" s="141"/>
      <c r="R100" s="141"/>
    </row>
    <row r="101" spans="1:18" s="149" customFormat="1" ht="81.599999999999994">
      <c r="A101" s="140">
        <v>64</v>
      </c>
      <c r="B101" s="144" t="s">
        <v>392</v>
      </c>
      <c r="C101" s="198">
        <v>0.78</v>
      </c>
      <c r="D101" s="142" t="s">
        <v>254</v>
      </c>
      <c r="E101" s="142" t="s">
        <v>262</v>
      </c>
      <c r="F101" s="147">
        <v>0</v>
      </c>
      <c r="G101" s="173" t="s">
        <v>392</v>
      </c>
      <c r="H101" s="179">
        <v>1</v>
      </c>
      <c r="I101" s="142" t="s">
        <v>254</v>
      </c>
      <c r="J101" s="180">
        <v>45170</v>
      </c>
      <c r="K101" s="180">
        <v>45199</v>
      </c>
      <c r="L101" s="142" t="s">
        <v>262</v>
      </c>
      <c r="M101" s="141"/>
      <c r="N101" s="141"/>
      <c r="O101" s="141"/>
      <c r="P101" s="141"/>
      <c r="Q101" s="141"/>
      <c r="R101" s="141"/>
    </row>
    <row r="102" spans="1:18" s="149" customFormat="1" ht="40.9">
      <c r="A102" s="155">
        <v>65</v>
      </c>
      <c r="B102" s="394" t="s">
        <v>394</v>
      </c>
      <c r="C102" s="397">
        <v>0.78</v>
      </c>
      <c r="D102" s="394" t="s">
        <v>254</v>
      </c>
      <c r="E102" s="394" t="s">
        <v>262</v>
      </c>
      <c r="F102" s="400">
        <v>0</v>
      </c>
      <c r="G102" s="174" t="s">
        <v>395</v>
      </c>
      <c r="H102" s="179">
        <v>0.5</v>
      </c>
      <c r="I102" s="394" t="s">
        <v>254</v>
      </c>
      <c r="J102" s="180">
        <v>44986</v>
      </c>
      <c r="K102" s="180">
        <v>45016</v>
      </c>
      <c r="L102" s="394" t="s">
        <v>262</v>
      </c>
      <c r="M102" s="141"/>
      <c r="N102" s="141"/>
      <c r="O102" s="141"/>
      <c r="P102" s="141"/>
      <c r="Q102" s="141"/>
      <c r="R102" s="141"/>
    </row>
    <row r="103" spans="1:18" s="149" customFormat="1" ht="40.9">
      <c r="A103" s="153">
        <v>65</v>
      </c>
      <c r="B103" s="396"/>
      <c r="C103" s="399"/>
      <c r="D103" s="396"/>
      <c r="E103" s="396"/>
      <c r="F103" s="402"/>
      <c r="G103" s="174" t="s">
        <v>396</v>
      </c>
      <c r="H103" s="179">
        <v>0.5</v>
      </c>
      <c r="I103" s="396"/>
      <c r="J103" s="180">
        <v>45231</v>
      </c>
      <c r="K103" s="180">
        <v>45260</v>
      </c>
      <c r="L103" s="396"/>
      <c r="M103" s="141"/>
      <c r="N103" s="141"/>
      <c r="O103" s="141"/>
      <c r="P103" s="141"/>
      <c r="Q103" s="141"/>
      <c r="R103" s="141"/>
    </row>
    <row r="104" spans="1:18" s="149" customFormat="1" ht="40.9">
      <c r="A104" s="155">
        <v>66</v>
      </c>
      <c r="B104" s="394" t="s">
        <v>397</v>
      </c>
      <c r="C104" s="397">
        <v>0.78</v>
      </c>
      <c r="D104" s="394" t="s">
        <v>254</v>
      </c>
      <c r="E104" s="394" t="s">
        <v>262</v>
      </c>
      <c r="F104" s="400">
        <v>0</v>
      </c>
      <c r="G104" s="172" t="s">
        <v>398</v>
      </c>
      <c r="H104" s="179">
        <v>0.5</v>
      </c>
      <c r="I104" s="394" t="s">
        <v>254</v>
      </c>
      <c r="J104" s="180">
        <v>44986</v>
      </c>
      <c r="K104" s="180">
        <v>45016</v>
      </c>
      <c r="L104" s="394" t="s">
        <v>262</v>
      </c>
      <c r="M104" s="141"/>
      <c r="N104" s="141"/>
      <c r="O104" s="141"/>
      <c r="P104" s="141"/>
      <c r="Q104" s="141"/>
      <c r="R104" s="141"/>
    </row>
    <row r="105" spans="1:18" s="149" customFormat="1" ht="40.9">
      <c r="A105" s="153">
        <v>66</v>
      </c>
      <c r="B105" s="396"/>
      <c r="C105" s="399"/>
      <c r="D105" s="396"/>
      <c r="E105" s="396"/>
      <c r="F105" s="402"/>
      <c r="G105" s="172" t="s">
        <v>400</v>
      </c>
      <c r="H105" s="179">
        <v>0.5</v>
      </c>
      <c r="I105" s="396"/>
      <c r="J105" s="180">
        <v>45108</v>
      </c>
      <c r="K105" s="180">
        <v>45138</v>
      </c>
      <c r="L105" s="396"/>
      <c r="M105" s="141"/>
      <c r="N105" s="141"/>
      <c r="O105" s="141"/>
      <c r="P105" s="141"/>
      <c r="Q105" s="141"/>
      <c r="R105" s="141"/>
    </row>
    <row r="106" spans="1:18" s="149" customFormat="1" ht="40.9">
      <c r="A106" s="155">
        <v>67</v>
      </c>
      <c r="B106" s="394" t="s">
        <v>401</v>
      </c>
      <c r="C106" s="397">
        <v>0.78</v>
      </c>
      <c r="D106" s="394" t="s">
        <v>254</v>
      </c>
      <c r="E106" s="394" t="s">
        <v>262</v>
      </c>
      <c r="F106" s="400">
        <v>0</v>
      </c>
      <c r="G106" s="175" t="s">
        <v>402</v>
      </c>
      <c r="H106" s="179">
        <v>0.5</v>
      </c>
      <c r="I106" s="394" t="s">
        <v>254</v>
      </c>
      <c r="J106" s="180">
        <v>45017</v>
      </c>
      <c r="K106" s="180">
        <v>45046</v>
      </c>
      <c r="L106" s="394" t="s">
        <v>262</v>
      </c>
      <c r="M106" s="141"/>
      <c r="N106" s="141"/>
      <c r="O106" s="141"/>
      <c r="P106" s="141"/>
      <c r="Q106" s="141"/>
      <c r="R106" s="141"/>
    </row>
    <row r="107" spans="1:18" s="149" customFormat="1" ht="40.9">
      <c r="A107" s="153">
        <v>67</v>
      </c>
      <c r="B107" s="396"/>
      <c r="C107" s="399"/>
      <c r="D107" s="396"/>
      <c r="E107" s="396"/>
      <c r="F107" s="402"/>
      <c r="G107" s="173" t="s">
        <v>404</v>
      </c>
      <c r="H107" s="179">
        <v>0.5</v>
      </c>
      <c r="I107" s="396"/>
      <c r="J107" s="180">
        <v>45170</v>
      </c>
      <c r="K107" s="180">
        <v>45199</v>
      </c>
      <c r="L107" s="396"/>
      <c r="M107" s="141"/>
      <c r="N107" s="141"/>
      <c r="O107" s="141"/>
      <c r="P107" s="141"/>
      <c r="Q107" s="141"/>
      <c r="R107" s="141"/>
    </row>
    <row r="108" spans="1:18" s="149" customFormat="1" ht="81.599999999999994">
      <c r="A108" s="140">
        <v>68</v>
      </c>
      <c r="B108" s="144" t="s">
        <v>405</v>
      </c>
      <c r="C108" s="198">
        <v>0.78</v>
      </c>
      <c r="D108" s="142" t="s">
        <v>254</v>
      </c>
      <c r="E108" s="142" t="s">
        <v>262</v>
      </c>
      <c r="F108" s="147">
        <v>0</v>
      </c>
      <c r="G108" s="173" t="s">
        <v>405</v>
      </c>
      <c r="H108" s="179">
        <v>1</v>
      </c>
      <c r="I108" s="142" t="s">
        <v>254</v>
      </c>
      <c r="J108" s="180">
        <v>45108</v>
      </c>
      <c r="K108" s="180">
        <v>45199</v>
      </c>
      <c r="L108" s="142" t="s">
        <v>262</v>
      </c>
      <c r="M108" s="141"/>
      <c r="N108" s="141"/>
      <c r="O108" s="141"/>
      <c r="P108" s="141"/>
      <c r="Q108" s="141"/>
      <c r="R108" s="141"/>
    </row>
    <row r="109" spans="1:18" s="149" customFormat="1" ht="21">
      <c r="A109" s="155">
        <v>69</v>
      </c>
      <c r="B109" s="394" t="s">
        <v>407</v>
      </c>
      <c r="C109" s="397">
        <v>0.78</v>
      </c>
      <c r="D109" s="394" t="s">
        <v>254</v>
      </c>
      <c r="E109" s="394" t="s">
        <v>262</v>
      </c>
      <c r="F109" s="400">
        <v>0</v>
      </c>
      <c r="G109" s="174" t="s">
        <v>408</v>
      </c>
      <c r="H109" s="179">
        <v>0.5</v>
      </c>
      <c r="I109" s="394" t="s">
        <v>254</v>
      </c>
      <c r="J109" s="180">
        <v>45017</v>
      </c>
      <c r="K109" s="180">
        <v>45046</v>
      </c>
      <c r="L109" s="394" t="s">
        <v>262</v>
      </c>
      <c r="M109" s="141"/>
      <c r="N109" s="141"/>
      <c r="O109" s="141"/>
      <c r="P109" s="141"/>
      <c r="Q109" s="141"/>
      <c r="R109" s="141"/>
    </row>
    <row r="110" spans="1:18" s="149" customFormat="1" ht="21">
      <c r="A110" s="153">
        <v>69</v>
      </c>
      <c r="B110" s="396"/>
      <c r="C110" s="399"/>
      <c r="D110" s="396"/>
      <c r="E110" s="396"/>
      <c r="F110" s="402"/>
      <c r="G110" s="174" t="s">
        <v>410</v>
      </c>
      <c r="H110" s="179">
        <v>0.5</v>
      </c>
      <c r="I110" s="396"/>
      <c r="J110" s="180">
        <v>45170</v>
      </c>
      <c r="K110" s="180">
        <v>45199</v>
      </c>
      <c r="L110" s="396"/>
      <c r="M110" s="141"/>
      <c r="N110" s="141"/>
      <c r="O110" s="141"/>
      <c r="P110" s="141"/>
      <c r="Q110" s="141"/>
      <c r="R110" s="141"/>
    </row>
    <row r="111" spans="1:18" s="149" customFormat="1" ht="21">
      <c r="A111" s="155">
        <v>70</v>
      </c>
      <c r="B111" s="394" t="s">
        <v>411</v>
      </c>
      <c r="C111" s="397">
        <v>0.78</v>
      </c>
      <c r="D111" s="394" t="s">
        <v>254</v>
      </c>
      <c r="E111" s="394" t="s">
        <v>262</v>
      </c>
      <c r="F111" s="400">
        <v>0</v>
      </c>
      <c r="G111" s="174" t="s">
        <v>412</v>
      </c>
      <c r="H111" s="179">
        <v>0.5</v>
      </c>
      <c r="I111" s="394" t="s">
        <v>254</v>
      </c>
      <c r="J111" s="180">
        <v>44986</v>
      </c>
      <c r="K111" s="180">
        <v>45016</v>
      </c>
      <c r="L111" s="394" t="s">
        <v>262</v>
      </c>
      <c r="M111" s="141"/>
      <c r="N111" s="141"/>
      <c r="O111" s="141"/>
      <c r="P111" s="141"/>
      <c r="Q111" s="141"/>
      <c r="R111" s="141"/>
    </row>
    <row r="112" spans="1:18" s="149" customFormat="1" ht="21">
      <c r="A112" s="153">
        <v>70</v>
      </c>
      <c r="B112" s="396"/>
      <c r="C112" s="399"/>
      <c r="D112" s="396"/>
      <c r="E112" s="396"/>
      <c r="F112" s="402"/>
      <c r="G112" s="174" t="s">
        <v>414</v>
      </c>
      <c r="H112" s="179">
        <v>0.5</v>
      </c>
      <c r="I112" s="396"/>
      <c r="J112" s="180">
        <v>45139</v>
      </c>
      <c r="K112" s="180">
        <v>45169</v>
      </c>
      <c r="L112" s="396"/>
      <c r="M112" s="141"/>
      <c r="N112" s="141"/>
      <c r="O112" s="141"/>
      <c r="P112" s="141"/>
      <c r="Q112" s="141"/>
      <c r="R112" s="141"/>
    </row>
    <row r="113" spans="1:18" s="149" customFormat="1" ht="81.599999999999994">
      <c r="A113" s="167">
        <v>71</v>
      </c>
      <c r="B113" s="144" t="s">
        <v>415</v>
      </c>
      <c r="C113" s="198">
        <v>0.78</v>
      </c>
      <c r="D113" s="142" t="s">
        <v>254</v>
      </c>
      <c r="E113" s="142" t="s">
        <v>255</v>
      </c>
      <c r="F113" s="147">
        <v>11024850</v>
      </c>
      <c r="G113" s="173" t="s">
        <v>415</v>
      </c>
      <c r="H113" s="179">
        <v>1</v>
      </c>
      <c r="I113" s="142" t="s">
        <v>254</v>
      </c>
      <c r="J113" s="180">
        <v>44986</v>
      </c>
      <c r="K113" s="180">
        <v>45016</v>
      </c>
      <c r="L113" s="142" t="s">
        <v>255</v>
      </c>
      <c r="M113" s="141"/>
      <c r="N113" s="141"/>
      <c r="O113" s="141"/>
      <c r="P113" s="141"/>
      <c r="Q113" s="141"/>
      <c r="R113" s="141"/>
    </row>
    <row r="114" spans="1:18" s="149" customFormat="1" ht="81.599999999999994">
      <c r="A114" s="167">
        <v>72</v>
      </c>
      <c r="B114" s="144" t="s">
        <v>416</v>
      </c>
      <c r="C114" s="198">
        <v>0.78</v>
      </c>
      <c r="D114" s="142" t="s">
        <v>254</v>
      </c>
      <c r="E114" s="142" t="s">
        <v>255</v>
      </c>
      <c r="F114" s="147">
        <v>11024850</v>
      </c>
      <c r="G114" s="173" t="s">
        <v>416</v>
      </c>
      <c r="H114" s="179">
        <v>1</v>
      </c>
      <c r="I114" s="142" t="s">
        <v>254</v>
      </c>
      <c r="J114" s="180">
        <v>45017</v>
      </c>
      <c r="K114" s="180">
        <v>45046</v>
      </c>
      <c r="L114" s="142" t="s">
        <v>255</v>
      </c>
      <c r="M114" s="141"/>
      <c r="N114" s="141"/>
      <c r="O114" s="141"/>
      <c r="P114" s="141"/>
      <c r="Q114" s="141"/>
      <c r="R114" s="141"/>
    </row>
    <row r="115" spans="1:18" s="149" customFormat="1" ht="81.599999999999994">
      <c r="A115" s="186">
        <v>73</v>
      </c>
      <c r="B115" s="394" t="s">
        <v>417</v>
      </c>
      <c r="C115" s="397">
        <v>0.78</v>
      </c>
      <c r="D115" s="394" t="s">
        <v>254</v>
      </c>
      <c r="E115" s="394" t="s">
        <v>418</v>
      </c>
      <c r="F115" s="400">
        <v>0</v>
      </c>
      <c r="G115" s="188" t="s">
        <v>419</v>
      </c>
      <c r="H115" s="181">
        <v>0.25</v>
      </c>
      <c r="I115" s="394" t="s">
        <v>254</v>
      </c>
      <c r="J115" s="180">
        <v>44958</v>
      </c>
      <c r="K115" s="180">
        <v>44985</v>
      </c>
      <c r="L115" s="394" t="s">
        <v>418</v>
      </c>
      <c r="M115" s="141"/>
      <c r="N115" s="141"/>
      <c r="O115" s="141"/>
      <c r="P115" s="141"/>
      <c r="Q115" s="141"/>
      <c r="R115" s="141"/>
    </row>
    <row r="116" spans="1:18" s="149" customFormat="1" ht="81.599999999999994">
      <c r="A116" s="187">
        <v>73</v>
      </c>
      <c r="B116" s="395"/>
      <c r="C116" s="398"/>
      <c r="D116" s="395"/>
      <c r="E116" s="395"/>
      <c r="F116" s="401"/>
      <c r="G116" s="188" t="s">
        <v>420</v>
      </c>
      <c r="H116" s="181">
        <v>0.25</v>
      </c>
      <c r="I116" s="395"/>
      <c r="J116" s="180">
        <v>44986</v>
      </c>
      <c r="K116" s="180">
        <v>45016</v>
      </c>
      <c r="L116" s="395"/>
      <c r="M116" s="141"/>
      <c r="N116" s="141"/>
      <c r="O116" s="141"/>
      <c r="P116" s="141"/>
      <c r="Q116" s="141"/>
      <c r="R116" s="141"/>
    </row>
    <row r="117" spans="1:18" s="149" customFormat="1" ht="102">
      <c r="A117" s="185">
        <v>73</v>
      </c>
      <c r="B117" s="395"/>
      <c r="C117" s="398"/>
      <c r="D117" s="395"/>
      <c r="E117" s="395"/>
      <c r="F117" s="401"/>
      <c r="G117" s="188" t="s">
        <v>421</v>
      </c>
      <c r="H117" s="181">
        <v>0.25</v>
      </c>
      <c r="I117" s="395"/>
      <c r="J117" s="180">
        <v>44986</v>
      </c>
      <c r="K117" s="180">
        <v>45291</v>
      </c>
      <c r="L117" s="395"/>
      <c r="M117" s="141"/>
      <c r="N117" s="141"/>
      <c r="O117" s="141"/>
      <c r="P117" s="141"/>
      <c r="Q117" s="141"/>
      <c r="R117" s="141"/>
    </row>
    <row r="118" spans="1:18" s="149" customFormat="1" ht="76.900000000000006" customHeight="1">
      <c r="A118" s="187">
        <v>73</v>
      </c>
      <c r="B118" s="396"/>
      <c r="C118" s="399"/>
      <c r="D118" s="396"/>
      <c r="E118" s="396"/>
      <c r="F118" s="402"/>
      <c r="G118" s="189" t="s">
        <v>423</v>
      </c>
      <c r="H118" s="181">
        <v>0.25</v>
      </c>
      <c r="I118" s="396"/>
      <c r="J118" s="180">
        <v>45231</v>
      </c>
      <c r="K118" s="180">
        <v>45260</v>
      </c>
      <c r="L118" s="396"/>
      <c r="M118" s="141"/>
      <c r="N118" s="141"/>
      <c r="O118" s="141"/>
      <c r="P118" s="141"/>
      <c r="Q118" s="141"/>
      <c r="R118" s="141"/>
    </row>
    <row r="119" spans="1:18" s="149" customFormat="1" ht="81.599999999999994">
      <c r="A119" s="167">
        <v>74</v>
      </c>
      <c r="B119" s="144" t="s">
        <v>424</v>
      </c>
      <c r="C119" s="198">
        <v>0.78</v>
      </c>
      <c r="D119" s="142" t="s">
        <v>254</v>
      </c>
      <c r="E119" s="142" t="s">
        <v>255</v>
      </c>
      <c r="F119" s="147">
        <v>2742500</v>
      </c>
      <c r="G119" s="173" t="s">
        <v>424</v>
      </c>
      <c r="H119" s="179">
        <v>1</v>
      </c>
      <c r="I119" s="142" t="s">
        <v>254</v>
      </c>
      <c r="J119" s="180">
        <v>45047</v>
      </c>
      <c r="K119" s="180">
        <v>45077</v>
      </c>
      <c r="L119" s="142" t="s">
        <v>255</v>
      </c>
      <c r="M119" s="141"/>
      <c r="N119" s="141"/>
      <c r="O119" s="141"/>
      <c r="P119" s="141"/>
      <c r="Q119" s="141"/>
      <c r="R119" s="141"/>
    </row>
    <row r="120" spans="1:18" s="149" customFormat="1" ht="40.9">
      <c r="A120" s="154">
        <v>75</v>
      </c>
      <c r="B120" s="394" t="s">
        <v>425</v>
      </c>
      <c r="C120" s="397">
        <v>0.78</v>
      </c>
      <c r="D120" s="394" t="s">
        <v>254</v>
      </c>
      <c r="E120" s="394" t="s">
        <v>262</v>
      </c>
      <c r="F120" s="400">
        <v>0</v>
      </c>
      <c r="G120" s="143" t="s">
        <v>426</v>
      </c>
      <c r="H120" s="181">
        <v>0.5</v>
      </c>
      <c r="I120" s="394" t="s">
        <v>254</v>
      </c>
      <c r="J120" s="180">
        <v>45017</v>
      </c>
      <c r="K120" s="180">
        <v>45046</v>
      </c>
      <c r="L120" s="394" t="s">
        <v>262</v>
      </c>
      <c r="M120" s="141"/>
      <c r="N120" s="141"/>
      <c r="O120" s="141"/>
      <c r="P120" s="141"/>
      <c r="Q120" s="141"/>
      <c r="R120" s="141"/>
    </row>
    <row r="121" spans="1:18" s="149" customFormat="1" ht="40.9">
      <c r="A121" s="151">
        <v>75</v>
      </c>
      <c r="B121" s="395"/>
      <c r="C121" s="399"/>
      <c r="D121" s="395"/>
      <c r="E121" s="395"/>
      <c r="F121" s="401"/>
      <c r="G121" s="143" t="s">
        <v>428</v>
      </c>
      <c r="H121" s="181">
        <v>0.5</v>
      </c>
      <c r="I121" s="395"/>
      <c r="J121" s="180">
        <v>45139</v>
      </c>
      <c r="K121" s="180">
        <v>45169</v>
      </c>
      <c r="L121" s="395"/>
      <c r="M121" s="141"/>
      <c r="N121" s="141"/>
      <c r="O121" s="141"/>
      <c r="P121" s="141"/>
      <c r="Q121" s="141"/>
      <c r="R121" s="141"/>
    </row>
    <row r="122" spans="1:18" s="149" customFormat="1" ht="81.599999999999994">
      <c r="A122" s="140">
        <v>76</v>
      </c>
      <c r="B122" s="144" t="s">
        <v>429</v>
      </c>
      <c r="C122" s="198">
        <v>0.78</v>
      </c>
      <c r="D122" s="142" t="s">
        <v>254</v>
      </c>
      <c r="E122" s="142" t="s">
        <v>262</v>
      </c>
      <c r="F122" s="147">
        <v>0</v>
      </c>
      <c r="G122" s="173" t="s">
        <v>429</v>
      </c>
      <c r="H122" s="179">
        <v>1</v>
      </c>
      <c r="I122" s="142" t="s">
        <v>254</v>
      </c>
      <c r="J122" s="180">
        <v>45078</v>
      </c>
      <c r="K122" s="180">
        <v>45107</v>
      </c>
      <c r="L122" s="142" t="s">
        <v>262</v>
      </c>
      <c r="M122" s="141"/>
      <c r="N122" s="141"/>
      <c r="O122" s="141"/>
      <c r="P122" s="141"/>
      <c r="Q122" s="141"/>
      <c r="R122" s="141"/>
    </row>
    <row r="123" spans="1:18" s="149" customFormat="1" ht="81.599999999999994">
      <c r="A123" s="167">
        <v>77</v>
      </c>
      <c r="B123" s="144" t="s">
        <v>431</v>
      </c>
      <c r="C123" s="198">
        <v>0.78</v>
      </c>
      <c r="D123" s="142" t="s">
        <v>254</v>
      </c>
      <c r="E123" s="142" t="s">
        <v>255</v>
      </c>
      <c r="F123" s="147">
        <v>3192270</v>
      </c>
      <c r="G123" s="173" t="s">
        <v>431</v>
      </c>
      <c r="H123" s="179">
        <v>1</v>
      </c>
      <c r="I123" s="142" t="s">
        <v>254</v>
      </c>
      <c r="J123" s="180">
        <v>45078</v>
      </c>
      <c r="K123" s="180">
        <v>45107</v>
      </c>
      <c r="L123" s="142" t="s">
        <v>255</v>
      </c>
      <c r="M123" s="141"/>
      <c r="N123" s="141"/>
      <c r="O123" s="141"/>
      <c r="P123" s="141"/>
      <c r="Q123" s="141"/>
      <c r="R123" s="141"/>
    </row>
    <row r="124" spans="1:18" s="149" customFormat="1" ht="81.599999999999994">
      <c r="A124" s="140">
        <v>78</v>
      </c>
      <c r="B124" s="144" t="s">
        <v>432</v>
      </c>
      <c r="C124" s="198">
        <v>0.78</v>
      </c>
      <c r="D124" s="142" t="s">
        <v>254</v>
      </c>
      <c r="E124" s="142" t="s">
        <v>262</v>
      </c>
      <c r="F124" s="147">
        <v>0</v>
      </c>
      <c r="G124" s="173" t="s">
        <v>432</v>
      </c>
      <c r="H124" s="179">
        <v>1</v>
      </c>
      <c r="I124" s="142" t="s">
        <v>254</v>
      </c>
      <c r="J124" s="180">
        <v>45108</v>
      </c>
      <c r="K124" s="180">
        <v>45138</v>
      </c>
      <c r="L124" s="142" t="s">
        <v>262</v>
      </c>
      <c r="M124" s="141"/>
      <c r="N124" s="141"/>
      <c r="O124" s="141"/>
      <c r="P124" s="141"/>
      <c r="Q124" s="141"/>
      <c r="R124" s="141"/>
    </row>
    <row r="125" spans="1:18" s="149" customFormat="1" ht="81.599999999999994">
      <c r="A125" s="140">
        <v>79</v>
      </c>
      <c r="B125" s="144" t="s">
        <v>434</v>
      </c>
      <c r="C125" s="198">
        <v>0.78</v>
      </c>
      <c r="D125" s="142" t="s">
        <v>254</v>
      </c>
      <c r="E125" s="142" t="s">
        <v>262</v>
      </c>
      <c r="F125" s="147">
        <v>0</v>
      </c>
      <c r="G125" s="173" t="s">
        <v>434</v>
      </c>
      <c r="H125" s="179">
        <v>1</v>
      </c>
      <c r="I125" s="142" t="s">
        <v>254</v>
      </c>
      <c r="J125" s="180">
        <v>45139</v>
      </c>
      <c r="K125" s="180">
        <v>45169</v>
      </c>
      <c r="L125" s="142" t="s">
        <v>262</v>
      </c>
      <c r="M125" s="141"/>
      <c r="N125" s="141"/>
      <c r="O125" s="141"/>
      <c r="P125" s="141"/>
      <c r="Q125" s="141"/>
      <c r="R125" s="141"/>
    </row>
    <row r="126" spans="1:18" s="149" customFormat="1" ht="81.599999999999994">
      <c r="A126" s="140">
        <v>80</v>
      </c>
      <c r="B126" s="144" t="s">
        <v>436</v>
      </c>
      <c r="C126" s="198">
        <v>0.78</v>
      </c>
      <c r="D126" s="142" t="s">
        <v>254</v>
      </c>
      <c r="E126" s="142" t="s">
        <v>262</v>
      </c>
      <c r="F126" s="147">
        <v>0</v>
      </c>
      <c r="G126" s="173" t="s">
        <v>436</v>
      </c>
      <c r="H126" s="179">
        <v>1</v>
      </c>
      <c r="I126" s="142" t="s">
        <v>254</v>
      </c>
      <c r="J126" s="180">
        <v>45170</v>
      </c>
      <c r="K126" s="180">
        <v>45199</v>
      </c>
      <c r="L126" s="142" t="s">
        <v>262</v>
      </c>
      <c r="M126" s="141"/>
      <c r="N126" s="141"/>
      <c r="O126" s="141"/>
      <c r="P126" s="141"/>
      <c r="Q126" s="141"/>
      <c r="R126" s="141"/>
    </row>
    <row r="127" spans="1:18" s="149" customFormat="1" ht="81.599999999999994">
      <c r="A127" s="140">
        <v>81</v>
      </c>
      <c r="B127" s="144" t="s">
        <v>438</v>
      </c>
      <c r="C127" s="198">
        <v>0.78</v>
      </c>
      <c r="D127" s="142" t="s">
        <v>254</v>
      </c>
      <c r="E127" s="142" t="s">
        <v>262</v>
      </c>
      <c r="F127" s="147">
        <v>0</v>
      </c>
      <c r="G127" s="173" t="s">
        <v>438</v>
      </c>
      <c r="H127" s="179">
        <v>1</v>
      </c>
      <c r="I127" s="142" t="s">
        <v>254</v>
      </c>
      <c r="J127" s="180">
        <v>45078</v>
      </c>
      <c r="K127" s="180">
        <v>45107</v>
      </c>
      <c r="L127" s="142" t="s">
        <v>262</v>
      </c>
      <c r="M127" s="141"/>
      <c r="N127" s="141"/>
      <c r="O127" s="141"/>
      <c r="P127" s="141"/>
      <c r="Q127" s="141"/>
      <c r="R127" s="141"/>
    </row>
    <row r="128" spans="1:18" s="149" customFormat="1" ht="81.599999999999994">
      <c r="A128" s="140">
        <v>82</v>
      </c>
      <c r="B128" s="144" t="s">
        <v>440</v>
      </c>
      <c r="C128" s="198">
        <v>0.78</v>
      </c>
      <c r="D128" s="142" t="s">
        <v>254</v>
      </c>
      <c r="E128" s="142" t="s">
        <v>262</v>
      </c>
      <c r="F128" s="147">
        <v>0</v>
      </c>
      <c r="G128" s="173" t="s">
        <v>440</v>
      </c>
      <c r="H128" s="179">
        <v>1</v>
      </c>
      <c r="I128" s="142" t="s">
        <v>254</v>
      </c>
      <c r="J128" s="180">
        <v>45200</v>
      </c>
      <c r="K128" s="180">
        <v>45230</v>
      </c>
      <c r="L128" s="142" t="s">
        <v>262</v>
      </c>
      <c r="M128" s="141"/>
      <c r="N128" s="141"/>
      <c r="O128" s="141"/>
      <c r="P128" s="141"/>
      <c r="Q128" s="141"/>
      <c r="R128" s="141"/>
    </row>
    <row r="129" spans="1:18" s="149" customFormat="1" ht="81.599999999999994">
      <c r="A129" s="140">
        <v>83</v>
      </c>
      <c r="B129" s="144" t="s">
        <v>442</v>
      </c>
      <c r="C129" s="198">
        <v>0.78</v>
      </c>
      <c r="D129" s="142" t="s">
        <v>254</v>
      </c>
      <c r="E129" s="142" t="s">
        <v>262</v>
      </c>
      <c r="F129" s="147">
        <v>0</v>
      </c>
      <c r="G129" s="173" t="s">
        <v>442</v>
      </c>
      <c r="H129" s="179">
        <v>1</v>
      </c>
      <c r="I129" s="142" t="s">
        <v>254</v>
      </c>
      <c r="J129" s="180">
        <v>45231</v>
      </c>
      <c r="K129" s="180">
        <v>45260</v>
      </c>
      <c r="L129" s="142" t="s">
        <v>262</v>
      </c>
      <c r="M129" s="141"/>
      <c r="N129" s="141"/>
      <c r="O129" s="141"/>
      <c r="P129" s="141"/>
      <c r="Q129" s="141"/>
      <c r="R129" s="141"/>
    </row>
    <row r="130" spans="1:18" s="149" customFormat="1" ht="81.599999999999994">
      <c r="A130" s="140">
        <v>84</v>
      </c>
      <c r="B130" s="144" t="s">
        <v>443</v>
      </c>
      <c r="C130" s="198">
        <v>0.78</v>
      </c>
      <c r="D130" s="142" t="s">
        <v>254</v>
      </c>
      <c r="E130" s="142" t="s">
        <v>262</v>
      </c>
      <c r="F130" s="147">
        <v>0</v>
      </c>
      <c r="G130" s="173" t="s">
        <v>443</v>
      </c>
      <c r="H130" s="179">
        <v>1</v>
      </c>
      <c r="I130" s="142" t="s">
        <v>254</v>
      </c>
      <c r="J130" s="180">
        <v>45200</v>
      </c>
      <c r="K130" s="180">
        <v>45230</v>
      </c>
      <c r="L130" s="142" t="s">
        <v>262</v>
      </c>
      <c r="M130" s="141"/>
      <c r="N130" s="141"/>
      <c r="O130" s="141"/>
      <c r="P130" s="141"/>
      <c r="Q130" s="141"/>
      <c r="R130" s="141"/>
    </row>
    <row r="131" spans="1:18" s="149" customFormat="1" ht="122.45">
      <c r="A131" s="140">
        <v>85</v>
      </c>
      <c r="B131" s="144" t="s">
        <v>445</v>
      </c>
      <c r="C131" s="198">
        <v>0.78</v>
      </c>
      <c r="D131" s="142" t="s">
        <v>254</v>
      </c>
      <c r="E131" s="142" t="s">
        <v>262</v>
      </c>
      <c r="F131" s="147">
        <v>0</v>
      </c>
      <c r="G131" s="173" t="s">
        <v>445</v>
      </c>
      <c r="H131" s="179">
        <v>1</v>
      </c>
      <c r="I131" s="142" t="s">
        <v>254</v>
      </c>
      <c r="J131" s="180">
        <v>45047</v>
      </c>
      <c r="K131" s="180">
        <v>45077</v>
      </c>
      <c r="L131" s="142" t="s">
        <v>262</v>
      </c>
      <c r="M131" s="141"/>
      <c r="N131" s="141"/>
      <c r="O131" s="141"/>
      <c r="P131" s="141"/>
      <c r="Q131" s="141"/>
      <c r="R131" s="141"/>
    </row>
    <row r="132" spans="1:18" s="149" customFormat="1" ht="81.599999999999994">
      <c r="A132" s="140">
        <v>86</v>
      </c>
      <c r="B132" s="144" t="s">
        <v>446</v>
      </c>
      <c r="C132" s="198">
        <v>0.78</v>
      </c>
      <c r="D132" s="142" t="s">
        <v>254</v>
      </c>
      <c r="E132" s="142" t="s">
        <v>262</v>
      </c>
      <c r="F132" s="147">
        <v>0</v>
      </c>
      <c r="G132" s="173" t="s">
        <v>446</v>
      </c>
      <c r="H132" s="179">
        <v>1</v>
      </c>
      <c r="I132" s="142" t="s">
        <v>254</v>
      </c>
      <c r="J132" s="180">
        <v>45078</v>
      </c>
      <c r="K132" s="180">
        <v>45107</v>
      </c>
      <c r="L132" s="142" t="s">
        <v>262</v>
      </c>
      <c r="M132" s="141"/>
      <c r="N132" s="141"/>
      <c r="O132" s="141"/>
      <c r="P132" s="141"/>
      <c r="Q132" s="141"/>
      <c r="R132" s="141"/>
    </row>
    <row r="133" spans="1:18" s="149" customFormat="1" ht="102">
      <c r="A133" s="140">
        <v>87</v>
      </c>
      <c r="B133" s="144" t="s">
        <v>448</v>
      </c>
      <c r="C133" s="198">
        <v>0.78</v>
      </c>
      <c r="D133" s="142" t="s">
        <v>254</v>
      </c>
      <c r="E133" s="142" t="s">
        <v>262</v>
      </c>
      <c r="F133" s="147">
        <v>0</v>
      </c>
      <c r="G133" s="173" t="s">
        <v>448</v>
      </c>
      <c r="H133" s="179">
        <v>1</v>
      </c>
      <c r="I133" s="142" t="s">
        <v>254</v>
      </c>
      <c r="J133" s="180">
        <v>45108</v>
      </c>
      <c r="K133" s="180">
        <v>45138</v>
      </c>
      <c r="L133" s="142" t="s">
        <v>262</v>
      </c>
      <c r="M133" s="141"/>
      <c r="N133" s="141"/>
      <c r="O133" s="141"/>
      <c r="P133" s="141"/>
      <c r="Q133" s="141"/>
      <c r="R133" s="141"/>
    </row>
    <row r="134" spans="1:18" s="149" customFormat="1" ht="81.599999999999994">
      <c r="A134" s="140">
        <v>88</v>
      </c>
      <c r="B134" s="144" t="s">
        <v>449</v>
      </c>
      <c r="C134" s="198">
        <v>0.78</v>
      </c>
      <c r="D134" s="142" t="s">
        <v>254</v>
      </c>
      <c r="E134" s="142" t="s">
        <v>262</v>
      </c>
      <c r="F134" s="147">
        <v>0</v>
      </c>
      <c r="G134" s="173" t="s">
        <v>449</v>
      </c>
      <c r="H134" s="179">
        <v>1</v>
      </c>
      <c r="I134" s="142" t="s">
        <v>254</v>
      </c>
      <c r="J134" s="180">
        <v>45139</v>
      </c>
      <c r="K134" s="180">
        <v>45169</v>
      </c>
      <c r="L134" s="142" t="s">
        <v>262</v>
      </c>
      <c r="M134" s="141"/>
      <c r="N134" s="141"/>
      <c r="O134" s="141"/>
      <c r="P134" s="141"/>
      <c r="Q134" s="141"/>
      <c r="R134" s="141"/>
    </row>
    <row r="135" spans="1:18" s="149" customFormat="1" ht="21">
      <c r="A135" s="165">
        <v>89</v>
      </c>
      <c r="B135" s="394" t="s">
        <v>451</v>
      </c>
      <c r="C135" s="397">
        <v>0.78</v>
      </c>
      <c r="D135" s="394" t="s">
        <v>254</v>
      </c>
      <c r="E135" s="394" t="s">
        <v>262</v>
      </c>
      <c r="F135" s="400">
        <v>0</v>
      </c>
      <c r="G135" s="173" t="s">
        <v>453</v>
      </c>
      <c r="H135" s="179">
        <v>0.33329999999999999</v>
      </c>
      <c r="I135" s="394" t="s">
        <v>254</v>
      </c>
      <c r="J135" s="180">
        <v>45047</v>
      </c>
      <c r="K135" s="180">
        <v>45077</v>
      </c>
      <c r="L135" s="394" t="s">
        <v>262</v>
      </c>
      <c r="M135" s="141"/>
      <c r="N135" s="141"/>
      <c r="O135" s="141"/>
      <c r="P135" s="141"/>
      <c r="Q135" s="141"/>
      <c r="R135" s="141"/>
    </row>
    <row r="136" spans="1:18" s="149" customFormat="1" ht="21">
      <c r="A136" s="162">
        <v>89</v>
      </c>
      <c r="B136" s="395"/>
      <c r="C136" s="398"/>
      <c r="D136" s="395"/>
      <c r="E136" s="395"/>
      <c r="F136" s="401"/>
      <c r="G136" s="173" t="s">
        <v>455</v>
      </c>
      <c r="H136" s="179">
        <v>0.33329999999999999</v>
      </c>
      <c r="I136" s="395"/>
      <c r="J136" s="180">
        <v>45108</v>
      </c>
      <c r="K136" s="180">
        <v>45138</v>
      </c>
      <c r="L136" s="395"/>
      <c r="M136" s="141"/>
      <c r="N136" s="141"/>
      <c r="O136" s="141"/>
      <c r="P136" s="141"/>
      <c r="Q136" s="141"/>
      <c r="R136" s="141"/>
    </row>
    <row r="137" spans="1:18" s="149" customFormat="1" ht="21">
      <c r="A137" s="166">
        <v>89</v>
      </c>
      <c r="B137" s="396"/>
      <c r="C137" s="399"/>
      <c r="D137" s="396"/>
      <c r="E137" s="396"/>
      <c r="F137" s="402"/>
      <c r="G137" s="173" t="s">
        <v>457</v>
      </c>
      <c r="H137" s="179">
        <v>0.33329999999999999</v>
      </c>
      <c r="I137" s="396"/>
      <c r="J137" s="180">
        <v>45170</v>
      </c>
      <c r="K137" s="180">
        <v>45199</v>
      </c>
      <c r="L137" s="396"/>
      <c r="M137" s="141"/>
      <c r="N137" s="141"/>
      <c r="O137" s="141"/>
      <c r="P137" s="141"/>
      <c r="Q137" s="141"/>
      <c r="R137" s="141"/>
    </row>
    <row r="138" spans="1:18" s="149" customFormat="1" ht="21">
      <c r="A138" s="165">
        <v>90</v>
      </c>
      <c r="B138" s="394" t="s">
        <v>458</v>
      </c>
      <c r="C138" s="397">
        <v>0.78</v>
      </c>
      <c r="D138" s="394" t="s">
        <v>254</v>
      </c>
      <c r="E138" s="394" t="s">
        <v>262</v>
      </c>
      <c r="F138" s="400">
        <v>0</v>
      </c>
      <c r="G138" s="174" t="s">
        <v>453</v>
      </c>
      <c r="H138" s="179">
        <v>0.25</v>
      </c>
      <c r="I138" s="394" t="s">
        <v>254</v>
      </c>
      <c r="J138" s="180">
        <v>45047</v>
      </c>
      <c r="K138" s="180">
        <v>45077</v>
      </c>
      <c r="L138" s="394" t="s">
        <v>262</v>
      </c>
      <c r="M138" s="141"/>
      <c r="N138" s="141"/>
      <c r="O138" s="141"/>
      <c r="P138" s="141"/>
      <c r="Q138" s="141"/>
      <c r="R138" s="141"/>
    </row>
    <row r="139" spans="1:18" s="149" customFormat="1" ht="40.9">
      <c r="A139" s="162">
        <v>90</v>
      </c>
      <c r="B139" s="395"/>
      <c r="C139" s="398"/>
      <c r="D139" s="395"/>
      <c r="E139" s="395"/>
      <c r="F139" s="401"/>
      <c r="G139" s="174" t="s">
        <v>460</v>
      </c>
      <c r="H139" s="179">
        <v>0.25</v>
      </c>
      <c r="I139" s="395"/>
      <c r="J139" s="180">
        <v>45108</v>
      </c>
      <c r="K139" s="180">
        <v>45138</v>
      </c>
      <c r="L139" s="395"/>
      <c r="M139" s="141"/>
      <c r="N139" s="141"/>
      <c r="O139" s="141"/>
      <c r="P139" s="141"/>
      <c r="Q139" s="141"/>
      <c r="R139" s="141"/>
    </row>
    <row r="140" spans="1:18" s="149" customFormat="1" ht="21">
      <c r="A140" s="163">
        <v>90</v>
      </c>
      <c r="B140" s="395"/>
      <c r="C140" s="398"/>
      <c r="D140" s="395"/>
      <c r="E140" s="395"/>
      <c r="F140" s="401"/>
      <c r="G140" s="174" t="s">
        <v>462</v>
      </c>
      <c r="H140" s="179">
        <v>0.25</v>
      </c>
      <c r="I140" s="395"/>
      <c r="J140" s="180">
        <v>45170</v>
      </c>
      <c r="K140" s="180">
        <v>45199</v>
      </c>
      <c r="L140" s="395"/>
      <c r="M140" s="141"/>
      <c r="N140" s="141"/>
      <c r="O140" s="141"/>
      <c r="P140" s="141"/>
      <c r="Q140" s="141"/>
      <c r="R140" s="141"/>
    </row>
    <row r="141" spans="1:18" s="149" customFormat="1" ht="21">
      <c r="A141" s="166">
        <v>90</v>
      </c>
      <c r="B141" s="396"/>
      <c r="C141" s="399"/>
      <c r="D141" s="396"/>
      <c r="E141" s="396"/>
      <c r="F141" s="402"/>
      <c r="G141" s="174" t="s">
        <v>463</v>
      </c>
      <c r="H141" s="179">
        <v>0.25</v>
      </c>
      <c r="I141" s="396"/>
      <c r="J141" s="180">
        <v>45231</v>
      </c>
      <c r="K141" s="180">
        <v>45260</v>
      </c>
      <c r="L141" s="396"/>
      <c r="M141" s="141"/>
      <c r="N141" s="141"/>
      <c r="O141" s="141"/>
      <c r="P141" s="141"/>
      <c r="Q141" s="141"/>
      <c r="R141" s="141"/>
    </row>
    <row r="142" spans="1:18" s="149" customFormat="1" ht="21">
      <c r="A142" s="171">
        <v>91</v>
      </c>
      <c r="B142" s="394" t="s">
        <v>464</v>
      </c>
      <c r="C142" s="397">
        <v>0.78</v>
      </c>
      <c r="D142" s="394" t="s">
        <v>254</v>
      </c>
      <c r="E142" s="394" t="s">
        <v>262</v>
      </c>
      <c r="F142" s="400">
        <v>0</v>
      </c>
      <c r="G142" s="173" t="s">
        <v>465</v>
      </c>
      <c r="H142" s="179">
        <v>0.33329999999999999</v>
      </c>
      <c r="I142" s="394" t="s">
        <v>254</v>
      </c>
      <c r="J142" s="180">
        <v>44927</v>
      </c>
      <c r="K142" s="180">
        <v>44957</v>
      </c>
      <c r="L142" s="394" t="s">
        <v>262</v>
      </c>
      <c r="M142" s="141"/>
      <c r="N142" s="141"/>
      <c r="O142" s="141"/>
      <c r="P142" s="141"/>
      <c r="Q142" s="141"/>
      <c r="R142" s="141"/>
    </row>
    <row r="143" spans="1:18" s="149" customFormat="1" ht="21">
      <c r="A143" s="162">
        <v>91</v>
      </c>
      <c r="B143" s="395"/>
      <c r="C143" s="398"/>
      <c r="D143" s="395"/>
      <c r="E143" s="395"/>
      <c r="F143" s="401"/>
      <c r="G143" s="173" t="s">
        <v>467</v>
      </c>
      <c r="H143" s="179">
        <v>0.33329999999999999</v>
      </c>
      <c r="I143" s="395"/>
      <c r="J143" s="180">
        <v>45108</v>
      </c>
      <c r="K143" s="180">
        <v>45138</v>
      </c>
      <c r="L143" s="395"/>
      <c r="M143" s="141"/>
      <c r="N143" s="141"/>
      <c r="O143" s="141"/>
      <c r="P143" s="141"/>
      <c r="Q143" s="141"/>
      <c r="R143" s="141"/>
    </row>
    <row r="144" spans="1:18" s="149" customFormat="1" ht="21">
      <c r="A144" s="166">
        <v>91</v>
      </c>
      <c r="B144" s="396"/>
      <c r="C144" s="399"/>
      <c r="D144" s="396"/>
      <c r="E144" s="396"/>
      <c r="F144" s="402"/>
      <c r="G144" s="173" t="s">
        <v>468</v>
      </c>
      <c r="H144" s="179">
        <v>0.33329999999999999</v>
      </c>
      <c r="I144" s="396"/>
      <c r="J144" s="180">
        <v>45231</v>
      </c>
      <c r="K144" s="180">
        <v>45260</v>
      </c>
      <c r="L144" s="396"/>
      <c r="M144" s="141"/>
      <c r="N144" s="141"/>
      <c r="O144" s="141"/>
      <c r="P144" s="141"/>
      <c r="Q144" s="141"/>
      <c r="R144" s="141"/>
    </row>
    <row r="145" spans="1:18" s="149" customFormat="1" ht="40.9">
      <c r="A145" s="164">
        <v>92</v>
      </c>
      <c r="B145" s="394" t="s">
        <v>469</v>
      </c>
      <c r="C145" s="397">
        <v>0.78</v>
      </c>
      <c r="D145" s="394" t="s">
        <v>254</v>
      </c>
      <c r="E145" s="394" t="s">
        <v>262</v>
      </c>
      <c r="F145" s="400">
        <v>0</v>
      </c>
      <c r="G145" s="172" t="s">
        <v>470</v>
      </c>
      <c r="H145" s="179">
        <v>0.5</v>
      </c>
      <c r="I145" s="394" t="s">
        <v>254</v>
      </c>
      <c r="J145" s="180">
        <v>44958</v>
      </c>
      <c r="K145" s="180">
        <v>44985</v>
      </c>
      <c r="L145" s="394" t="s">
        <v>262</v>
      </c>
      <c r="M145" s="141"/>
      <c r="N145" s="141"/>
      <c r="O145" s="141"/>
      <c r="P145" s="141"/>
      <c r="Q145" s="141"/>
      <c r="R145" s="141"/>
    </row>
    <row r="146" spans="1:18" s="149" customFormat="1" ht="21">
      <c r="A146" s="166">
        <v>92</v>
      </c>
      <c r="B146" s="396"/>
      <c r="C146" s="399"/>
      <c r="D146" s="396"/>
      <c r="E146" s="396"/>
      <c r="F146" s="402"/>
      <c r="G146" s="172" t="s">
        <v>472</v>
      </c>
      <c r="H146" s="179">
        <v>0.5</v>
      </c>
      <c r="I146" s="396"/>
      <c r="J146" s="180">
        <v>45139</v>
      </c>
      <c r="K146" s="180">
        <v>45169</v>
      </c>
      <c r="L146" s="396"/>
      <c r="M146" s="141"/>
      <c r="N146" s="141"/>
      <c r="O146" s="141"/>
      <c r="P146" s="141"/>
      <c r="Q146" s="141"/>
      <c r="R146" s="141"/>
    </row>
    <row r="147" spans="1:18" s="149" customFormat="1" ht="81.599999999999994">
      <c r="A147" s="203">
        <v>93</v>
      </c>
      <c r="B147" s="142" t="s">
        <v>473</v>
      </c>
      <c r="C147" s="198">
        <v>0.78</v>
      </c>
      <c r="D147" s="142" t="s">
        <v>254</v>
      </c>
      <c r="E147" s="142" t="s">
        <v>262</v>
      </c>
      <c r="F147" s="147">
        <v>0</v>
      </c>
      <c r="G147" s="172" t="s">
        <v>474</v>
      </c>
      <c r="H147" s="179">
        <v>1</v>
      </c>
      <c r="I147" s="142" t="s">
        <v>254</v>
      </c>
      <c r="J147" s="180">
        <v>44986</v>
      </c>
      <c r="K147" s="180">
        <v>45016</v>
      </c>
      <c r="L147" s="142" t="s">
        <v>262</v>
      </c>
      <c r="M147" s="141"/>
      <c r="N147" s="141"/>
      <c r="O147" s="141"/>
      <c r="P147" s="141"/>
      <c r="Q147" s="141"/>
      <c r="R147" s="141"/>
    </row>
    <row r="148" spans="1:18" s="149" customFormat="1" ht="21">
      <c r="A148" s="164">
        <v>94</v>
      </c>
      <c r="B148" s="394" t="s">
        <v>475</v>
      </c>
      <c r="C148" s="397">
        <v>0.78</v>
      </c>
      <c r="D148" s="394" t="s">
        <v>254</v>
      </c>
      <c r="E148" s="394" t="s">
        <v>262</v>
      </c>
      <c r="F148" s="400">
        <v>0</v>
      </c>
      <c r="G148" s="172" t="s">
        <v>476</v>
      </c>
      <c r="H148" s="179">
        <v>0.5</v>
      </c>
      <c r="I148" s="394" t="s">
        <v>254</v>
      </c>
      <c r="J148" s="180">
        <v>45017</v>
      </c>
      <c r="K148" s="180">
        <v>45046</v>
      </c>
      <c r="L148" s="394" t="s">
        <v>262</v>
      </c>
      <c r="M148" s="141"/>
      <c r="N148" s="141"/>
      <c r="O148" s="141"/>
      <c r="P148" s="141"/>
      <c r="Q148" s="141"/>
      <c r="R148" s="141"/>
    </row>
    <row r="149" spans="1:18" s="149" customFormat="1" ht="40.9">
      <c r="A149" s="166">
        <v>94</v>
      </c>
      <c r="B149" s="396"/>
      <c r="C149" s="399"/>
      <c r="D149" s="396"/>
      <c r="E149" s="396"/>
      <c r="F149" s="402"/>
      <c r="G149" s="172" t="s">
        <v>478</v>
      </c>
      <c r="H149" s="179">
        <v>0.5</v>
      </c>
      <c r="I149" s="396"/>
      <c r="J149" s="180">
        <v>45200</v>
      </c>
      <c r="K149" s="180">
        <v>45230</v>
      </c>
      <c r="L149" s="396"/>
      <c r="M149" s="141"/>
      <c r="N149" s="141"/>
      <c r="O149" s="141"/>
      <c r="P149" s="141"/>
      <c r="Q149" s="141"/>
      <c r="R149" s="141"/>
    </row>
    <row r="150" spans="1:18" s="149" customFormat="1" ht="81.599999999999994">
      <c r="A150" s="203">
        <v>95</v>
      </c>
      <c r="B150" s="142" t="s">
        <v>479</v>
      </c>
      <c r="C150" s="198">
        <v>0.78</v>
      </c>
      <c r="D150" s="142" t="s">
        <v>254</v>
      </c>
      <c r="E150" s="142" t="s">
        <v>262</v>
      </c>
      <c r="F150" s="147">
        <v>0</v>
      </c>
      <c r="G150" s="173" t="s">
        <v>480</v>
      </c>
      <c r="H150" s="179">
        <v>1</v>
      </c>
      <c r="I150" s="142" t="s">
        <v>254</v>
      </c>
      <c r="J150" s="180">
        <v>44927</v>
      </c>
      <c r="K150" s="180">
        <v>44957</v>
      </c>
      <c r="L150" s="142" t="s">
        <v>262</v>
      </c>
      <c r="M150" s="141"/>
      <c r="N150" s="141"/>
      <c r="O150" s="141"/>
      <c r="P150" s="141"/>
      <c r="Q150" s="141"/>
      <c r="R150" s="141"/>
    </row>
    <row r="151" spans="1:18" s="149" customFormat="1" ht="81.599999999999994">
      <c r="A151" s="161">
        <v>96</v>
      </c>
      <c r="B151" s="144" t="s">
        <v>481</v>
      </c>
      <c r="C151" s="198">
        <v>0.78</v>
      </c>
      <c r="D151" s="142" t="s">
        <v>254</v>
      </c>
      <c r="E151" s="142" t="s">
        <v>262</v>
      </c>
      <c r="F151" s="147">
        <v>0</v>
      </c>
      <c r="G151" s="173" t="s">
        <v>481</v>
      </c>
      <c r="H151" s="179">
        <v>1</v>
      </c>
      <c r="I151" s="142" t="s">
        <v>254</v>
      </c>
      <c r="J151" s="180">
        <v>45108</v>
      </c>
      <c r="K151" s="180">
        <v>45138</v>
      </c>
      <c r="L151" s="142" t="s">
        <v>262</v>
      </c>
      <c r="M151" s="141"/>
      <c r="N151" s="141"/>
      <c r="O151" s="141"/>
      <c r="P151" s="141"/>
      <c r="Q151" s="141"/>
      <c r="R151" s="141"/>
    </row>
    <row r="152" spans="1:18" s="149" customFormat="1" ht="40.9" customHeight="1">
      <c r="A152" s="164">
        <v>97</v>
      </c>
      <c r="B152" s="142" t="s">
        <v>483</v>
      </c>
      <c r="C152" s="198">
        <v>0.78</v>
      </c>
      <c r="D152" s="142" t="s">
        <v>254</v>
      </c>
      <c r="E152" s="142" t="s">
        <v>262</v>
      </c>
      <c r="F152" s="147">
        <v>0</v>
      </c>
      <c r="G152" s="173" t="s">
        <v>485</v>
      </c>
      <c r="H152" s="179">
        <v>1</v>
      </c>
      <c r="I152" s="143" t="s">
        <v>254</v>
      </c>
      <c r="J152" s="180">
        <v>45139</v>
      </c>
      <c r="K152" s="180">
        <v>45169</v>
      </c>
      <c r="L152" s="142" t="s">
        <v>262</v>
      </c>
      <c r="M152" s="141"/>
      <c r="N152" s="141"/>
      <c r="O152" s="141"/>
      <c r="P152" s="141"/>
      <c r="Q152" s="141"/>
      <c r="R152" s="141"/>
    </row>
    <row r="153" spans="1:18" s="149" customFormat="1" ht="40.9">
      <c r="A153" s="164">
        <v>98</v>
      </c>
      <c r="B153" s="394" t="s">
        <v>486</v>
      </c>
      <c r="C153" s="397">
        <v>0.78</v>
      </c>
      <c r="D153" s="394" t="s">
        <v>254</v>
      </c>
      <c r="E153" s="394" t="s">
        <v>262</v>
      </c>
      <c r="F153" s="400">
        <v>0</v>
      </c>
      <c r="G153" s="172" t="s">
        <v>487</v>
      </c>
      <c r="H153" s="179">
        <v>0.5</v>
      </c>
      <c r="I153" s="394" t="s">
        <v>254</v>
      </c>
      <c r="J153" s="180">
        <v>45047</v>
      </c>
      <c r="K153" s="180">
        <v>45077</v>
      </c>
      <c r="L153" s="394" t="s">
        <v>262</v>
      </c>
      <c r="M153" s="141"/>
      <c r="N153" s="141"/>
      <c r="O153" s="141"/>
      <c r="P153" s="141"/>
      <c r="Q153" s="141"/>
      <c r="R153" s="141"/>
    </row>
    <row r="154" spans="1:18" s="149" customFormat="1" ht="40.9">
      <c r="A154" s="166">
        <v>98</v>
      </c>
      <c r="B154" s="396"/>
      <c r="C154" s="399"/>
      <c r="D154" s="396"/>
      <c r="E154" s="396"/>
      <c r="F154" s="402"/>
      <c r="G154" s="172" t="s">
        <v>488</v>
      </c>
      <c r="H154" s="179">
        <v>0.5</v>
      </c>
      <c r="I154" s="396"/>
      <c r="J154" s="180">
        <v>45261</v>
      </c>
      <c r="K154" s="180">
        <v>45291</v>
      </c>
      <c r="L154" s="396"/>
      <c r="M154" s="141"/>
      <c r="N154" s="141"/>
      <c r="O154" s="141"/>
      <c r="P154" s="141"/>
      <c r="Q154" s="141"/>
      <c r="R154" s="141"/>
    </row>
    <row r="155" spans="1:18" s="149" customFormat="1" ht="81.599999999999994">
      <c r="A155" s="161">
        <v>99</v>
      </c>
      <c r="B155" s="144" t="s">
        <v>489</v>
      </c>
      <c r="C155" s="198">
        <v>0.78</v>
      </c>
      <c r="D155" s="142" t="s">
        <v>254</v>
      </c>
      <c r="E155" s="142" t="s">
        <v>262</v>
      </c>
      <c r="F155" s="147">
        <v>0</v>
      </c>
      <c r="G155" s="173" t="s">
        <v>489</v>
      </c>
      <c r="H155" s="179">
        <v>1</v>
      </c>
      <c r="I155" s="142" t="s">
        <v>254</v>
      </c>
      <c r="J155" s="180">
        <v>45170</v>
      </c>
      <c r="K155" s="180">
        <v>45199</v>
      </c>
      <c r="L155" s="142" t="s">
        <v>262</v>
      </c>
      <c r="M155" s="141"/>
      <c r="N155" s="141"/>
      <c r="O155" s="141"/>
      <c r="P155" s="141"/>
      <c r="Q155" s="141"/>
      <c r="R155" s="141"/>
    </row>
    <row r="156" spans="1:18" s="149" customFormat="1" ht="81.599999999999994">
      <c r="A156" s="161">
        <v>100</v>
      </c>
      <c r="B156" s="144" t="s">
        <v>491</v>
      </c>
      <c r="C156" s="198">
        <v>0.78</v>
      </c>
      <c r="D156" s="142" t="s">
        <v>254</v>
      </c>
      <c r="E156" s="142" t="s">
        <v>262</v>
      </c>
      <c r="F156" s="147">
        <v>0</v>
      </c>
      <c r="G156" s="173" t="s">
        <v>491</v>
      </c>
      <c r="H156" s="179">
        <v>1</v>
      </c>
      <c r="I156" s="142" t="s">
        <v>254</v>
      </c>
      <c r="J156" s="180">
        <v>45231</v>
      </c>
      <c r="K156" s="180">
        <v>45260</v>
      </c>
      <c r="L156" s="142" t="s">
        <v>262</v>
      </c>
      <c r="M156" s="141"/>
      <c r="N156" s="141"/>
      <c r="O156" s="141"/>
      <c r="P156" s="141"/>
      <c r="Q156" s="141"/>
      <c r="R156" s="141"/>
    </row>
    <row r="157" spans="1:18" s="149" customFormat="1" ht="102">
      <c r="A157" s="161">
        <v>101</v>
      </c>
      <c r="B157" s="144" t="s">
        <v>492</v>
      </c>
      <c r="C157" s="198">
        <v>0.78</v>
      </c>
      <c r="D157" s="142" t="s">
        <v>254</v>
      </c>
      <c r="E157" s="142" t="s">
        <v>262</v>
      </c>
      <c r="F157" s="147">
        <v>0</v>
      </c>
      <c r="G157" s="173" t="s">
        <v>493</v>
      </c>
      <c r="H157" s="179">
        <v>1</v>
      </c>
      <c r="I157" s="142" t="s">
        <v>254</v>
      </c>
      <c r="J157" s="180">
        <v>45047</v>
      </c>
      <c r="K157" s="180">
        <v>45077</v>
      </c>
      <c r="L157" s="142" t="s">
        <v>262</v>
      </c>
      <c r="M157" s="141"/>
      <c r="N157" s="141"/>
      <c r="O157" s="141"/>
      <c r="P157" s="141"/>
      <c r="Q157" s="141"/>
      <c r="R157" s="141"/>
    </row>
    <row r="158" spans="1:18" s="149" customFormat="1" ht="21">
      <c r="A158" s="165">
        <v>102</v>
      </c>
      <c r="B158" s="394" t="s">
        <v>494</v>
      </c>
      <c r="C158" s="397">
        <v>0.78</v>
      </c>
      <c r="D158" s="394" t="s">
        <v>254</v>
      </c>
      <c r="E158" s="394" t="s">
        <v>262</v>
      </c>
      <c r="F158" s="400">
        <v>0</v>
      </c>
      <c r="G158" s="173" t="s">
        <v>453</v>
      </c>
      <c r="H158" s="179">
        <v>0.33329999999999999</v>
      </c>
      <c r="I158" s="394" t="s">
        <v>254</v>
      </c>
      <c r="J158" s="180">
        <v>44958</v>
      </c>
      <c r="K158" s="180">
        <v>44985</v>
      </c>
      <c r="L158" s="394" t="s">
        <v>262</v>
      </c>
      <c r="M158" s="141"/>
      <c r="N158" s="141"/>
      <c r="O158" s="141"/>
      <c r="P158" s="141"/>
      <c r="Q158" s="141"/>
      <c r="R158" s="141"/>
    </row>
    <row r="159" spans="1:18" s="149" customFormat="1" ht="21">
      <c r="A159" s="162">
        <v>102</v>
      </c>
      <c r="B159" s="395"/>
      <c r="C159" s="398"/>
      <c r="D159" s="395"/>
      <c r="E159" s="395"/>
      <c r="F159" s="401"/>
      <c r="G159" s="173" t="s">
        <v>495</v>
      </c>
      <c r="H159" s="179">
        <v>0.33329999999999999</v>
      </c>
      <c r="I159" s="395"/>
      <c r="J159" s="180">
        <v>45017</v>
      </c>
      <c r="K159" s="180">
        <v>45046</v>
      </c>
      <c r="L159" s="395"/>
      <c r="M159" s="141"/>
      <c r="N159" s="141"/>
      <c r="O159" s="141"/>
      <c r="P159" s="141"/>
      <c r="Q159" s="141"/>
      <c r="R159" s="141"/>
    </row>
    <row r="160" spans="1:18" s="149" customFormat="1" ht="40.9">
      <c r="A160" s="166">
        <v>102</v>
      </c>
      <c r="B160" s="396"/>
      <c r="C160" s="399"/>
      <c r="D160" s="396"/>
      <c r="E160" s="396"/>
      <c r="F160" s="402"/>
      <c r="G160" s="173" t="s">
        <v>497</v>
      </c>
      <c r="H160" s="179">
        <v>0.33329999999999999</v>
      </c>
      <c r="I160" s="396"/>
      <c r="J160" s="180">
        <v>45078</v>
      </c>
      <c r="K160" s="180">
        <v>45107</v>
      </c>
      <c r="L160" s="396"/>
      <c r="M160" s="141"/>
      <c r="N160" s="141"/>
      <c r="O160" s="141"/>
      <c r="P160" s="141"/>
      <c r="Q160" s="141"/>
      <c r="R160" s="141"/>
    </row>
    <row r="161" spans="1:18" s="149" customFormat="1" ht="81.599999999999994">
      <c r="A161" s="167">
        <v>103</v>
      </c>
      <c r="B161" s="144" t="s">
        <v>498</v>
      </c>
      <c r="C161" s="198">
        <v>0.78</v>
      </c>
      <c r="D161" s="142" t="s">
        <v>254</v>
      </c>
      <c r="E161" s="142" t="s">
        <v>255</v>
      </c>
      <c r="F161" s="147">
        <v>2501160</v>
      </c>
      <c r="G161" s="173" t="s">
        <v>498</v>
      </c>
      <c r="H161" s="179">
        <v>1</v>
      </c>
      <c r="I161" s="142" t="s">
        <v>254</v>
      </c>
      <c r="J161" s="180">
        <v>45047</v>
      </c>
      <c r="K161" s="180">
        <v>45077</v>
      </c>
      <c r="L161" s="142" t="s">
        <v>255</v>
      </c>
      <c r="M161" s="141"/>
      <c r="N161" s="141"/>
      <c r="O161" s="141"/>
      <c r="P161" s="141"/>
      <c r="Q161" s="141"/>
      <c r="R161" s="141"/>
    </row>
    <row r="162" spans="1:18" s="149" customFormat="1" ht="81.599999999999994">
      <c r="A162" s="167">
        <v>104</v>
      </c>
      <c r="B162" s="144" t="s">
        <v>499</v>
      </c>
      <c r="C162" s="198">
        <v>0.78</v>
      </c>
      <c r="D162" s="142" t="s">
        <v>254</v>
      </c>
      <c r="E162" s="142" t="s">
        <v>255</v>
      </c>
      <c r="F162" s="147">
        <v>16325610</v>
      </c>
      <c r="G162" s="173" t="s">
        <v>499</v>
      </c>
      <c r="H162" s="179">
        <v>1</v>
      </c>
      <c r="I162" s="142" t="s">
        <v>254</v>
      </c>
      <c r="J162" s="180">
        <v>44958</v>
      </c>
      <c r="K162" s="180">
        <v>44985</v>
      </c>
      <c r="L162" s="142" t="s">
        <v>255</v>
      </c>
      <c r="M162" s="141"/>
      <c r="N162" s="141"/>
      <c r="O162" s="141"/>
      <c r="P162" s="141"/>
      <c r="Q162" s="141"/>
      <c r="R162" s="141"/>
    </row>
    <row r="163" spans="1:18" s="149" customFormat="1" ht="81.599999999999994">
      <c r="A163" s="167">
        <v>105</v>
      </c>
      <c r="B163" s="144" t="s">
        <v>500</v>
      </c>
      <c r="C163" s="198">
        <v>0.78</v>
      </c>
      <c r="D163" s="142" t="s">
        <v>254</v>
      </c>
      <c r="E163" s="142" t="s">
        <v>255</v>
      </c>
      <c r="F163" s="147">
        <v>1335180</v>
      </c>
      <c r="G163" s="173" t="s">
        <v>500</v>
      </c>
      <c r="H163" s="179">
        <v>1</v>
      </c>
      <c r="I163" s="142" t="s">
        <v>254</v>
      </c>
      <c r="J163" s="180">
        <v>45139</v>
      </c>
      <c r="K163" s="180">
        <v>45169</v>
      </c>
      <c r="L163" s="142" t="s">
        <v>255</v>
      </c>
      <c r="M163" s="141"/>
      <c r="N163" s="141"/>
      <c r="O163" s="141"/>
      <c r="P163" s="141"/>
      <c r="Q163" s="141"/>
      <c r="R163" s="141"/>
    </row>
    <row r="164" spans="1:18" s="149" customFormat="1" ht="81.599999999999994">
      <c r="A164" s="167">
        <v>106</v>
      </c>
      <c r="B164" s="144" t="s">
        <v>502</v>
      </c>
      <c r="C164" s="198">
        <v>0.78</v>
      </c>
      <c r="D164" s="142" t="s">
        <v>254</v>
      </c>
      <c r="E164" s="142" t="s">
        <v>255</v>
      </c>
      <c r="F164" s="147">
        <v>1335180</v>
      </c>
      <c r="G164" s="173" t="s">
        <v>502</v>
      </c>
      <c r="H164" s="179">
        <v>1</v>
      </c>
      <c r="I164" s="142" t="s">
        <v>254</v>
      </c>
      <c r="J164" s="180">
        <v>44986</v>
      </c>
      <c r="K164" s="180">
        <v>45016</v>
      </c>
      <c r="L164" s="142" t="s">
        <v>255</v>
      </c>
      <c r="M164" s="141"/>
      <c r="N164" s="141"/>
      <c r="O164" s="141"/>
      <c r="P164" s="141"/>
      <c r="Q164" s="141"/>
      <c r="R164" s="141"/>
    </row>
    <row r="165" spans="1:18" s="149" customFormat="1" ht="81.599999999999994">
      <c r="A165" s="167">
        <v>107</v>
      </c>
      <c r="B165" s="144" t="s">
        <v>503</v>
      </c>
      <c r="C165" s="198">
        <v>0.78</v>
      </c>
      <c r="D165" s="142" t="s">
        <v>254</v>
      </c>
      <c r="E165" s="142" t="s">
        <v>255</v>
      </c>
      <c r="F165" s="147">
        <v>1335180</v>
      </c>
      <c r="G165" s="173" t="s">
        <v>503</v>
      </c>
      <c r="H165" s="179">
        <v>1</v>
      </c>
      <c r="I165" s="142" t="s">
        <v>254</v>
      </c>
      <c r="J165" s="180">
        <v>45047</v>
      </c>
      <c r="K165" s="180">
        <v>45077</v>
      </c>
      <c r="L165" s="142" t="s">
        <v>255</v>
      </c>
      <c r="M165" s="141"/>
      <c r="N165" s="141"/>
      <c r="O165" s="141"/>
      <c r="P165" s="141"/>
      <c r="Q165" s="141"/>
      <c r="R165" s="141"/>
    </row>
    <row r="166" spans="1:18" s="149" customFormat="1" ht="81.599999999999994">
      <c r="A166" s="167">
        <v>108</v>
      </c>
      <c r="B166" s="144" t="s">
        <v>504</v>
      </c>
      <c r="C166" s="198">
        <v>0.78</v>
      </c>
      <c r="D166" s="142" t="s">
        <v>254</v>
      </c>
      <c r="E166" s="142" t="s">
        <v>255</v>
      </c>
      <c r="F166" s="147">
        <v>1335180</v>
      </c>
      <c r="G166" s="173" t="s">
        <v>504</v>
      </c>
      <c r="H166" s="179">
        <v>1</v>
      </c>
      <c r="I166" s="142" t="s">
        <v>254</v>
      </c>
      <c r="J166" s="180">
        <v>45108</v>
      </c>
      <c r="K166" s="180">
        <v>45138</v>
      </c>
      <c r="L166" s="142" t="s">
        <v>255</v>
      </c>
      <c r="M166" s="141"/>
      <c r="N166" s="141"/>
      <c r="O166" s="141"/>
      <c r="P166" s="141"/>
      <c r="Q166" s="141"/>
      <c r="R166" s="141"/>
    </row>
    <row r="167" spans="1:18" s="149" customFormat="1" ht="81.599999999999994">
      <c r="A167" s="167">
        <v>109</v>
      </c>
      <c r="B167" s="144" t="s">
        <v>506</v>
      </c>
      <c r="C167" s="198">
        <v>0.78</v>
      </c>
      <c r="D167" s="142" t="s">
        <v>254</v>
      </c>
      <c r="E167" s="142" t="s">
        <v>255</v>
      </c>
      <c r="F167" s="147">
        <v>3269060</v>
      </c>
      <c r="G167" s="173" t="s">
        <v>506</v>
      </c>
      <c r="H167" s="179">
        <v>1</v>
      </c>
      <c r="I167" s="142" t="s">
        <v>254</v>
      </c>
      <c r="J167" s="180">
        <v>44986</v>
      </c>
      <c r="K167" s="180">
        <v>45016</v>
      </c>
      <c r="L167" s="142" t="s">
        <v>255</v>
      </c>
      <c r="M167" s="141"/>
      <c r="N167" s="141"/>
      <c r="O167" s="141"/>
      <c r="P167" s="141"/>
      <c r="Q167" s="141"/>
      <c r="R167" s="141"/>
    </row>
    <row r="168" spans="1:18" s="149" customFormat="1" ht="81.599999999999994">
      <c r="A168" s="140">
        <v>110</v>
      </c>
      <c r="B168" s="144" t="s">
        <v>508</v>
      </c>
      <c r="C168" s="198">
        <v>0.78</v>
      </c>
      <c r="D168" s="142" t="s">
        <v>254</v>
      </c>
      <c r="E168" s="142" t="s">
        <v>262</v>
      </c>
      <c r="F168" s="147">
        <v>0</v>
      </c>
      <c r="G168" s="173" t="s">
        <v>508</v>
      </c>
      <c r="H168" s="179">
        <v>1</v>
      </c>
      <c r="I168" s="142" t="s">
        <v>254</v>
      </c>
      <c r="J168" s="180">
        <v>45017</v>
      </c>
      <c r="K168" s="180">
        <v>45046</v>
      </c>
      <c r="L168" s="142" t="s">
        <v>262</v>
      </c>
      <c r="M168" s="141"/>
      <c r="N168" s="141"/>
      <c r="O168" s="141"/>
      <c r="P168" s="141"/>
      <c r="Q168" s="141"/>
      <c r="R168" s="141"/>
    </row>
    <row r="169" spans="1:18" s="149" customFormat="1" ht="81.599999999999994">
      <c r="A169" s="167">
        <v>111</v>
      </c>
      <c r="B169" s="144" t="s">
        <v>509</v>
      </c>
      <c r="C169" s="198">
        <v>0.78</v>
      </c>
      <c r="D169" s="142" t="s">
        <v>254</v>
      </c>
      <c r="E169" s="142" t="s">
        <v>255</v>
      </c>
      <c r="F169" s="147">
        <v>3455550</v>
      </c>
      <c r="G169" s="173" t="s">
        <v>509</v>
      </c>
      <c r="H169" s="179">
        <v>1</v>
      </c>
      <c r="I169" s="142" t="s">
        <v>254</v>
      </c>
      <c r="J169" s="180">
        <v>45108</v>
      </c>
      <c r="K169" s="180">
        <v>45138</v>
      </c>
      <c r="L169" s="142" t="s">
        <v>255</v>
      </c>
      <c r="M169" s="141"/>
      <c r="N169" s="141"/>
      <c r="O169" s="141"/>
      <c r="P169" s="141"/>
      <c r="Q169" s="141"/>
      <c r="R169" s="141"/>
    </row>
    <row r="170" spans="1:18" s="149" customFormat="1" ht="81.599999999999994">
      <c r="A170" s="140">
        <v>112</v>
      </c>
      <c r="B170" s="144" t="s">
        <v>511</v>
      </c>
      <c r="C170" s="198">
        <v>0.78</v>
      </c>
      <c r="D170" s="142" t="s">
        <v>254</v>
      </c>
      <c r="E170" s="142" t="s">
        <v>262</v>
      </c>
      <c r="F170" s="147">
        <v>0</v>
      </c>
      <c r="G170" s="173" t="s">
        <v>511</v>
      </c>
      <c r="H170" s="179">
        <v>1</v>
      </c>
      <c r="I170" s="142" t="s">
        <v>254</v>
      </c>
      <c r="J170" s="180">
        <v>45231</v>
      </c>
      <c r="K170" s="180">
        <v>45260</v>
      </c>
      <c r="L170" s="142" t="s">
        <v>262</v>
      </c>
      <c r="M170" s="141"/>
      <c r="N170" s="141"/>
      <c r="O170" s="141"/>
      <c r="P170" s="141"/>
      <c r="Q170" s="141"/>
      <c r="R170" s="141"/>
    </row>
    <row r="171" spans="1:18" s="149" customFormat="1" ht="81.599999999999994">
      <c r="A171" s="140">
        <v>113</v>
      </c>
      <c r="B171" s="144" t="s">
        <v>512</v>
      </c>
      <c r="C171" s="198">
        <v>0.78</v>
      </c>
      <c r="D171" s="142" t="s">
        <v>254</v>
      </c>
      <c r="E171" s="142" t="s">
        <v>262</v>
      </c>
      <c r="F171" s="147">
        <v>0</v>
      </c>
      <c r="G171" s="173" t="s">
        <v>512</v>
      </c>
      <c r="H171" s="179">
        <v>1</v>
      </c>
      <c r="I171" s="142" t="s">
        <v>254</v>
      </c>
      <c r="J171" s="180">
        <v>45078</v>
      </c>
      <c r="K171" s="180">
        <v>45107</v>
      </c>
      <c r="L171" s="142" t="s">
        <v>262</v>
      </c>
      <c r="M171" s="141"/>
      <c r="N171" s="141"/>
      <c r="O171" s="141"/>
      <c r="P171" s="141"/>
      <c r="Q171" s="141"/>
      <c r="R171" s="141"/>
    </row>
    <row r="172" spans="1:18" s="149" customFormat="1" ht="81.599999999999994">
      <c r="A172" s="140">
        <v>114</v>
      </c>
      <c r="B172" s="144" t="s">
        <v>513</v>
      </c>
      <c r="C172" s="198">
        <v>0.78</v>
      </c>
      <c r="D172" s="142" t="s">
        <v>254</v>
      </c>
      <c r="E172" s="142" t="s">
        <v>262</v>
      </c>
      <c r="F172" s="147">
        <v>0</v>
      </c>
      <c r="G172" s="173" t="s">
        <v>513</v>
      </c>
      <c r="H172" s="179">
        <v>1</v>
      </c>
      <c r="I172" s="142" t="s">
        <v>254</v>
      </c>
      <c r="J172" s="180">
        <v>45231</v>
      </c>
      <c r="K172" s="180">
        <v>45260</v>
      </c>
      <c r="L172" s="142" t="s">
        <v>262</v>
      </c>
      <c r="M172" s="141"/>
      <c r="N172" s="141"/>
      <c r="O172" s="141"/>
      <c r="P172" s="141"/>
      <c r="Q172" s="141"/>
      <c r="R172" s="141"/>
    </row>
    <row r="173" spans="1:18" s="149" customFormat="1" ht="81.599999999999994">
      <c r="A173" s="140">
        <v>115</v>
      </c>
      <c r="B173" s="144" t="s">
        <v>514</v>
      </c>
      <c r="C173" s="198">
        <v>0.78</v>
      </c>
      <c r="D173" s="142" t="s">
        <v>254</v>
      </c>
      <c r="E173" s="142" t="s">
        <v>262</v>
      </c>
      <c r="F173" s="147">
        <v>0</v>
      </c>
      <c r="G173" s="173" t="s">
        <v>514</v>
      </c>
      <c r="H173" s="179">
        <v>1</v>
      </c>
      <c r="I173" s="142" t="s">
        <v>254</v>
      </c>
      <c r="J173" s="180">
        <v>45231</v>
      </c>
      <c r="K173" s="180">
        <v>45260</v>
      </c>
      <c r="L173" s="142" t="s">
        <v>262</v>
      </c>
      <c r="M173" s="141"/>
      <c r="N173" s="141"/>
      <c r="O173" s="141"/>
      <c r="P173" s="141"/>
      <c r="Q173" s="141"/>
      <c r="R173" s="141"/>
    </row>
    <row r="174" spans="1:18" s="149" customFormat="1" ht="81.599999999999994">
      <c r="A174" s="140">
        <v>116</v>
      </c>
      <c r="B174" s="144" t="s">
        <v>515</v>
      </c>
      <c r="C174" s="198">
        <v>0.78</v>
      </c>
      <c r="D174" s="142" t="s">
        <v>254</v>
      </c>
      <c r="E174" s="142" t="s">
        <v>262</v>
      </c>
      <c r="F174" s="147">
        <v>0</v>
      </c>
      <c r="G174" s="173" t="s">
        <v>515</v>
      </c>
      <c r="H174" s="179">
        <v>1</v>
      </c>
      <c r="I174" s="142" t="s">
        <v>254</v>
      </c>
      <c r="J174" s="180">
        <v>45108</v>
      </c>
      <c r="K174" s="180">
        <v>45138</v>
      </c>
      <c r="L174" s="142" t="s">
        <v>262</v>
      </c>
      <c r="M174" s="141"/>
      <c r="N174" s="141"/>
      <c r="O174" s="141"/>
      <c r="P174" s="141"/>
      <c r="Q174" s="141"/>
      <c r="R174" s="141"/>
    </row>
    <row r="175" spans="1:18" s="149" customFormat="1" ht="81.599999999999994">
      <c r="A175" s="140">
        <v>117</v>
      </c>
      <c r="B175" s="144" t="s">
        <v>517</v>
      </c>
      <c r="C175" s="198">
        <v>0.78</v>
      </c>
      <c r="D175" s="142" t="s">
        <v>254</v>
      </c>
      <c r="E175" s="142" t="s">
        <v>262</v>
      </c>
      <c r="F175" s="147">
        <v>0</v>
      </c>
      <c r="G175" s="173" t="s">
        <v>517</v>
      </c>
      <c r="H175" s="179">
        <v>1</v>
      </c>
      <c r="I175" s="142" t="s">
        <v>254</v>
      </c>
      <c r="J175" s="180">
        <v>44958</v>
      </c>
      <c r="K175" s="180">
        <v>44985</v>
      </c>
      <c r="L175" s="142" t="s">
        <v>262</v>
      </c>
      <c r="M175" s="141"/>
      <c r="N175" s="141"/>
      <c r="O175" s="141"/>
      <c r="P175" s="141"/>
      <c r="Q175" s="141"/>
      <c r="R175" s="141"/>
    </row>
    <row r="176" spans="1:18" s="149" customFormat="1" ht="40.9">
      <c r="A176" s="155">
        <v>118</v>
      </c>
      <c r="B176" s="394" t="s">
        <v>518</v>
      </c>
      <c r="C176" s="397">
        <v>0.78</v>
      </c>
      <c r="D176" s="394" t="s">
        <v>254</v>
      </c>
      <c r="E176" s="394" t="s">
        <v>262</v>
      </c>
      <c r="F176" s="400">
        <v>0</v>
      </c>
      <c r="G176" s="174" t="s">
        <v>519</v>
      </c>
      <c r="H176" s="179">
        <v>0.5</v>
      </c>
      <c r="I176" s="394" t="s">
        <v>254</v>
      </c>
      <c r="J176" s="180">
        <v>45078</v>
      </c>
      <c r="K176" s="180">
        <v>45107</v>
      </c>
      <c r="L176" s="394" t="s">
        <v>262</v>
      </c>
      <c r="M176" s="141"/>
      <c r="N176" s="141"/>
      <c r="O176" s="141"/>
      <c r="P176" s="141"/>
      <c r="Q176" s="141"/>
      <c r="R176" s="141"/>
    </row>
    <row r="177" spans="1:18" s="149" customFormat="1" ht="40.9">
      <c r="A177" s="160">
        <v>118</v>
      </c>
      <c r="B177" s="396"/>
      <c r="C177" s="399"/>
      <c r="D177" s="396"/>
      <c r="E177" s="396"/>
      <c r="F177" s="402"/>
      <c r="G177" s="174" t="s">
        <v>521</v>
      </c>
      <c r="H177" s="179">
        <v>0.5</v>
      </c>
      <c r="I177" s="396"/>
      <c r="J177" s="180">
        <v>45200</v>
      </c>
      <c r="K177" s="180">
        <v>45230</v>
      </c>
      <c r="L177" s="396"/>
      <c r="M177" s="141"/>
      <c r="N177" s="141"/>
      <c r="O177" s="141"/>
      <c r="P177" s="141"/>
      <c r="Q177" s="141"/>
      <c r="R177" s="141"/>
    </row>
    <row r="178" spans="1:18" s="149" customFormat="1" ht="81.599999999999994">
      <c r="A178" s="167">
        <v>119</v>
      </c>
      <c r="B178" s="144" t="s">
        <v>522</v>
      </c>
      <c r="C178" s="198">
        <v>0.78</v>
      </c>
      <c r="D178" s="142" t="s">
        <v>254</v>
      </c>
      <c r="E178" s="142" t="s">
        <v>255</v>
      </c>
      <c r="F178" s="147">
        <v>2523100</v>
      </c>
      <c r="G178" s="173" t="s">
        <v>522</v>
      </c>
      <c r="H178" s="179">
        <v>1</v>
      </c>
      <c r="I178" s="142" t="s">
        <v>254</v>
      </c>
      <c r="J178" s="180">
        <v>44986</v>
      </c>
      <c r="K178" s="180">
        <v>45016</v>
      </c>
      <c r="L178" s="142" t="s">
        <v>255</v>
      </c>
      <c r="M178" s="141"/>
      <c r="N178" s="141"/>
      <c r="O178" s="141"/>
      <c r="P178" s="141"/>
      <c r="Q178" s="141"/>
      <c r="R178" s="141"/>
    </row>
    <row r="179" spans="1:18" s="149" customFormat="1" ht="81.599999999999994">
      <c r="A179" s="140">
        <v>120</v>
      </c>
      <c r="B179" s="144" t="s">
        <v>524</v>
      </c>
      <c r="C179" s="198">
        <v>0.78</v>
      </c>
      <c r="D179" s="142" t="s">
        <v>254</v>
      </c>
      <c r="E179" s="142" t="s">
        <v>262</v>
      </c>
      <c r="F179" s="147">
        <v>0</v>
      </c>
      <c r="G179" s="173" t="s">
        <v>524</v>
      </c>
      <c r="H179" s="179">
        <v>1</v>
      </c>
      <c r="I179" s="142" t="s">
        <v>254</v>
      </c>
      <c r="J179" s="180">
        <v>45047</v>
      </c>
      <c r="K179" s="180">
        <v>45077</v>
      </c>
      <c r="L179" s="142" t="s">
        <v>262</v>
      </c>
      <c r="M179" s="141"/>
      <c r="N179" s="141"/>
      <c r="O179" s="141"/>
      <c r="P179" s="141"/>
      <c r="Q179" s="141"/>
      <c r="R179" s="141"/>
    </row>
    <row r="180" spans="1:18" s="149" customFormat="1" ht="81.599999999999994">
      <c r="A180" s="167">
        <v>121</v>
      </c>
      <c r="B180" s="144" t="s">
        <v>525</v>
      </c>
      <c r="C180" s="198">
        <v>0.78</v>
      </c>
      <c r="D180" s="142" t="s">
        <v>254</v>
      </c>
      <c r="E180" s="142" t="s">
        <v>255</v>
      </c>
      <c r="F180" s="147">
        <v>2742500</v>
      </c>
      <c r="G180" s="173" t="s">
        <v>525</v>
      </c>
      <c r="H180" s="179">
        <v>1</v>
      </c>
      <c r="I180" s="142" t="s">
        <v>254</v>
      </c>
      <c r="J180" s="180">
        <v>45108</v>
      </c>
      <c r="K180" s="180">
        <v>45138</v>
      </c>
      <c r="L180" s="142" t="s">
        <v>255</v>
      </c>
      <c r="M180" s="141"/>
      <c r="N180" s="141"/>
      <c r="O180" s="141"/>
      <c r="P180" s="141"/>
      <c r="Q180" s="141"/>
      <c r="R180" s="141"/>
    </row>
    <row r="181" spans="1:18" s="149" customFormat="1" ht="81.599999999999994">
      <c r="A181" s="167">
        <v>122</v>
      </c>
      <c r="B181" s="144" t="s">
        <v>527</v>
      </c>
      <c r="C181" s="198">
        <v>0.78</v>
      </c>
      <c r="D181" s="142" t="s">
        <v>254</v>
      </c>
      <c r="E181" s="142" t="s">
        <v>255</v>
      </c>
      <c r="F181" s="147">
        <v>1853930</v>
      </c>
      <c r="G181" s="173" t="s">
        <v>527</v>
      </c>
      <c r="H181" s="179">
        <v>1</v>
      </c>
      <c r="I181" s="142" t="s">
        <v>254</v>
      </c>
      <c r="J181" s="180">
        <v>44958</v>
      </c>
      <c r="K181" s="180">
        <v>44985</v>
      </c>
      <c r="L181" s="142" t="s">
        <v>255</v>
      </c>
      <c r="M181" s="141"/>
      <c r="N181" s="141"/>
      <c r="O181" s="141"/>
      <c r="P181" s="141"/>
      <c r="Q181" s="141"/>
      <c r="R181" s="141"/>
    </row>
    <row r="182" spans="1:18" s="149" customFormat="1" ht="81.599999999999994">
      <c r="A182" s="134">
        <v>123</v>
      </c>
      <c r="B182" s="144" t="s">
        <v>529</v>
      </c>
      <c r="C182" s="198">
        <v>0.78</v>
      </c>
      <c r="D182" s="142" t="s">
        <v>254</v>
      </c>
      <c r="E182" s="142" t="s">
        <v>262</v>
      </c>
      <c r="F182" s="147">
        <v>0</v>
      </c>
      <c r="G182" s="173" t="s">
        <v>529</v>
      </c>
      <c r="H182" s="179">
        <v>1</v>
      </c>
      <c r="I182" s="142" t="s">
        <v>254</v>
      </c>
      <c r="J182" s="180">
        <v>45078</v>
      </c>
      <c r="K182" s="180">
        <v>45107</v>
      </c>
      <c r="L182" s="142" t="s">
        <v>262</v>
      </c>
      <c r="M182" s="141"/>
      <c r="N182" s="141"/>
      <c r="O182" s="141"/>
      <c r="P182" s="141"/>
      <c r="Q182" s="141"/>
      <c r="R182" s="141"/>
    </row>
    <row r="183" spans="1:18" s="149" customFormat="1" ht="81.599999999999994">
      <c r="A183" s="134">
        <v>124</v>
      </c>
      <c r="B183" s="144" t="s">
        <v>531</v>
      </c>
      <c r="C183" s="198">
        <v>0.78</v>
      </c>
      <c r="D183" s="142" t="s">
        <v>254</v>
      </c>
      <c r="E183" s="142" t="s">
        <v>262</v>
      </c>
      <c r="F183" s="147">
        <v>0</v>
      </c>
      <c r="G183" s="173" t="s">
        <v>531</v>
      </c>
      <c r="H183" s="179">
        <v>1</v>
      </c>
      <c r="I183" s="142" t="s">
        <v>254</v>
      </c>
      <c r="J183" s="180">
        <v>45231</v>
      </c>
      <c r="K183" s="180">
        <v>45260</v>
      </c>
      <c r="L183" s="142" t="s">
        <v>262</v>
      </c>
      <c r="M183" s="141"/>
      <c r="N183" s="141"/>
      <c r="O183" s="141"/>
      <c r="P183" s="141"/>
      <c r="Q183" s="141"/>
      <c r="R183" s="141"/>
    </row>
    <row r="184" spans="1:18" s="149" customFormat="1" ht="81.599999999999994">
      <c r="A184" s="167">
        <v>125</v>
      </c>
      <c r="B184" s="144" t="s">
        <v>532</v>
      </c>
      <c r="C184" s="198">
        <v>0.78</v>
      </c>
      <c r="D184" s="142" t="s">
        <v>254</v>
      </c>
      <c r="E184" s="142" t="s">
        <v>255</v>
      </c>
      <c r="F184" s="147">
        <v>25000000</v>
      </c>
      <c r="G184" s="173" t="s">
        <v>532</v>
      </c>
      <c r="H184" s="179">
        <v>1</v>
      </c>
      <c r="I184" s="142" t="s">
        <v>254</v>
      </c>
      <c r="J184" s="180">
        <v>44958</v>
      </c>
      <c r="K184" s="180">
        <v>44985</v>
      </c>
      <c r="L184" s="142" t="s">
        <v>255</v>
      </c>
      <c r="M184" s="141"/>
      <c r="N184" s="141"/>
      <c r="O184" s="141"/>
      <c r="P184" s="141"/>
      <c r="Q184" s="141"/>
      <c r="R184" s="141"/>
    </row>
    <row r="185" spans="1:18" s="149" customFormat="1" ht="81.599999999999994">
      <c r="A185" s="140">
        <v>126</v>
      </c>
      <c r="B185" s="144" t="s">
        <v>534</v>
      </c>
      <c r="C185" s="198">
        <v>0.78</v>
      </c>
      <c r="D185" s="142" t="s">
        <v>254</v>
      </c>
      <c r="E185" s="142" t="s">
        <v>262</v>
      </c>
      <c r="F185" s="147">
        <v>0</v>
      </c>
      <c r="G185" s="173" t="s">
        <v>534</v>
      </c>
      <c r="H185" s="179">
        <v>1</v>
      </c>
      <c r="I185" s="142" t="s">
        <v>254</v>
      </c>
      <c r="J185" s="180">
        <v>44986</v>
      </c>
      <c r="K185" s="180">
        <v>45016</v>
      </c>
      <c r="L185" s="142" t="s">
        <v>262</v>
      </c>
      <c r="M185" s="141"/>
      <c r="N185" s="141"/>
      <c r="O185" s="141"/>
      <c r="P185" s="141"/>
      <c r="Q185" s="141"/>
      <c r="R185" s="141"/>
    </row>
    <row r="186" spans="1:18" s="149" customFormat="1" ht="92.45" customHeight="1">
      <c r="A186" s="193">
        <v>127</v>
      </c>
      <c r="B186" s="144" t="s">
        <v>535</v>
      </c>
      <c r="C186" s="198">
        <v>0.78</v>
      </c>
      <c r="D186" s="141" t="s">
        <v>254</v>
      </c>
      <c r="E186" s="141" t="s">
        <v>255</v>
      </c>
      <c r="F186" s="148">
        <v>10000000</v>
      </c>
      <c r="G186" s="173" t="s">
        <v>535</v>
      </c>
      <c r="H186" s="179">
        <v>1</v>
      </c>
      <c r="I186" s="141" t="s">
        <v>254</v>
      </c>
      <c r="J186" s="180">
        <v>45017</v>
      </c>
      <c r="K186" s="180">
        <v>45046</v>
      </c>
      <c r="L186" s="141" t="s">
        <v>255</v>
      </c>
      <c r="M186" s="141"/>
      <c r="N186" s="141"/>
      <c r="O186" s="141"/>
      <c r="P186" s="141"/>
      <c r="Q186" s="141"/>
      <c r="R186" s="141"/>
    </row>
    <row r="187" spans="1:18" s="149" customFormat="1" ht="81.599999999999994" customHeight="1">
      <c r="A187" s="195">
        <v>128</v>
      </c>
      <c r="B187" s="403" t="s">
        <v>537</v>
      </c>
      <c r="C187" s="397">
        <v>0.94</v>
      </c>
      <c r="D187" s="404" t="s">
        <v>254</v>
      </c>
      <c r="E187" s="403" t="s">
        <v>539</v>
      </c>
      <c r="F187" s="405">
        <v>0</v>
      </c>
      <c r="G187" s="190" t="s">
        <v>540</v>
      </c>
      <c r="H187" s="191">
        <v>0.3</v>
      </c>
      <c r="I187" s="394" t="s">
        <v>254</v>
      </c>
      <c r="J187" s="192">
        <v>45200</v>
      </c>
      <c r="K187" s="192">
        <v>45230</v>
      </c>
      <c r="L187" s="204" t="s">
        <v>541</v>
      </c>
      <c r="M187" s="141"/>
      <c r="N187" s="141"/>
      <c r="O187" s="141"/>
      <c r="P187" s="141"/>
      <c r="Q187" s="141"/>
      <c r="R187" s="141"/>
    </row>
    <row r="188" spans="1:18" s="149" customFormat="1" ht="81.599999999999994" customHeight="1">
      <c r="A188" s="196">
        <v>128</v>
      </c>
      <c r="B188" s="403"/>
      <c r="C188" s="398"/>
      <c r="D188" s="403"/>
      <c r="E188" s="403"/>
      <c r="F188" s="405"/>
      <c r="G188" s="190" t="s">
        <v>542</v>
      </c>
      <c r="H188" s="191">
        <v>0.3</v>
      </c>
      <c r="I188" s="395"/>
      <c r="J188" s="192">
        <v>45231</v>
      </c>
      <c r="K188" s="192">
        <v>45260</v>
      </c>
      <c r="L188" s="204" t="s">
        <v>543</v>
      </c>
      <c r="M188" s="141"/>
      <c r="N188" s="141"/>
      <c r="O188" s="141"/>
      <c r="P188" s="141"/>
      <c r="Q188" s="141"/>
      <c r="R188" s="141"/>
    </row>
    <row r="189" spans="1:18" s="149" customFormat="1" ht="81.599999999999994" customHeight="1">
      <c r="A189" s="194">
        <v>128</v>
      </c>
      <c r="B189" s="403"/>
      <c r="C189" s="399"/>
      <c r="D189" s="403"/>
      <c r="E189" s="403"/>
      <c r="F189" s="405"/>
      <c r="G189" s="190" t="s">
        <v>544</v>
      </c>
      <c r="H189" s="191">
        <v>0.4</v>
      </c>
      <c r="I189" s="396"/>
      <c r="J189" s="192">
        <v>45261</v>
      </c>
      <c r="K189" s="192">
        <v>45291</v>
      </c>
      <c r="L189" s="204" t="s">
        <v>545</v>
      </c>
      <c r="M189" s="141"/>
      <c r="N189" s="141"/>
      <c r="O189" s="141"/>
      <c r="P189" s="141"/>
      <c r="Q189" s="141"/>
      <c r="R189" s="141"/>
    </row>
    <row r="190" spans="1:18" ht="21">
      <c r="A190" s="136" t="s">
        <v>546</v>
      </c>
      <c r="B190" s="136" t="s">
        <v>546</v>
      </c>
      <c r="C190" s="201">
        <f>+SUM(C19:C189)</f>
        <v>100.00000000000011</v>
      </c>
      <c r="D190" s="136" t="s">
        <v>546</v>
      </c>
      <c r="E190" s="136" t="s">
        <v>546</v>
      </c>
      <c r="F190" s="145" t="s">
        <v>546</v>
      </c>
      <c r="G190" s="136" t="s">
        <v>546</v>
      </c>
      <c r="H190" s="177" t="s">
        <v>546</v>
      </c>
      <c r="I190" s="136" t="s">
        <v>546</v>
      </c>
      <c r="J190" s="136" t="s">
        <v>546</v>
      </c>
      <c r="K190" s="136" t="s">
        <v>546</v>
      </c>
      <c r="L190" s="136" t="s">
        <v>546</v>
      </c>
      <c r="M190" s="136" t="s">
        <v>546</v>
      </c>
      <c r="N190" s="136" t="s">
        <v>546</v>
      </c>
      <c r="O190" s="136" t="s">
        <v>546</v>
      </c>
      <c r="P190" s="136" t="s">
        <v>546</v>
      </c>
      <c r="Q190" s="136" t="s">
        <v>546</v>
      </c>
      <c r="R190" s="136" t="s">
        <v>546</v>
      </c>
    </row>
    <row r="192" spans="1:18">
      <c r="F192" s="205">
        <f>SUM(F19:F191)</f>
        <v>132590612.704</v>
      </c>
    </row>
    <row r="199" spans="7:7">
      <c r="G199" s="197"/>
    </row>
  </sheetData>
  <autoFilter ref="A18:R190" xr:uid="{D8011A9E-57C4-48C2-9738-11C8493A80C2}"/>
  <mergeCells count="222">
    <mergeCell ref="B187:B189"/>
    <mergeCell ref="C187:C189"/>
    <mergeCell ref="D187:D189"/>
    <mergeCell ref="E187:E189"/>
    <mergeCell ref="F187:F189"/>
    <mergeCell ref="I187:I189"/>
    <mergeCell ref="L158:L160"/>
    <mergeCell ref="B176:B177"/>
    <mergeCell ref="C176:C177"/>
    <mergeCell ref="D176:D177"/>
    <mergeCell ref="E176:E177"/>
    <mergeCell ref="F176:F177"/>
    <mergeCell ref="I176:I177"/>
    <mergeCell ref="L176:L177"/>
    <mergeCell ref="B158:B160"/>
    <mergeCell ref="C158:C160"/>
    <mergeCell ref="D158:D160"/>
    <mergeCell ref="E158:E160"/>
    <mergeCell ref="F158:F160"/>
    <mergeCell ref="I158:I160"/>
    <mergeCell ref="L148:L149"/>
    <mergeCell ref="B153:B154"/>
    <mergeCell ref="C153:C154"/>
    <mergeCell ref="D153:D154"/>
    <mergeCell ref="E153:E154"/>
    <mergeCell ref="F153:F154"/>
    <mergeCell ref="I153:I154"/>
    <mergeCell ref="L153:L154"/>
    <mergeCell ref="B148:B149"/>
    <mergeCell ref="C148:C149"/>
    <mergeCell ref="D148:D149"/>
    <mergeCell ref="E148:E149"/>
    <mergeCell ref="F148:F149"/>
    <mergeCell ref="I148:I149"/>
    <mergeCell ref="L142:L144"/>
    <mergeCell ref="B145:B146"/>
    <mergeCell ref="C145:C146"/>
    <mergeCell ref="D145:D146"/>
    <mergeCell ref="E145:E146"/>
    <mergeCell ref="F145:F146"/>
    <mergeCell ref="I145:I146"/>
    <mergeCell ref="L145:L146"/>
    <mergeCell ref="B142:B144"/>
    <mergeCell ref="C142:C144"/>
    <mergeCell ref="D142:D144"/>
    <mergeCell ref="E142:E144"/>
    <mergeCell ref="F142:F144"/>
    <mergeCell ref="I142:I144"/>
    <mergeCell ref="L135:L137"/>
    <mergeCell ref="B138:B141"/>
    <mergeCell ref="C138:C141"/>
    <mergeCell ref="D138:D141"/>
    <mergeCell ref="E138:E141"/>
    <mergeCell ref="F138:F141"/>
    <mergeCell ref="I138:I141"/>
    <mergeCell ref="L138:L141"/>
    <mergeCell ref="B135:B137"/>
    <mergeCell ref="C135:C137"/>
    <mergeCell ref="D135:D137"/>
    <mergeCell ref="E135:E137"/>
    <mergeCell ref="F135:F137"/>
    <mergeCell ref="I135:I137"/>
    <mergeCell ref="L115:L118"/>
    <mergeCell ref="B120:B121"/>
    <mergeCell ref="C120:C121"/>
    <mergeCell ref="D120:D121"/>
    <mergeCell ref="E120:E121"/>
    <mergeCell ref="F120:F121"/>
    <mergeCell ref="I120:I121"/>
    <mergeCell ref="L120:L121"/>
    <mergeCell ref="B115:B118"/>
    <mergeCell ref="C115:C118"/>
    <mergeCell ref="D115:D118"/>
    <mergeCell ref="E115:E118"/>
    <mergeCell ref="F115:F118"/>
    <mergeCell ref="I115:I118"/>
    <mergeCell ref="L109:L110"/>
    <mergeCell ref="B111:B112"/>
    <mergeCell ref="C111:C112"/>
    <mergeCell ref="D111:D112"/>
    <mergeCell ref="E111:E112"/>
    <mergeCell ref="F111:F112"/>
    <mergeCell ref="I111:I112"/>
    <mergeCell ref="L111:L112"/>
    <mergeCell ref="B109:B110"/>
    <mergeCell ref="C109:C110"/>
    <mergeCell ref="D109:D110"/>
    <mergeCell ref="E109:E110"/>
    <mergeCell ref="F109:F110"/>
    <mergeCell ref="I109:I110"/>
    <mergeCell ref="L104:L105"/>
    <mergeCell ref="B106:B107"/>
    <mergeCell ref="C106:C107"/>
    <mergeCell ref="D106:D107"/>
    <mergeCell ref="E106:E107"/>
    <mergeCell ref="F106:F107"/>
    <mergeCell ref="I106:I107"/>
    <mergeCell ref="L106:L107"/>
    <mergeCell ref="B104:B105"/>
    <mergeCell ref="C104:C105"/>
    <mergeCell ref="D104:D105"/>
    <mergeCell ref="E104:E105"/>
    <mergeCell ref="F104:F105"/>
    <mergeCell ref="I104:I105"/>
    <mergeCell ref="L98:L100"/>
    <mergeCell ref="B102:B103"/>
    <mergeCell ref="C102:C103"/>
    <mergeCell ref="D102:D103"/>
    <mergeCell ref="E102:E103"/>
    <mergeCell ref="F102:F103"/>
    <mergeCell ref="I102:I103"/>
    <mergeCell ref="L102:L103"/>
    <mergeCell ref="B98:B100"/>
    <mergeCell ref="C98:C100"/>
    <mergeCell ref="D98:D100"/>
    <mergeCell ref="E98:E100"/>
    <mergeCell ref="F98:F100"/>
    <mergeCell ref="I98:I100"/>
    <mergeCell ref="L94:L95"/>
    <mergeCell ref="B96:B97"/>
    <mergeCell ref="C96:C97"/>
    <mergeCell ref="D96:D97"/>
    <mergeCell ref="E96:E97"/>
    <mergeCell ref="F96:F97"/>
    <mergeCell ref="I96:I97"/>
    <mergeCell ref="L96:L97"/>
    <mergeCell ref="B94:B95"/>
    <mergeCell ref="C94:C95"/>
    <mergeCell ref="D94:D95"/>
    <mergeCell ref="E94:E95"/>
    <mergeCell ref="F94:F95"/>
    <mergeCell ref="I94:I95"/>
    <mergeCell ref="L88:L90"/>
    <mergeCell ref="B92:B93"/>
    <mergeCell ref="C92:C93"/>
    <mergeCell ref="D92:D93"/>
    <mergeCell ref="E92:E93"/>
    <mergeCell ref="F92:F93"/>
    <mergeCell ref="I92:I93"/>
    <mergeCell ref="L92:L93"/>
    <mergeCell ref="B88:B90"/>
    <mergeCell ref="C88:C90"/>
    <mergeCell ref="D88:D90"/>
    <mergeCell ref="E88:E90"/>
    <mergeCell ref="F88:F90"/>
    <mergeCell ref="I88:I90"/>
    <mergeCell ref="L65:L66"/>
    <mergeCell ref="B85:B86"/>
    <mergeCell ref="C85:C86"/>
    <mergeCell ref="D85:D86"/>
    <mergeCell ref="E85:E86"/>
    <mergeCell ref="F85:F86"/>
    <mergeCell ref="I85:I86"/>
    <mergeCell ref="L85:L86"/>
    <mergeCell ref="B65:B66"/>
    <mergeCell ref="C65:C66"/>
    <mergeCell ref="D65:D66"/>
    <mergeCell ref="E65:E66"/>
    <mergeCell ref="F65:F66"/>
    <mergeCell ref="I65:I66"/>
    <mergeCell ref="L46:L47"/>
    <mergeCell ref="B62:B64"/>
    <mergeCell ref="C62:C64"/>
    <mergeCell ref="D62:D64"/>
    <mergeCell ref="E62:E64"/>
    <mergeCell ref="F62:F64"/>
    <mergeCell ref="I62:I64"/>
    <mergeCell ref="L62:L64"/>
    <mergeCell ref="B46:B47"/>
    <mergeCell ref="C46:C47"/>
    <mergeCell ref="D46:D47"/>
    <mergeCell ref="E46:E47"/>
    <mergeCell ref="F46:F47"/>
    <mergeCell ref="I46:I47"/>
    <mergeCell ref="L36:L37"/>
    <mergeCell ref="B39:B40"/>
    <mergeCell ref="C39:C40"/>
    <mergeCell ref="D39:D40"/>
    <mergeCell ref="E39:E40"/>
    <mergeCell ref="F39:F40"/>
    <mergeCell ref="I39:I40"/>
    <mergeCell ref="L39:L40"/>
    <mergeCell ref="B36:B37"/>
    <mergeCell ref="C36:C37"/>
    <mergeCell ref="D36:D37"/>
    <mergeCell ref="E36:E37"/>
    <mergeCell ref="F36:F37"/>
    <mergeCell ref="I36:I37"/>
    <mergeCell ref="A16:B16"/>
    <mergeCell ref="C16:M16"/>
    <mergeCell ref="Q16:R16"/>
    <mergeCell ref="B30:B35"/>
    <mergeCell ref="C30:C35"/>
    <mergeCell ref="D30:D35"/>
    <mergeCell ref="E30:E35"/>
    <mergeCell ref="F30:F35"/>
    <mergeCell ref="I30:I35"/>
    <mergeCell ref="L30:L35"/>
    <mergeCell ref="A12:B12"/>
    <mergeCell ref="C12:R12"/>
    <mergeCell ref="A13:R14"/>
    <mergeCell ref="A15:B15"/>
    <mergeCell ref="C15:M15"/>
    <mergeCell ref="Q15:R15"/>
    <mergeCell ref="A9:O9"/>
    <mergeCell ref="P9:R9"/>
    <mergeCell ref="A10:O10"/>
    <mergeCell ref="P10:R10"/>
    <mergeCell ref="A11:B11"/>
    <mergeCell ref="C11:R11"/>
    <mergeCell ref="A6:B6"/>
    <mergeCell ref="C6:H6"/>
    <mergeCell ref="I6:L6"/>
    <mergeCell ref="M6:N6"/>
    <mergeCell ref="O6:R6"/>
    <mergeCell ref="A7:R8"/>
    <mergeCell ref="A2:C4"/>
    <mergeCell ref="D2:O3"/>
    <mergeCell ref="Q2:R2"/>
    <mergeCell ref="Q3:R3"/>
    <mergeCell ref="D4:O4"/>
    <mergeCell ref="Q4:R4"/>
  </mergeCells>
  <pageMargins left="0.7" right="0.7" top="0.75" bottom="0.75" header="0.3" footer="0.3"/>
  <pageSetup paperSize="9" scale="40" fitToHeight="0" orientation="landscape"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ColWidth="11.42578125" defaultRowHeight="14.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1"/>
  <sheetViews>
    <sheetView topLeftCell="A5" zoomScale="69" zoomScaleNormal="69" workbookViewId="0">
      <selection activeCell="H11" sqref="H11"/>
    </sheetView>
  </sheetViews>
  <sheetFormatPr defaultColWidth="11.42578125" defaultRowHeight="14.45"/>
  <cols>
    <col min="1" max="1" width="6.85546875" customWidth="1"/>
    <col min="2" max="2" width="39.7109375" customWidth="1"/>
    <col min="3" max="3" width="14.140625" customWidth="1"/>
    <col min="4" max="4" width="14.7109375" customWidth="1"/>
    <col min="5" max="5" width="14.5703125" customWidth="1"/>
    <col min="6" max="6" width="18.140625" customWidth="1"/>
    <col min="7" max="7" width="12.85546875" customWidth="1"/>
    <col min="8" max="8" width="13.7109375" customWidth="1"/>
    <col min="9" max="9" width="17.140625" customWidth="1"/>
  </cols>
  <sheetData>
    <row r="1" spans="1:11">
      <c r="A1">
        <f ca="1">A1:Q15</f>
        <v>0</v>
      </c>
    </row>
    <row r="2" spans="1:11" ht="43.15">
      <c r="A2" s="50" t="s">
        <v>142</v>
      </c>
      <c r="B2" s="51" t="s">
        <v>143</v>
      </c>
      <c r="C2" s="51" t="s">
        <v>144</v>
      </c>
      <c r="D2" s="51" t="s">
        <v>145</v>
      </c>
      <c r="E2" s="51" t="s">
        <v>146</v>
      </c>
      <c r="F2" s="51" t="s">
        <v>147</v>
      </c>
      <c r="G2" s="51" t="s">
        <v>148</v>
      </c>
      <c r="H2" s="51" t="s">
        <v>149</v>
      </c>
      <c r="I2" s="51" t="s">
        <v>150</v>
      </c>
    </row>
    <row r="3" spans="1:11" ht="47.25" customHeight="1">
      <c r="A3" s="34">
        <v>1</v>
      </c>
      <c r="B3" s="35" t="s">
        <v>151</v>
      </c>
      <c r="C3" s="36">
        <v>0.11</v>
      </c>
      <c r="D3" s="86" t="e">
        <f>#REF!</f>
        <v>#REF!</v>
      </c>
      <c r="E3" s="37" t="e">
        <f>#REF!</f>
        <v>#REF!</v>
      </c>
      <c r="F3" s="113">
        <f t="shared" ref="F3:F12" si="0">IF(ISERROR(E3/D3),0,(E3/D3))</f>
        <v>0</v>
      </c>
      <c r="G3" s="39" t="e">
        <f>#REF!</f>
        <v>#REF!</v>
      </c>
      <c r="H3" s="87" t="e">
        <f>#REF!</f>
        <v>#REF!</v>
      </c>
      <c r="I3" s="38">
        <f>IF(ISERROR(G3/H3),0,G3/H3)</f>
        <v>0</v>
      </c>
    </row>
    <row r="4" spans="1:11" ht="49.5" customHeight="1">
      <c r="A4" s="34">
        <v>2</v>
      </c>
      <c r="B4" s="35" t="s">
        <v>152</v>
      </c>
      <c r="C4" s="36">
        <v>0.11</v>
      </c>
      <c r="D4" s="86" t="e">
        <f>#REF!</f>
        <v>#REF!</v>
      </c>
      <c r="E4" s="37" t="e">
        <f>#REF!</f>
        <v>#REF!</v>
      </c>
      <c r="F4" s="113">
        <f t="shared" si="0"/>
        <v>0</v>
      </c>
      <c r="G4" s="39" t="e">
        <f>#REF!</f>
        <v>#REF!</v>
      </c>
      <c r="H4" s="87" t="e">
        <f>#REF!</f>
        <v>#REF!</v>
      </c>
      <c r="I4" s="38">
        <f t="shared" ref="I4:I11" si="1">IF(ISERROR(G4/H4),0,G4/H4)</f>
        <v>0</v>
      </c>
    </row>
    <row r="5" spans="1:11" ht="43.15">
      <c r="A5" s="34">
        <v>3</v>
      </c>
      <c r="B5" s="35" t="s">
        <v>153</v>
      </c>
      <c r="C5" s="36">
        <v>0.11</v>
      </c>
      <c r="D5" s="86" t="e">
        <f>#REF!</f>
        <v>#REF!</v>
      </c>
      <c r="E5" s="37" t="e">
        <f>#REF!</f>
        <v>#REF!</v>
      </c>
      <c r="F5" s="113">
        <f t="shared" si="0"/>
        <v>0</v>
      </c>
      <c r="G5" s="39" t="e">
        <f>#REF!</f>
        <v>#REF!</v>
      </c>
      <c r="H5" s="87" t="e">
        <f>#REF!</f>
        <v>#REF!</v>
      </c>
      <c r="I5" s="38">
        <f t="shared" si="1"/>
        <v>0</v>
      </c>
    </row>
    <row r="6" spans="1:11" ht="62.25" customHeight="1">
      <c r="A6" s="34">
        <v>4</v>
      </c>
      <c r="B6" s="35" t="s">
        <v>154</v>
      </c>
      <c r="C6" s="36">
        <v>0.11</v>
      </c>
      <c r="D6" s="86" t="e">
        <f>#REF!</f>
        <v>#REF!</v>
      </c>
      <c r="E6" s="37" t="e">
        <f>#REF!</f>
        <v>#REF!</v>
      </c>
      <c r="F6" s="113">
        <f t="shared" si="0"/>
        <v>0</v>
      </c>
      <c r="G6" s="39" t="e">
        <f>#REF!</f>
        <v>#REF!</v>
      </c>
      <c r="H6" s="87" t="e">
        <f>#REF!</f>
        <v>#REF!</v>
      </c>
      <c r="I6" s="112">
        <f t="shared" si="1"/>
        <v>0</v>
      </c>
    </row>
    <row r="7" spans="1:11" ht="39" customHeight="1">
      <c r="A7" s="34">
        <v>5</v>
      </c>
      <c r="B7" s="35" t="s">
        <v>155</v>
      </c>
      <c r="C7" s="36">
        <v>0.11</v>
      </c>
      <c r="D7" s="86" t="e">
        <f>#REF!</f>
        <v>#REF!</v>
      </c>
      <c r="E7" s="37" t="e">
        <f>+#REF!</f>
        <v>#REF!</v>
      </c>
      <c r="F7" s="113">
        <f t="shared" si="0"/>
        <v>0</v>
      </c>
      <c r="G7" s="39" t="e">
        <f>#REF!</f>
        <v>#REF!</v>
      </c>
      <c r="H7" s="87" t="e">
        <f>#REF!</f>
        <v>#REF!</v>
      </c>
      <c r="I7" s="38">
        <f t="shared" si="1"/>
        <v>0</v>
      </c>
    </row>
    <row r="8" spans="1:11" ht="53.25" customHeight="1">
      <c r="A8" s="34">
        <v>6</v>
      </c>
      <c r="B8" s="35" t="s">
        <v>156</v>
      </c>
      <c r="C8" s="36">
        <v>0.11</v>
      </c>
      <c r="D8" s="86" t="e">
        <f>#REF!</f>
        <v>#REF!</v>
      </c>
      <c r="E8" s="37" t="e">
        <f>+#REF!</f>
        <v>#REF!</v>
      </c>
      <c r="F8" s="113">
        <f t="shared" si="0"/>
        <v>0</v>
      </c>
      <c r="G8" s="39" t="e">
        <f>#REF!</f>
        <v>#REF!</v>
      </c>
      <c r="H8" s="87" t="e">
        <f>#REF!</f>
        <v>#REF!</v>
      </c>
      <c r="I8" s="88">
        <f t="shared" si="1"/>
        <v>0</v>
      </c>
    </row>
    <row r="9" spans="1:11" ht="53.25" customHeight="1">
      <c r="A9" s="34">
        <v>7</v>
      </c>
      <c r="B9" s="35" t="s">
        <v>157</v>
      </c>
      <c r="C9" s="36">
        <v>0.11</v>
      </c>
      <c r="D9" s="86" t="e">
        <f>#REF!</f>
        <v>#REF!</v>
      </c>
      <c r="E9" s="37" t="e">
        <f>+#REF!</f>
        <v>#REF!</v>
      </c>
      <c r="F9" s="113">
        <f t="shared" si="0"/>
        <v>0</v>
      </c>
      <c r="G9" s="39" t="e">
        <f>#REF!</f>
        <v>#REF!</v>
      </c>
      <c r="H9" s="87" t="e">
        <f>#REF!</f>
        <v>#REF!</v>
      </c>
      <c r="I9" s="38">
        <f t="shared" si="1"/>
        <v>0</v>
      </c>
    </row>
    <row r="10" spans="1:11" ht="66" customHeight="1">
      <c r="A10" s="34">
        <v>8</v>
      </c>
      <c r="B10" s="35" t="s">
        <v>158</v>
      </c>
      <c r="C10" s="36">
        <v>0.11</v>
      </c>
      <c r="D10" s="86" t="e">
        <f>#REF!</f>
        <v>#REF!</v>
      </c>
      <c r="E10" s="37" t="e">
        <f>+#REF!</f>
        <v>#REF!</v>
      </c>
      <c r="F10" s="113">
        <f t="shared" si="0"/>
        <v>0</v>
      </c>
      <c r="G10" s="39" t="e">
        <f>#REF!</f>
        <v>#REF!</v>
      </c>
      <c r="H10" s="87" t="e">
        <f>#REF!</f>
        <v>#REF!</v>
      </c>
      <c r="I10" s="38">
        <f t="shared" si="1"/>
        <v>0</v>
      </c>
    </row>
    <row r="11" spans="1:11" ht="40.5" customHeight="1">
      <c r="A11" s="34">
        <v>9</v>
      </c>
      <c r="B11" s="35" t="s">
        <v>159</v>
      </c>
      <c r="C11" s="36">
        <v>0.12</v>
      </c>
      <c r="D11" s="86" t="e">
        <f>#REF!</f>
        <v>#REF!</v>
      </c>
      <c r="E11" s="37" t="e">
        <f>+#REF!</f>
        <v>#REF!</v>
      </c>
      <c r="F11" s="113">
        <f t="shared" si="0"/>
        <v>0</v>
      </c>
      <c r="G11" s="39" t="e">
        <f>#REF!</f>
        <v>#REF!</v>
      </c>
      <c r="H11" s="87" t="e">
        <f>#REF!</f>
        <v>#REF!</v>
      </c>
      <c r="I11" s="38">
        <f t="shared" si="1"/>
        <v>0</v>
      </c>
    </row>
    <row r="12" spans="1:11">
      <c r="A12" s="333" t="s">
        <v>160</v>
      </c>
      <c r="B12" s="333"/>
      <c r="C12" s="52">
        <f>SUM(C3:C11)</f>
        <v>1</v>
      </c>
      <c r="D12" s="53" t="e">
        <f>SUM(D3:D11)</f>
        <v>#REF!</v>
      </c>
      <c r="E12" s="53" t="e">
        <f>SUM(E3:E11)</f>
        <v>#REF!</v>
      </c>
      <c r="F12" s="114">
        <f t="shared" si="0"/>
        <v>0</v>
      </c>
      <c r="G12" s="54" t="e">
        <f>SUMPRODUCT($C$3:$C$11,G3:G11)</f>
        <v>#REF!</v>
      </c>
      <c r="H12" s="54" t="e">
        <f>SUMPRODUCT($C$3:$C$11,H3:H11)</f>
        <v>#REF!</v>
      </c>
      <c r="I12" s="54">
        <f>IF(ISERROR(G12/H12),0,G12/H12)</f>
        <v>0</v>
      </c>
    </row>
    <row r="13" spans="1:11">
      <c r="E13" s="40"/>
      <c r="K13" s="40"/>
    </row>
    <row r="15" spans="1:11">
      <c r="B15" s="41"/>
      <c r="C15" s="42">
        <v>43220</v>
      </c>
      <c r="D15" s="42">
        <v>43190</v>
      </c>
    </row>
    <row r="16" spans="1:11">
      <c r="B16" s="33" t="s">
        <v>147</v>
      </c>
      <c r="C16" s="44">
        <f>F12</f>
        <v>0</v>
      </c>
      <c r="D16" s="44">
        <v>0.8</v>
      </c>
    </row>
    <row r="17" spans="1:9">
      <c r="B17" s="33" t="s">
        <v>150</v>
      </c>
      <c r="C17" s="43">
        <f>I12</f>
        <v>0</v>
      </c>
      <c r="D17" s="43">
        <v>0.76900000000000002</v>
      </c>
    </row>
    <row r="18" spans="1:9">
      <c r="I18" s="45"/>
    </row>
    <row r="24" spans="1:9">
      <c r="A24" s="46" t="s">
        <v>161</v>
      </c>
    </row>
    <row r="26" spans="1:9" ht="43.15">
      <c r="A26" s="50" t="s">
        <v>142</v>
      </c>
      <c r="B26" s="51" t="s">
        <v>162</v>
      </c>
      <c r="C26" s="51" t="s">
        <v>144</v>
      </c>
      <c r="D26" s="51" t="s">
        <v>145</v>
      </c>
      <c r="E26" s="51" t="s">
        <v>146</v>
      </c>
      <c r="F26" s="55" t="s">
        <v>147</v>
      </c>
      <c r="G26" s="56" t="s">
        <v>148</v>
      </c>
      <c r="H26" s="56" t="s">
        <v>149</v>
      </c>
      <c r="I26" s="51" t="s">
        <v>150</v>
      </c>
    </row>
    <row r="27" spans="1:9" ht="46.5" customHeight="1">
      <c r="A27" s="34">
        <v>1</v>
      </c>
      <c r="B27" s="35" t="s">
        <v>151</v>
      </c>
      <c r="C27" s="36">
        <v>0.11</v>
      </c>
      <c r="D27" s="47" t="e">
        <f>$D$3</f>
        <v>#REF!</v>
      </c>
      <c r="E27" s="47" t="e">
        <f>$E$3</f>
        <v>#REF!</v>
      </c>
      <c r="F27" s="36">
        <f>$F$3</f>
        <v>0</v>
      </c>
      <c r="G27" s="36" t="e">
        <f>$G$3</f>
        <v>#REF!</v>
      </c>
      <c r="H27" s="89" t="e">
        <f>$H$3</f>
        <v>#REF!</v>
      </c>
      <c r="I27" s="38">
        <f>IF(ISERROR(G27/H27),0,G27/H27)</f>
        <v>0</v>
      </c>
    </row>
    <row r="28" spans="1:9" ht="50.25" customHeight="1">
      <c r="A28" s="34">
        <v>2</v>
      </c>
      <c r="B28" s="35" t="s">
        <v>152</v>
      </c>
      <c r="C28" s="36">
        <v>0.11</v>
      </c>
      <c r="D28" s="47" t="e">
        <f>$D$4</f>
        <v>#REF!</v>
      </c>
      <c r="E28" s="47" t="e">
        <f>$E$4</f>
        <v>#REF!</v>
      </c>
      <c r="F28" s="32">
        <f>$F$4</f>
        <v>0</v>
      </c>
      <c r="G28" s="32" t="e">
        <f>$G$4</f>
        <v>#REF!</v>
      </c>
      <c r="H28" s="32" t="e">
        <f>$H$4</f>
        <v>#REF!</v>
      </c>
      <c r="I28" s="38">
        <f>IF(ISERROR(G28/H28),0,G28/H28)</f>
        <v>0</v>
      </c>
    </row>
    <row r="29" spans="1:9" ht="53.25" customHeight="1"/>
    <row r="30" spans="1:9" ht="53.25" customHeight="1"/>
    <row r="31" spans="1:9">
      <c r="A31" s="48" t="s">
        <v>163</v>
      </c>
    </row>
    <row r="33" spans="1:9" ht="43.15">
      <c r="A33" s="50" t="s">
        <v>142</v>
      </c>
      <c r="B33" s="51" t="s">
        <v>162</v>
      </c>
      <c r="C33" s="51" t="s">
        <v>144</v>
      </c>
      <c r="D33" s="51" t="s">
        <v>145</v>
      </c>
      <c r="E33" s="51" t="s">
        <v>146</v>
      </c>
      <c r="F33" s="55" t="s">
        <v>147</v>
      </c>
      <c r="G33" s="51" t="s">
        <v>148</v>
      </c>
      <c r="H33" s="51" t="s">
        <v>149</v>
      </c>
      <c r="I33" s="51" t="s">
        <v>150</v>
      </c>
    </row>
    <row r="34" spans="1:9" ht="28.9">
      <c r="A34" s="34">
        <v>3</v>
      </c>
      <c r="B34" s="35" t="s">
        <v>164</v>
      </c>
      <c r="C34" s="36">
        <v>0.11</v>
      </c>
      <c r="D34" s="47" t="e">
        <f>D5</f>
        <v>#REF!</v>
      </c>
      <c r="E34" s="47" t="e">
        <f>$E$5</f>
        <v>#REF!</v>
      </c>
      <c r="F34" s="32">
        <f>$F$5</f>
        <v>0</v>
      </c>
      <c r="G34" s="32" t="e">
        <f>$G$5</f>
        <v>#REF!</v>
      </c>
      <c r="H34" s="32" t="e">
        <f>$H$5</f>
        <v>#REF!</v>
      </c>
      <c r="I34" s="38">
        <f>IF(ISERROR(G34/H34),0,G34/H34)</f>
        <v>0</v>
      </c>
    </row>
    <row r="35" spans="1:9" ht="72" customHeight="1">
      <c r="A35" s="34">
        <v>4</v>
      </c>
      <c r="B35" s="35" t="s">
        <v>154</v>
      </c>
      <c r="C35" s="36">
        <v>0.11</v>
      </c>
      <c r="D35" s="47" t="e">
        <f>D6</f>
        <v>#REF!</v>
      </c>
      <c r="E35" s="47" t="e">
        <f>$E$6</f>
        <v>#REF!</v>
      </c>
      <c r="F35" s="32">
        <f>$F$6</f>
        <v>0</v>
      </c>
      <c r="G35" s="32" t="e">
        <f>$G$6</f>
        <v>#REF!</v>
      </c>
      <c r="H35" s="32" t="e">
        <f>$H$6</f>
        <v>#REF!</v>
      </c>
      <c r="I35" s="38">
        <f>IF(ISERROR(G35/H35),0,G35/H35)</f>
        <v>0</v>
      </c>
    </row>
    <row r="36" spans="1:9" ht="39.75" customHeight="1">
      <c r="A36" s="34">
        <v>5</v>
      </c>
      <c r="B36" s="35" t="s">
        <v>155</v>
      </c>
      <c r="C36" s="36">
        <v>0.11</v>
      </c>
      <c r="D36" s="47" t="e">
        <f>D7</f>
        <v>#REF!</v>
      </c>
      <c r="E36" s="47" t="e">
        <f>$E$7</f>
        <v>#REF!</v>
      </c>
      <c r="F36" s="32">
        <f>$F$7</f>
        <v>0</v>
      </c>
      <c r="G36" s="32" t="e">
        <f>$G$7</f>
        <v>#REF!</v>
      </c>
      <c r="H36" s="32" t="e">
        <f>$H$7</f>
        <v>#REF!</v>
      </c>
      <c r="I36" s="38">
        <f>IF(ISERROR(G36/H36),0,G36/H36)</f>
        <v>0</v>
      </c>
    </row>
    <row r="37" spans="1:9" ht="17.25" customHeight="1"/>
    <row r="38" spans="1:9" ht="17.25" customHeight="1"/>
    <row r="39" spans="1:9" ht="17.25" customHeight="1"/>
    <row r="40" spans="1:9" ht="17.25" customHeight="1"/>
    <row r="41" spans="1:9" ht="17.25" customHeight="1"/>
    <row r="42" spans="1:9" ht="17.25" customHeight="1"/>
    <row r="43" spans="1:9" ht="17.25" customHeight="1"/>
    <row r="46" spans="1:9">
      <c r="A46" s="48" t="s">
        <v>165</v>
      </c>
    </row>
    <row r="47" spans="1:9" ht="43.15">
      <c r="A47" s="50" t="s">
        <v>142</v>
      </c>
      <c r="B47" s="51" t="s">
        <v>162</v>
      </c>
      <c r="C47" s="51" t="s">
        <v>144</v>
      </c>
      <c r="D47" s="51" t="s">
        <v>145</v>
      </c>
      <c r="E47" s="51" t="s">
        <v>146</v>
      </c>
      <c r="F47" s="55" t="s">
        <v>147</v>
      </c>
      <c r="G47" s="56" t="s">
        <v>148</v>
      </c>
      <c r="H47" s="56" t="s">
        <v>149</v>
      </c>
      <c r="I47" s="51" t="s">
        <v>150</v>
      </c>
    </row>
    <row r="48" spans="1:9" ht="33.75" customHeight="1">
      <c r="A48" s="34">
        <v>7</v>
      </c>
      <c r="B48" s="35" t="s">
        <v>157</v>
      </c>
      <c r="C48" s="36">
        <v>0.11</v>
      </c>
      <c r="D48" s="47" t="e">
        <f>$D$9</f>
        <v>#REF!</v>
      </c>
      <c r="E48" s="47" t="e">
        <f>$E$9</f>
        <v>#REF!</v>
      </c>
      <c r="F48" s="32">
        <f>$F$9</f>
        <v>0</v>
      </c>
      <c r="G48" s="32" t="e">
        <f>$G$9</f>
        <v>#REF!</v>
      </c>
      <c r="H48" s="32" t="e">
        <f>$H$9</f>
        <v>#REF!</v>
      </c>
      <c r="I48" s="38">
        <f>IF(ISERROR(G48/H48),0,G48/H48)</f>
        <v>0</v>
      </c>
    </row>
    <row r="49" spans="1:9" ht="67.5" customHeight="1">
      <c r="A49" s="34">
        <v>8</v>
      </c>
      <c r="B49" s="35" t="s">
        <v>158</v>
      </c>
      <c r="C49" s="36">
        <v>0.11</v>
      </c>
      <c r="D49" s="47" t="e">
        <f>$D$10</f>
        <v>#REF!</v>
      </c>
      <c r="E49" s="47" t="e">
        <f>$E$10</f>
        <v>#REF!</v>
      </c>
      <c r="F49" s="32">
        <f>$F$10</f>
        <v>0</v>
      </c>
      <c r="G49" s="32" t="e">
        <f>$G$10</f>
        <v>#REF!</v>
      </c>
      <c r="H49" s="32" t="e">
        <f>$H$10</f>
        <v>#REF!</v>
      </c>
      <c r="I49" s="38">
        <f>IF(ISERROR(G49/H49),0,G49/H49)</f>
        <v>0</v>
      </c>
    </row>
    <row r="50" spans="1:9" s="69" customFormat="1">
      <c r="A50" s="90"/>
      <c r="B50" s="91"/>
      <c r="C50" s="92"/>
      <c r="D50" s="93"/>
      <c r="E50" s="93"/>
      <c r="F50" s="94"/>
      <c r="G50" s="94"/>
      <c r="H50" s="94"/>
      <c r="I50" s="94"/>
    </row>
    <row r="51" spans="1:9" s="69" customFormat="1">
      <c r="A51" s="90"/>
      <c r="B51" s="91"/>
      <c r="C51" s="92"/>
      <c r="D51" s="93"/>
      <c r="E51" s="93"/>
      <c r="F51" s="94"/>
      <c r="G51" s="94"/>
      <c r="H51" s="94"/>
      <c r="I51" s="94"/>
    </row>
    <row r="52" spans="1:9" s="69" customFormat="1">
      <c r="A52" s="90"/>
      <c r="B52" s="91"/>
      <c r="C52" s="92"/>
      <c r="D52" s="93"/>
      <c r="E52" s="93"/>
      <c r="F52" s="94"/>
      <c r="G52" s="94"/>
      <c r="H52" s="94"/>
      <c r="I52" s="94"/>
    </row>
    <row r="53" spans="1:9" s="69" customFormat="1">
      <c r="A53" s="90"/>
      <c r="B53" s="91"/>
      <c r="C53" s="92"/>
      <c r="D53" s="93"/>
      <c r="E53" s="93"/>
      <c r="F53" s="94"/>
      <c r="G53" s="94"/>
      <c r="H53" s="94"/>
      <c r="I53" s="94"/>
    </row>
    <row r="54" spans="1:9" s="69" customFormat="1">
      <c r="A54" s="90"/>
      <c r="B54" s="91"/>
      <c r="C54" s="92"/>
      <c r="D54" s="93"/>
      <c r="E54" s="93"/>
      <c r="F54" s="94"/>
      <c r="G54" s="94"/>
      <c r="H54" s="94"/>
      <c r="I54" s="94"/>
    </row>
    <row r="55" spans="1:9" s="69" customFormat="1">
      <c r="A55" s="90"/>
      <c r="B55" s="91"/>
      <c r="C55" s="92"/>
      <c r="D55" s="93"/>
      <c r="E55" s="93"/>
      <c r="F55" s="94"/>
      <c r="G55" s="94"/>
      <c r="H55" s="94"/>
      <c r="I55" s="94"/>
    </row>
    <row r="56" spans="1:9" s="69" customFormat="1">
      <c r="A56" s="90"/>
      <c r="B56" s="91"/>
      <c r="C56" s="92"/>
      <c r="D56" s="93"/>
      <c r="E56" s="93"/>
      <c r="F56" s="94"/>
      <c r="G56" s="94"/>
      <c r="H56" s="94"/>
      <c r="I56" s="94"/>
    </row>
    <row r="57" spans="1:9" s="69" customFormat="1">
      <c r="A57" s="90"/>
      <c r="B57" s="91"/>
      <c r="C57" s="92"/>
      <c r="D57" s="93"/>
      <c r="E57" s="93"/>
      <c r="F57" s="94"/>
      <c r="G57" s="94"/>
      <c r="H57" s="94"/>
      <c r="I57" s="94"/>
    </row>
    <row r="58" spans="1:9">
      <c r="I58" s="95"/>
    </row>
    <row r="59" spans="1:9" ht="43.15">
      <c r="A59" s="50" t="s">
        <v>142</v>
      </c>
      <c r="B59" s="51" t="s">
        <v>162</v>
      </c>
      <c r="C59" s="51" t="s">
        <v>144</v>
      </c>
      <c r="D59" s="51" t="s">
        <v>145</v>
      </c>
      <c r="E59" s="51" t="s">
        <v>146</v>
      </c>
      <c r="F59" s="55" t="s">
        <v>147</v>
      </c>
      <c r="G59" s="51" t="s">
        <v>148</v>
      </c>
      <c r="H59" s="51" t="s">
        <v>149</v>
      </c>
      <c r="I59" s="51" t="s">
        <v>150</v>
      </c>
    </row>
    <row r="60" spans="1:9" ht="54" customHeight="1">
      <c r="A60" s="34">
        <v>6</v>
      </c>
      <c r="B60" s="35" t="s">
        <v>166</v>
      </c>
      <c r="C60" s="36">
        <v>0.11</v>
      </c>
      <c r="D60" s="47" t="e">
        <f>$D$8</f>
        <v>#REF!</v>
      </c>
      <c r="E60" s="47" t="e">
        <f>$E$8</f>
        <v>#REF!</v>
      </c>
      <c r="F60" s="32">
        <f>$F$8</f>
        <v>0</v>
      </c>
      <c r="G60" s="32" t="e">
        <f>$G$8</f>
        <v>#REF!</v>
      </c>
      <c r="H60" s="32" t="e">
        <f>$H$8</f>
        <v>#REF!</v>
      </c>
      <c r="I60" s="88">
        <f>IF(ISERROR(G60/H60),0,G60/H60)</f>
        <v>0</v>
      </c>
    </row>
    <row r="70" spans="1:9" ht="43.15">
      <c r="A70" s="50" t="s">
        <v>142</v>
      </c>
      <c r="B70" s="51" t="s">
        <v>162</v>
      </c>
      <c r="C70" s="51" t="s">
        <v>144</v>
      </c>
      <c r="D70" s="51" t="s">
        <v>145</v>
      </c>
      <c r="E70" s="51" t="s">
        <v>146</v>
      </c>
      <c r="F70" s="55" t="s">
        <v>147</v>
      </c>
      <c r="G70" s="51" t="s">
        <v>148</v>
      </c>
      <c r="H70" s="51" t="s">
        <v>149</v>
      </c>
      <c r="I70" s="51" t="s">
        <v>150</v>
      </c>
    </row>
    <row r="71" spans="1:9" ht="45.75" customHeight="1">
      <c r="A71" s="34">
        <v>9</v>
      </c>
      <c r="B71" s="35" t="s">
        <v>159</v>
      </c>
      <c r="C71" s="36">
        <v>0.12</v>
      </c>
      <c r="D71" s="47" t="e">
        <f>$D$11</f>
        <v>#REF!</v>
      </c>
      <c r="E71" s="47" t="e">
        <f>$E$11</f>
        <v>#REF!</v>
      </c>
      <c r="F71" s="32">
        <f>$F$11</f>
        <v>0</v>
      </c>
      <c r="G71" s="32" t="e">
        <f>$G$11</f>
        <v>#REF!</v>
      </c>
      <c r="H71" s="32" t="e">
        <f>$H$11</f>
        <v>#REF!</v>
      </c>
      <c r="I71" s="38">
        <f>IF(ISERROR(G71/H71),0,G71/H71)</f>
        <v>0</v>
      </c>
    </row>
  </sheetData>
  <mergeCells count="1">
    <mergeCell ref="A12:B12"/>
  </mergeCells>
  <pageMargins left="0.7" right="0.7" top="0.75" bottom="0.75" header="0.3" footer="0.3"/>
  <pageSetup scale="5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1"/>
  <sheetViews>
    <sheetView zoomScale="69" zoomScaleNormal="69" workbookViewId="0">
      <selection activeCell="G10" sqref="G10"/>
    </sheetView>
  </sheetViews>
  <sheetFormatPr defaultColWidth="11.42578125" defaultRowHeight="14.45"/>
  <cols>
    <col min="1" max="1" width="6.85546875" customWidth="1"/>
    <col min="2" max="2" width="39.7109375" customWidth="1"/>
    <col min="3" max="3" width="17" customWidth="1"/>
    <col min="4" max="4" width="14.7109375" customWidth="1"/>
    <col min="5" max="5" width="14.5703125" customWidth="1"/>
    <col min="6" max="6" width="18.140625" customWidth="1"/>
    <col min="7" max="7" width="12.85546875" customWidth="1"/>
    <col min="8" max="8" width="13.7109375" customWidth="1"/>
    <col min="9" max="9" width="17.140625" customWidth="1"/>
  </cols>
  <sheetData>
    <row r="1" spans="1:11">
      <c r="A1">
        <f ca="1">A1:Q15</f>
        <v>0</v>
      </c>
    </row>
    <row r="2" spans="1:11" ht="43.15">
      <c r="A2" s="50" t="s">
        <v>142</v>
      </c>
      <c r="B2" s="51" t="s">
        <v>143</v>
      </c>
      <c r="C2" s="51" t="s">
        <v>144</v>
      </c>
      <c r="D2" s="51" t="s">
        <v>145</v>
      </c>
      <c r="E2" s="51" t="s">
        <v>146</v>
      </c>
      <c r="F2" s="51" t="s">
        <v>147</v>
      </c>
      <c r="G2" s="51" t="s">
        <v>148</v>
      </c>
      <c r="H2" s="51" t="s">
        <v>149</v>
      </c>
      <c r="I2" s="51" t="s">
        <v>150</v>
      </c>
    </row>
    <row r="3" spans="1:11" ht="47.25" customHeight="1">
      <c r="A3" s="34">
        <v>1</v>
      </c>
      <c r="B3" s="35" t="s">
        <v>151</v>
      </c>
      <c r="C3" s="36">
        <v>0.11</v>
      </c>
      <c r="D3" s="86" t="e">
        <f>#REF!</f>
        <v>#REF!</v>
      </c>
      <c r="E3" s="37" t="e">
        <f>#REF!</f>
        <v>#REF!</v>
      </c>
      <c r="F3" s="113">
        <f t="shared" ref="F3:F12" si="0">IF(ISERROR(E3/D3),0,(E3/D3))</f>
        <v>0</v>
      </c>
      <c r="G3" s="39" t="e">
        <f>#REF!</f>
        <v>#REF!</v>
      </c>
      <c r="H3" s="87" t="e">
        <f>#REF!</f>
        <v>#REF!</v>
      </c>
      <c r="I3" s="38">
        <f>IF(ISERROR(G3/H3),0,G3/H3)</f>
        <v>0</v>
      </c>
    </row>
    <row r="4" spans="1:11" ht="49.5" customHeight="1">
      <c r="A4" s="34">
        <v>2</v>
      </c>
      <c r="B4" s="35" t="s">
        <v>152</v>
      </c>
      <c r="C4" s="36">
        <v>0.11</v>
      </c>
      <c r="D4" s="86" t="e">
        <f>#REF!</f>
        <v>#REF!</v>
      </c>
      <c r="E4" s="37" t="e">
        <f>#REF!</f>
        <v>#REF!</v>
      </c>
      <c r="F4" s="113">
        <f t="shared" si="0"/>
        <v>0</v>
      </c>
      <c r="G4" s="39" t="e">
        <f>#REF!</f>
        <v>#REF!</v>
      </c>
      <c r="H4" s="87" t="e">
        <f>#REF!</f>
        <v>#REF!</v>
      </c>
      <c r="I4" s="38">
        <f t="shared" ref="I4:I11" si="1">IF(ISERROR(G4/H4),0,G4/H4)</f>
        <v>0</v>
      </c>
    </row>
    <row r="5" spans="1:11" ht="43.15">
      <c r="A5" s="34">
        <v>3</v>
      </c>
      <c r="B5" s="35" t="s">
        <v>153</v>
      </c>
      <c r="C5" s="36">
        <v>0.11</v>
      </c>
      <c r="D5" s="86" t="e">
        <f>#REF!</f>
        <v>#REF!</v>
      </c>
      <c r="E5" s="37" t="e">
        <f>#REF!</f>
        <v>#REF!</v>
      </c>
      <c r="F5" s="113">
        <f t="shared" si="0"/>
        <v>0</v>
      </c>
      <c r="G5" s="39" t="e">
        <f>#REF!</f>
        <v>#REF!</v>
      </c>
      <c r="H5" s="87" t="e">
        <f>#REF!</f>
        <v>#REF!</v>
      </c>
      <c r="I5" s="38">
        <f t="shared" si="1"/>
        <v>0</v>
      </c>
    </row>
    <row r="6" spans="1:11" ht="62.25" customHeight="1">
      <c r="A6" s="34">
        <v>4</v>
      </c>
      <c r="B6" s="35" t="s">
        <v>154</v>
      </c>
      <c r="C6" s="36">
        <v>0.11</v>
      </c>
      <c r="D6" s="86" t="e">
        <f>#REF!</f>
        <v>#REF!</v>
      </c>
      <c r="E6" s="37" t="e">
        <f>#REF!</f>
        <v>#REF!</v>
      </c>
      <c r="F6" s="113">
        <f t="shared" si="0"/>
        <v>0</v>
      </c>
      <c r="G6" s="39" t="e">
        <f>#REF!</f>
        <v>#REF!</v>
      </c>
      <c r="H6" s="87" t="e">
        <f>#REF!</f>
        <v>#REF!</v>
      </c>
      <c r="I6" s="112">
        <f t="shared" si="1"/>
        <v>0</v>
      </c>
    </row>
    <row r="7" spans="1:11" ht="39" customHeight="1">
      <c r="A7" s="34">
        <v>5</v>
      </c>
      <c r="B7" s="35" t="s">
        <v>155</v>
      </c>
      <c r="C7" s="36">
        <v>0.11</v>
      </c>
      <c r="D7" s="86" t="e">
        <f>#REF!</f>
        <v>#REF!</v>
      </c>
      <c r="E7" s="37" t="e">
        <f>+#REF!</f>
        <v>#REF!</v>
      </c>
      <c r="F7" s="113">
        <f t="shared" si="0"/>
        <v>0</v>
      </c>
      <c r="G7" s="39" t="e">
        <f>#REF!</f>
        <v>#REF!</v>
      </c>
      <c r="H7" s="87" t="e">
        <f>#REF!</f>
        <v>#REF!</v>
      </c>
      <c r="I7" s="38">
        <f t="shared" si="1"/>
        <v>0</v>
      </c>
    </row>
    <row r="8" spans="1:11" ht="53.25" customHeight="1">
      <c r="A8" s="34">
        <v>6</v>
      </c>
      <c r="B8" s="35" t="s">
        <v>156</v>
      </c>
      <c r="C8" s="36">
        <v>0.11</v>
      </c>
      <c r="D8" s="86" t="e">
        <f>#REF!</f>
        <v>#REF!</v>
      </c>
      <c r="E8" s="37" t="e">
        <f>+#REF!</f>
        <v>#REF!</v>
      </c>
      <c r="F8" s="113">
        <f t="shared" si="0"/>
        <v>0</v>
      </c>
      <c r="G8" s="39" t="e">
        <f>#REF!</f>
        <v>#REF!</v>
      </c>
      <c r="H8" s="87" t="e">
        <f>#REF!</f>
        <v>#REF!</v>
      </c>
      <c r="I8" s="88">
        <f t="shared" si="1"/>
        <v>0</v>
      </c>
    </row>
    <row r="9" spans="1:11" ht="53.25" customHeight="1">
      <c r="A9" s="34">
        <v>7</v>
      </c>
      <c r="B9" s="35" t="s">
        <v>157</v>
      </c>
      <c r="C9" s="36">
        <v>0.11</v>
      </c>
      <c r="D9" s="86" t="e">
        <f>#REF!</f>
        <v>#REF!</v>
      </c>
      <c r="E9" s="37" t="e">
        <f>+#REF!</f>
        <v>#REF!</v>
      </c>
      <c r="F9" s="113">
        <f t="shared" si="0"/>
        <v>0</v>
      </c>
      <c r="G9" s="39" t="e">
        <f>#REF!</f>
        <v>#REF!</v>
      </c>
      <c r="H9" s="87" t="e">
        <f>#REF!</f>
        <v>#REF!</v>
      </c>
      <c r="I9" s="38">
        <f t="shared" si="1"/>
        <v>0</v>
      </c>
    </row>
    <row r="10" spans="1:11" ht="66" customHeight="1">
      <c r="A10" s="34">
        <v>8</v>
      </c>
      <c r="B10" s="35" t="s">
        <v>158</v>
      </c>
      <c r="C10" s="36">
        <v>0.11</v>
      </c>
      <c r="D10" s="86" t="e">
        <f>#REF!</f>
        <v>#REF!</v>
      </c>
      <c r="E10" s="37" t="e">
        <f>+#REF!</f>
        <v>#REF!</v>
      </c>
      <c r="F10" s="113">
        <f t="shared" si="0"/>
        <v>0</v>
      </c>
      <c r="G10" s="39" t="e">
        <f>#REF!</f>
        <v>#REF!</v>
      </c>
      <c r="H10" s="87" t="e">
        <f>#REF!</f>
        <v>#REF!</v>
      </c>
      <c r="I10" s="38">
        <f t="shared" si="1"/>
        <v>0</v>
      </c>
    </row>
    <row r="11" spans="1:11" ht="40.5" customHeight="1">
      <c r="A11" s="34">
        <v>9</v>
      </c>
      <c r="B11" s="35" t="s">
        <v>159</v>
      </c>
      <c r="C11" s="36">
        <v>0.12</v>
      </c>
      <c r="D11" s="86" t="e">
        <f>#REF!</f>
        <v>#REF!</v>
      </c>
      <c r="E11" s="37" t="e">
        <f>+#REF!</f>
        <v>#REF!</v>
      </c>
      <c r="F11" s="113">
        <f t="shared" si="0"/>
        <v>0</v>
      </c>
      <c r="G11" s="39" t="e">
        <f>#REF!</f>
        <v>#REF!</v>
      </c>
      <c r="H11" s="87" t="e">
        <f>#REF!</f>
        <v>#REF!</v>
      </c>
      <c r="I11" s="38">
        <f t="shared" si="1"/>
        <v>0</v>
      </c>
    </row>
    <row r="12" spans="1:11">
      <c r="A12" s="333" t="s">
        <v>160</v>
      </c>
      <c r="B12" s="333"/>
      <c r="C12" s="52">
        <f>SUM(C3:C11)</f>
        <v>1</v>
      </c>
      <c r="D12" s="53" t="e">
        <f>SUM(D3:D11)</f>
        <v>#REF!</v>
      </c>
      <c r="E12" s="53" t="e">
        <f>SUM(E3:E11)</f>
        <v>#REF!</v>
      </c>
      <c r="F12" s="114">
        <f t="shared" si="0"/>
        <v>0</v>
      </c>
      <c r="G12" s="54" t="e">
        <f>SUMPRODUCT($C$3:$C$11,G3:G11)</f>
        <v>#REF!</v>
      </c>
      <c r="H12" s="54" t="e">
        <f>SUMPRODUCT($C$3:$C$11,H3:H11)</f>
        <v>#REF!</v>
      </c>
      <c r="I12" s="54">
        <f>IF(ISERROR(G12/H12),0,G12/H12)</f>
        <v>0</v>
      </c>
    </row>
    <row r="13" spans="1:11">
      <c r="E13" s="40"/>
      <c r="K13" s="40"/>
    </row>
    <row r="15" spans="1:11">
      <c r="B15" s="41"/>
      <c r="C15" s="42">
        <v>43250</v>
      </c>
      <c r="D15" s="42">
        <v>43190</v>
      </c>
    </row>
    <row r="16" spans="1:11">
      <c r="B16" s="33" t="s">
        <v>147</v>
      </c>
      <c r="C16" s="44">
        <f>F12</f>
        <v>0</v>
      </c>
      <c r="D16" s="44">
        <v>0.8</v>
      </c>
    </row>
    <row r="17" spans="1:9">
      <c r="B17" s="33" t="s">
        <v>150</v>
      </c>
      <c r="C17" s="43">
        <f>I12</f>
        <v>0</v>
      </c>
      <c r="D17" s="43">
        <v>0.76900000000000002</v>
      </c>
    </row>
    <row r="18" spans="1:9">
      <c r="I18" s="45"/>
    </row>
    <row r="24" spans="1:9">
      <c r="A24" s="46" t="s">
        <v>161</v>
      </c>
    </row>
    <row r="26" spans="1:9" ht="43.15">
      <c r="A26" s="50" t="s">
        <v>142</v>
      </c>
      <c r="B26" s="51" t="s">
        <v>162</v>
      </c>
      <c r="C26" s="51" t="s">
        <v>144</v>
      </c>
      <c r="D26" s="51" t="s">
        <v>145</v>
      </c>
      <c r="E26" s="51" t="s">
        <v>146</v>
      </c>
      <c r="F26" s="55" t="s">
        <v>147</v>
      </c>
      <c r="G26" s="56" t="s">
        <v>148</v>
      </c>
      <c r="H26" s="56" t="s">
        <v>149</v>
      </c>
      <c r="I26" s="51" t="s">
        <v>150</v>
      </c>
    </row>
    <row r="27" spans="1:9" ht="46.5" customHeight="1">
      <c r="A27" s="34">
        <v>1</v>
      </c>
      <c r="B27" s="35" t="s">
        <v>151</v>
      </c>
      <c r="C27" s="36">
        <v>0.11</v>
      </c>
      <c r="D27" s="47" t="e">
        <f>$D$3</f>
        <v>#REF!</v>
      </c>
      <c r="E27" s="47" t="e">
        <f>$E$3</f>
        <v>#REF!</v>
      </c>
      <c r="F27" s="36">
        <f>$F$3</f>
        <v>0</v>
      </c>
      <c r="G27" s="36" t="e">
        <f>$G$3</f>
        <v>#REF!</v>
      </c>
      <c r="H27" s="89" t="e">
        <f>$H$3</f>
        <v>#REF!</v>
      </c>
      <c r="I27" s="38">
        <f>IF(ISERROR(G27/H27),0,G27/H27)</f>
        <v>0</v>
      </c>
    </row>
    <row r="28" spans="1:9" ht="50.25" customHeight="1">
      <c r="A28" s="34">
        <v>2</v>
      </c>
      <c r="B28" s="35" t="s">
        <v>152</v>
      </c>
      <c r="C28" s="36">
        <v>0.11</v>
      </c>
      <c r="D28" s="47" t="e">
        <f>$D$4</f>
        <v>#REF!</v>
      </c>
      <c r="E28" s="47" t="e">
        <f>$E$4</f>
        <v>#REF!</v>
      </c>
      <c r="F28" s="32">
        <f>$F$4</f>
        <v>0</v>
      </c>
      <c r="G28" s="32" t="e">
        <f>$G$4</f>
        <v>#REF!</v>
      </c>
      <c r="H28" s="32" t="e">
        <f>$H$4</f>
        <v>#REF!</v>
      </c>
      <c r="I28" s="38">
        <f>IF(ISERROR(G28/H28),0,G28/H28)</f>
        <v>0</v>
      </c>
    </row>
    <row r="29" spans="1:9" ht="53.25" customHeight="1"/>
    <row r="30" spans="1:9" ht="53.25" customHeight="1"/>
    <row r="31" spans="1:9">
      <c r="A31" s="48" t="s">
        <v>163</v>
      </c>
    </row>
    <row r="33" spans="1:9" ht="43.15">
      <c r="A33" s="50" t="s">
        <v>142</v>
      </c>
      <c r="B33" s="51" t="s">
        <v>162</v>
      </c>
      <c r="C33" s="51" t="s">
        <v>144</v>
      </c>
      <c r="D33" s="51" t="s">
        <v>145</v>
      </c>
      <c r="E33" s="51" t="s">
        <v>146</v>
      </c>
      <c r="F33" s="55" t="s">
        <v>147</v>
      </c>
      <c r="G33" s="51" t="s">
        <v>148</v>
      </c>
      <c r="H33" s="51" t="s">
        <v>149</v>
      </c>
      <c r="I33" s="51" t="s">
        <v>150</v>
      </c>
    </row>
    <row r="34" spans="1:9" ht="28.9">
      <c r="A34" s="34">
        <v>3</v>
      </c>
      <c r="B34" s="35" t="s">
        <v>164</v>
      </c>
      <c r="C34" s="36">
        <v>0.11</v>
      </c>
      <c r="D34" s="47" t="e">
        <f>D5</f>
        <v>#REF!</v>
      </c>
      <c r="E34" s="47" t="e">
        <f>$E$5</f>
        <v>#REF!</v>
      </c>
      <c r="F34" s="32">
        <f>$F$5</f>
        <v>0</v>
      </c>
      <c r="G34" s="32" t="e">
        <f>$G$5</f>
        <v>#REF!</v>
      </c>
      <c r="H34" s="32" t="e">
        <f>$H$5</f>
        <v>#REF!</v>
      </c>
      <c r="I34" s="38">
        <f>IF(ISERROR(G34/H34),0,G34/H34)</f>
        <v>0</v>
      </c>
    </row>
    <row r="35" spans="1:9" ht="72" customHeight="1">
      <c r="A35" s="34">
        <v>4</v>
      </c>
      <c r="B35" s="35" t="s">
        <v>154</v>
      </c>
      <c r="C35" s="36">
        <v>0.11</v>
      </c>
      <c r="D35" s="47" t="e">
        <f>D6</f>
        <v>#REF!</v>
      </c>
      <c r="E35" s="47" t="e">
        <f>$E$6</f>
        <v>#REF!</v>
      </c>
      <c r="F35" s="32">
        <f>$F$6</f>
        <v>0</v>
      </c>
      <c r="G35" s="32" t="e">
        <f>$G$6</f>
        <v>#REF!</v>
      </c>
      <c r="H35" s="32" t="e">
        <f>$H$6</f>
        <v>#REF!</v>
      </c>
      <c r="I35" s="38">
        <f>IF(ISERROR(G35/H35),0,G35/H35)</f>
        <v>0</v>
      </c>
    </row>
    <row r="36" spans="1:9" ht="39.75" customHeight="1">
      <c r="A36" s="34">
        <v>5</v>
      </c>
      <c r="B36" s="35" t="s">
        <v>155</v>
      </c>
      <c r="C36" s="36">
        <v>0.11</v>
      </c>
      <c r="D36" s="47" t="e">
        <f>D7</f>
        <v>#REF!</v>
      </c>
      <c r="E36" s="47" t="e">
        <f>$E$7</f>
        <v>#REF!</v>
      </c>
      <c r="F36" s="32">
        <f>$F$7</f>
        <v>0</v>
      </c>
      <c r="G36" s="32" t="e">
        <f>$G$7</f>
        <v>#REF!</v>
      </c>
      <c r="H36" s="32" t="e">
        <f>$H$7</f>
        <v>#REF!</v>
      </c>
      <c r="I36" s="38">
        <f>IF(ISERROR(G36/H36),0,G36/H36)</f>
        <v>0</v>
      </c>
    </row>
    <row r="37" spans="1:9" ht="17.25" customHeight="1"/>
    <row r="38" spans="1:9" ht="17.25" customHeight="1"/>
    <row r="39" spans="1:9" ht="17.25" customHeight="1"/>
    <row r="40" spans="1:9" ht="17.25" customHeight="1"/>
    <row r="41" spans="1:9" ht="17.25" customHeight="1"/>
    <row r="42" spans="1:9" ht="17.25" customHeight="1"/>
    <row r="43" spans="1:9" ht="17.25" customHeight="1"/>
    <row r="46" spans="1:9">
      <c r="A46" s="48" t="s">
        <v>165</v>
      </c>
    </row>
    <row r="47" spans="1:9" ht="43.15">
      <c r="A47" s="50" t="s">
        <v>142</v>
      </c>
      <c r="B47" s="51" t="s">
        <v>162</v>
      </c>
      <c r="C47" s="51" t="s">
        <v>144</v>
      </c>
      <c r="D47" s="51" t="s">
        <v>145</v>
      </c>
      <c r="E47" s="51" t="s">
        <v>146</v>
      </c>
      <c r="F47" s="55" t="s">
        <v>147</v>
      </c>
      <c r="G47" s="56" t="s">
        <v>148</v>
      </c>
      <c r="H47" s="56" t="s">
        <v>149</v>
      </c>
      <c r="I47" s="51" t="s">
        <v>150</v>
      </c>
    </row>
    <row r="48" spans="1:9" ht="33.75" customHeight="1">
      <c r="A48" s="34">
        <v>7</v>
      </c>
      <c r="B48" s="35" t="s">
        <v>157</v>
      </c>
      <c r="C48" s="36">
        <v>0.11</v>
      </c>
      <c r="D48" s="47" t="e">
        <f>$D$9</f>
        <v>#REF!</v>
      </c>
      <c r="E48" s="47" t="e">
        <f>$E$9</f>
        <v>#REF!</v>
      </c>
      <c r="F48" s="32">
        <f>$F$9</f>
        <v>0</v>
      </c>
      <c r="G48" s="32" t="e">
        <f>$G$9</f>
        <v>#REF!</v>
      </c>
      <c r="H48" s="32" t="e">
        <f>$H$9</f>
        <v>#REF!</v>
      </c>
      <c r="I48" s="38">
        <f>IF(ISERROR(G48/H48),0,G48/H48)</f>
        <v>0</v>
      </c>
    </row>
    <row r="49" spans="1:9" ht="67.5" customHeight="1">
      <c r="A49" s="34">
        <v>8</v>
      </c>
      <c r="B49" s="35" t="s">
        <v>158</v>
      </c>
      <c r="C49" s="36">
        <v>0.11</v>
      </c>
      <c r="D49" s="47" t="e">
        <f>$D$10</f>
        <v>#REF!</v>
      </c>
      <c r="E49" s="47" t="e">
        <f>$E$10</f>
        <v>#REF!</v>
      </c>
      <c r="F49" s="32">
        <f>$F$10</f>
        <v>0</v>
      </c>
      <c r="G49" s="32" t="e">
        <f>$G$10</f>
        <v>#REF!</v>
      </c>
      <c r="H49" s="32" t="e">
        <f>$H$10</f>
        <v>#REF!</v>
      </c>
      <c r="I49" s="38">
        <f>IF(ISERROR(G49/H49),0,G49/H49)</f>
        <v>0</v>
      </c>
    </row>
    <row r="50" spans="1:9" s="69" customFormat="1">
      <c r="A50" s="90"/>
      <c r="B50" s="91"/>
      <c r="C50" s="92"/>
      <c r="D50" s="93"/>
      <c r="E50" s="93"/>
      <c r="F50" s="94"/>
      <c r="G50" s="94"/>
      <c r="H50" s="94"/>
      <c r="I50" s="94"/>
    </row>
    <row r="51" spans="1:9" s="69" customFormat="1">
      <c r="A51" s="90"/>
      <c r="B51" s="91"/>
      <c r="C51" s="92"/>
      <c r="D51" s="93"/>
      <c r="E51" s="93"/>
      <c r="F51" s="94"/>
      <c r="G51" s="94"/>
      <c r="H51" s="94"/>
      <c r="I51" s="94"/>
    </row>
    <row r="52" spans="1:9" s="69" customFormat="1">
      <c r="A52" s="90"/>
      <c r="B52" s="91"/>
      <c r="C52" s="92"/>
      <c r="D52" s="93"/>
      <c r="E52" s="93"/>
      <c r="F52" s="94"/>
      <c r="G52" s="94"/>
      <c r="H52" s="94"/>
      <c r="I52" s="94"/>
    </row>
    <row r="53" spans="1:9" s="69" customFormat="1">
      <c r="A53" s="90"/>
      <c r="B53" s="91"/>
      <c r="C53" s="92"/>
      <c r="D53" s="93"/>
      <c r="E53" s="93"/>
      <c r="F53" s="94"/>
      <c r="G53" s="94"/>
      <c r="H53" s="94"/>
      <c r="I53" s="94"/>
    </row>
    <row r="54" spans="1:9" s="69" customFormat="1">
      <c r="A54" s="90"/>
      <c r="B54" s="91"/>
      <c r="C54" s="92"/>
      <c r="D54" s="93"/>
      <c r="E54" s="93"/>
      <c r="F54" s="94"/>
      <c r="G54" s="94"/>
      <c r="H54" s="94"/>
      <c r="I54" s="94"/>
    </row>
    <row r="55" spans="1:9" s="69" customFormat="1">
      <c r="A55" s="90"/>
      <c r="B55" s="91"/>
      <c r="C55" s="92"/>
      <c r="D55" s="93"/>
      <c r="E55" s="93"/>
      <c r="F55" s="94"/>
      <c r="G55" s="94"/>
      <c r="H55" s="94"/>
      <c r="I55" s="94"/>
    </row>
    <row r="56" spans="1:9" s="69" customFormat="1">
      <c r="A56" s="90"/>
      <c r="B56" s="91"/>
      <c r="C56" s="92"/>
      <c r="D56" s="93"/>
      <c r="E56" s="93"/>
      <c r="F56" s="94"/>
      <c r="G56" s="94"/>
      <c r="H56" s="94"/>
      <c r="I56" s="94"/>
    </row>
    <row r="57" spans="1:9" s="69" customFormat="1">
      <c r="A57" s="90"/>
      <c r="B57" s="91"/>
      <c r="C57" s="92"/>
      <c r="D57" s="93"/>
      <c r="E57" s="93"/>
      <c r="F57" s="94"/>
      <c r="G57" s="94"/>
      <c r="H57" s="94"/>
      <c r="I57" s="94"/>
    </row>
    <row r="58" spans="1:9">
      <c r="I58" s="95"/>
    </row>
    <row r="59" spans="1:9" ht="43.15">
      <c r="A59" s="50" t="s">
        <v>142</v>
      </c>
      <c r="B59" s="51" t="s">
        <v>162</v>
      </c>
      <c r="C59" s="51" t="s">
        <v>144</v>
      </c>
      <c r="D59" s="51" t="s">
        <v>145</v>
      </c>
      <c r="E59" s="51" t="s">
        <v>146</v>
      </c>
      <c r="F59" s="55" t="s">
        <v>147</v>
      </c>
      <c r="G59" s="51" t="s">
        <v>148</v>
      </c>
      <c r="H59" s="51" t="s">
        <v>149</v>
      </c>
      <c r="I59" s="51" t="s">
        <v>150</v>
      </c>
    </row>
    <row r="60" spans="1:9" ht="54" customHeight="1">
      <c r="A60" s="34">
        <v>6</v>
      </c>
      <c r="B60" s="35" t="s">
        <v>166</v>
      </c>
      <c r="C60" s="36">
        <v>0.11</v>
      </c>
      <c r="D60" s="47" t="e">
        <f>$D$8</f>
        <v>#REF!</v>
      </c>
      <c r="E60" s="47" t="e">
        <f>$E$8</f>
        <v>#REF!</v>
      </c>
      <c r="F60" s="32">
        <f>$F$8</f>
        <v>0</v>
      </c>
      <c r="G60" s="32" t="e">
        <f>$G$8</f>
        <v>#REF!</v>
      </c>
      <c r="H60" s="32" t="e">
        <f>$H$8</f>
        <v>#REF!</v>
      </c>
      <c r="I60" s="88">
        <f>IF(ISERROR(G60/H60),0,G60/H60)</f>
        <v>0</v>
      </c>
    </row>
    <row r="70" spans="1:9" ht="43.15">
      <c r="A70" s="50" t="s">
        <v>142</v>
      </c>
      <c r="B70" s="51" t="s">
        <v>162</v>
      </c>
      <c r="C70" s="51" t="s">
        <v>144</v>
      </c>
      <c r="D70" s="51" t="s">
        <v>145</v>
      </c>
      <c r="E70" s="51" t="s">
        <v>146</v>
      </c>
      <c r="F70" s="55" t="s">
        <v>147</v>
      </c>
      <c r="G70" s="51" t="s">
        <v>148</v>
      </c>
      <c r="H70" s="51" t="s">
        <v>149</v>
      </c>
      <c r="I70" s="51" t="s">
        <v>150</v>
      </c>
    </row>
    <row r="71" spans="1:9" ht="45.75" customHeight="1">
      <c r="A71" s="34">
        <v>9</v>
      </c>
      <c r="B71" s="35" t="s">
        <v>159</v>
      </c>
      <c r="C71" s="36">
        <v>0.12</v>
      </c>
      <c r="D71" s="47" t="e">
        <f>$D$11</f>
        <v>#REF!</v>
      </c>
      <c r="E71" s="47" t="e">
        <f>$E$11</f>
        <v>#REF!</v>
      </c>
      <c r="F71" s="32">
        <f>$F$11</f>
        <v>0</v>
      </c>
      <c r="G71" s="32" t="e">
        <f>$G$11</f>
        <v>#REF!</v>
      </c>
      <c r="H71" s="32" t="e">
        <f>$H$11</f>
        <v>#REF!</v>
      </c>
      <c r="I71" s="38">
        <f>IF(ISERROR(G71/H71),0,G71/H71)</f>
        <v>0</v>
      </c>
    </row>
  </sheetData>
  <mergeCells count="1">
    <mergeCell ref="A12:B12"/>
  </mergeCells>
  <printOptions horizontalCentered="1" verticalCentered="1"/>
  <pageMargins left="0.70866141732283472" right="0.70866141732283472" top="0.74803149606299213" bottom="0.74803149606299213" header="0.31496062992125984" footer="0.31496062992125984"/>
  <pageSetup scale="5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1"/>
  <sheetViews>
    <sheetView topLeftCell="A4" zoomScale="69" zoomScaleNormal="69" workbookViewId="0">
      <selection activeCell="G7" sqref="G7"/>
    </sheetView>
  </sheetViews>
  <sheetFormatPr defaultColWidth="11.42578125" defaultRowHeight="14.45"/>
  <cols>
    <col min="1" max="1" width="6.85546875" customWidth="1"/>
    <col min="2" max="2" width="39.7109375" customWidth="1"/>
    <col min="3" max="3" width="14.140625" customWidth="1"/>
    <col min="4" max="4" width="14.7109375" customWidth="1"/>
    <col min="5" max="5" width="14.5703125" customWidth="1"/>
    <col min="6" max="6" width="18.140625" customWidth="1"/>
    <col min="7" max="7" width="12.85546875" customWidth="1"/>
    <col min="8" max="8" width="13.7109375" customWidth="1"/>
    <col min="9" max="9" width="17.140625" customWidth="1"/>
  </cols>
  <sheetData>
    <row r="1" spans="1:11">
      <c r="A1">
        <f ca="1">A1:Q15</f>
        <v>0</v>
      </c>
    </row>
    <row r="2" spans="1:11" ht="43.15">
      <c r="A2" s="50" t="s">
        <v>142</v>
      </c>
      <c r="B2" s="51" t="s">
        <v>143</v>
      </c>
      <c r="C2" s="51" t="s">
        <v>144</v>
      </c>
      <c r="D2" s="51" t="s">
        <v>145</v>
      </c>
      <c r="E2" s="51" t="s">
        <v>146</v>
      </c>
      <c r="F2" s="51" t="s">
        <v>147</v>
      </c>
      <c r="G2" s="51" t="s">
        <v>148</v>
      </c>
      <c r="H2" s="51" t="s">
        <v>149</v>
      </c>
      <c r="I2" s="51" t="s">
        <v>150</v>
      </c>
    </row>
    <row r="3" spans="1:11" ht="47.25" customHeight="1">
      <c r="A3" s="34">
        <v>1</v>
      </c>
      <c r="B3" s="35" t="s">
        <v>151</v>
      </c>
      <c r="C3" s="36">
        <v>0.11</v>
      </c>
      <c r="D3" s="86" t="e">
        <f>#REF!</f>
        <v>#REF!</v>
      </c>
      <c r="E3" s="37" t="e">
        <f>#REF!</f>
        <v>#REF!</v>
      </c>
      <c r="F3" s="113">
        <f t="shared" ref="F3:F12" si="0">IF(ISERROR(E3/D3),0,(E3/D3))</f>
        <v>0</v>
      </c>
      <c r="G3" s="39" t="e">
        <f>#REF!</f>
        <v>#REF!</v>
      </c>
      <c r="H3" s="87" t="e">
        <f>#REF!</f>
        <v>#REF!</v>
      </c>
      <c r="I3" s="38">
        <f>IF(ISERROR(G3/H3),0,G3/H3)</f>
        <v>0</v>
      </c>
    </row>
    <row r="4" spans="1:11" ht="49.5" customHeight="1">
      <c r="A4" s="34">
        <v>2</v>
      </c>
      <c r="B4" s="35" t="s">
        <v>152</v>
      </c>
      <c r="C4" s="36">
        <v>0.11</v>
      </c>
      <c r="D4" s="86" t="e">
        <f>#REF!</f>
        <v>#REF!</v>
      </c>
      <c r="E4" s="37" t="e">
        <f>#REF!</f>
        <v>#REF!</v>
      </c>
      <c r="F4" s="113">
        <f t="shared" si="0"/>
        <v>0</v>
      </c>
      <c r="G4" s="39" t="e">
        <f>#REF!</f>
        <v>#REF!</v>
      </c>
      <c r="H4" s="87" t="e">
        <f>#REF!</f>
        <v>#REF!</v>
      </c>
      <c r="I4" s="38">
        <f t="shared" ref="I4:I11" si="1">IF(ISERROR(G4/H4),0,G4/H4)</f>
        <v>0</v>
      </c>
    </row>
    <row r="5" spans="1:11" ht="43.15">
      <c r="A5" s="34">
        <v>3</v>
      </c>
      <c r="B5" s="35" t="s">
        <v>153</v>
      </c>
      <c r="C5" s="36">
        <v>0.11</v>
      </c>
      <c r="D5" s="86" t="e">
        <f>#REF!</f>
        <v>#REF!</v>
      </c>
      <c r="E5" s="37" t="e">
        <f>#REF!</f>
        <v>#REF!</v>
      </c>
      <c r="F5" s="113">
        <f t="shared" si="0"/>
        <v>0</v>
      </c>
      <c r="G5" s="39" t="e">
        <f>#REF!</f>
        <v>#REF!</v>
      </c>
      <c r="H5" s="87" t="e">
        <f>#REF!</f>
        <v>#REF!</v>
      </c>
      <c r="I5" s="38">
        <f t="shared" si="1"/>
        <v>0</v>
      </c>
    </row>
    <row r="6" spans="1:11" ht="62.25" customHeight="1">
      <c r="A6" s="34">
        <v>4</v>
      </c>
      <c r="B6" s="35" t="s">
        <v>154</v>
      </c>
      <c r="C6" s="36">
        <v>0.11</v>
      </c>
      <c r="D6" s="86" t="e">
        <f>#REF!</f>
        <v>#REF!</v>
      </c>
      <c r="E6" s="37" t="e">
        <f>#REF!</f>
        <v>#REF!</v>
      </c>
      <c r="F6" s="113">
        <f t="shared" si="0"/>
        <v>0</v>
      </c>
      <c r="G6" s="39" t="e">
        <f>+#REF!</f>
        <v>#REF!</v>
      </c>
      <c r="H6" s="87" t="e">
        <f>#REF!</f>
        <v>#REF!</v>
      </c>
      <c r="I6" s="112">
        <f t="shared" si="1"/>
        <v>0</v>
      </c>
    </row>
    <row r="7" spans="1:11" ht="39" customHeight="1">
      <c r="A7" s="34">
        <v>5</v>
      </c>
      <c r="B7" s="35" t="s">
        <v>155</v>
      </c>
      <c r="C7" s="36">
        <v>0.11</v>
      </c>
      <c r="D7" s="86" t="e">
        <f>#REF!</f>
        <v>#REF!</v>
      </c>
      <c r="E7" s="37" t="e">
        <f>+#REF!</f>
        <v>#REF!</v>
      </c>
      <c r="F7" s="113">
        <f t="shared" si="0"/>
        <v>0</v>
      </c>
      <c r="G7" s="39" t="e">
        <f>#REF!</f>
        <v>#REF!</v>
      </c>
      <c r="H7" s="87" t="e">
        <f>#REF!</f>
        <v>#REF!</v>
      </c>
      <c r="I7" s="38">
        <f t="shared" si="1"/>
        <v>0</v>
      </c>
    </row>
    <row r="8" spans="1:11" ht="53.25" customHeight="1">
      <c r="A8" s="34">
        <v>6</v>
      </c>
      <c r="B8" s="35" t="s">
        <v>156</v>
      </c>
      <c r="C8" s="36">
        <v>0.11</v>
      </c>
      <c r="D8" s="86" t="e">
        <f>#REF!</f>
        <v>#REF!</v>
      </c>
      <c r="E8" s="37" t="e">
        <f>+#REF!</f>
        <v>#REF!</v>
      </c>
      <c r="F8" s="113">
        <f t="shared" si="0"/>
        <v>0</v>
      </c>
      <c r="G8" s="39" t="e">
        <f>#REF!</f>
        <v>#REF!</v>
      </c>
      <c r="H8" s="87" t="e">
        <f>#REF!</f>
        <v>#REF!</v>
      </c>
      <c r="I8" s="88">
        <f t="shared" si="1"/>
        <v>0</v>
      </c>
    </row>
    <row r="9" spans="1:11" ht="53.25" customHeight="1">
      <c r="A9" s="34">
        <v>7</v>
      </c>
      <c r="B9" s="35" t="s">
        <v>157</v>
      </c>
      <c r="C9" s="36">
        <v>0.11</v>
      </c>
      <c r="D9" s="86" t="e">
        <f>#REF!</f>
        <v>#REF!</v>
      </c>
      <c r="E9" s="37" t="e">
        <f>+#REF!</f>
        <v>#REF!</v>
      </c>
      <c r="F9" s="113">
        <f t="shared" si="0"/>
        <v>0</v>
      </c>
      <c r="G9" s="87" t="e">
        <f>#REF!</f>
        <v>#REF!</v>
      </c>
      <c r="H9" s="87" t="e">
        <f>#REF!</f>
        <v>#REF!</v>
      </c>
      <c r="I9" s="38">
        <f t="shared" si="1"/>
        <v>0</v>
      </c>
    </row>
    <row r="10" spans="1:11" ht="66" customHeight="1">
      <c r="A10" s="34">
        <v>8</v>
      </c>
      <c r="B10" s="35" t="s">
        <v>158</v>
      </c>
      <c r="C10" s="36">
        <v>0.11</v>
      </c>
      <c r="D10" s="86" t="e">
        <f>#REF!</f>
        <v>#REF!</v>
      </c>
      <c r="E10" s="37" t="e">
        <f>+#REF!</f>
        <v>#REF!</v>
      </c>
      <c r="F10" s="113">
        <f t="shared" si="0"/>
        <v>0</v>
      </c>
      <c r="G10" s="87" t="e">
        <f>#REF!</f>
        <v>#REF!</v>
      </c>
      <c r="H10" s="87" t="e">
        <f>#REF!</f>
        <v>#REF!</v>
      </c>
      <c r="I10" s="38">
        <f t="shared" si="1"/>
        <v>0</v>
      </c>
    </row>
    <row r="11" spans="1:11" ht="40.5" customHeight="1">
      <c r="A11" s="34">
        <v>9</v>
      </c>
      <c r="B11" s="35" t="s">
        <v>159</v>
      </c>
      <c r="C11" s="36">
        <v>0.12</v>
      </c>
      <c r="D11" s="86" t="e">
        <f>#REF!</f>
        <v>#REF!</v>
      </c>
      <c r="E11" s="37" t="e">
        <f>+#REF!</f>
        <v>#REF!</v>
      </c>
      <c r="F11" s="113">
        <f t="shared" si="0"/>
        <v>0</v>
      </c>
      <c r="G11" s="87" t="e">
        <f>+#REF!</f>
        <v>#REF!</v>
      </c>
      <c r="H11" s="87" t="e">
        <f>#REF!</f>
        <v>#REF!</v>
      </c>
      <c r="I11" s="38">
        <f t="shared" si="1"/>
        <v>0</v>
      </c>
    </row>
    <row r="12" spans="1:11">
      <c r="A12" s="333" t="s">
        <v>160</v>
      </c>
      <c r="B12" s="333"/>
      <c r="C12" s="52">
        <f>SUM(C3:C11)</f>
        <v>1</v>
      </c>
      <c r="D12" s="53" t="e">
        <f>SUM(D3:D11)</f>
        <v>#REF!</v>
      </c>
      <c r="E12" s="53" t="e">
        <f>SUM(E3:E11)</f>
        <v>#REF!</v>
      </c>
      <c r="F12" s="114">
        <f t="shared" si="0"/>
        <v>0</v>
      </c>
      <c r="G12" s="54" t="e">
        <f>SUMPRODUCT($C$3:$C$11,G3:G11)</f>
        <v>#REF!</v>
      </c>
      <c r="H12" s="54" t="e">
        <f>SUMPRODUCT($C$3:$C$11,H3:H11)</f>
        <v>#REF!</v>
      </c>
      <c r="I12" s="54">
        <f>IF(ISERROR(G12/H12),0,G12/H12)</f>
        <v>0</v>
      </c>
    </row>
    <row r="13" spans="1:11">
      <c r="E13" s="40"/>
      <c r="K13" s="40"/>
    </row>
    <row r="15" spans="1:11">
      <c r="B15" s="41"/>
      <c r="C15" s="42">
        <v>43281</v>
      </c>
      <c r="D15" s="42">
        <v>43251</v>
      </c>
    </row>
    <row r="16" spans="1:11">
      <c r="B16" s="33" t="s">
        <v>147</v>
      </c>
      <c r="C16" s="44">
        <f>F12</f>
        <v>0</v>
      </c>
      <c r="D16" s="44">
        <v>0.92</v>
      </c>
    </row>
    <row r="17" spans="1:9">
      <c r="B17" s="33" t="s">
        <v>150</v>
      </c>
      <c r="C17" s="43">
        <f>I12</f>
        <v>0</v>
      </c>
      <c r="D17" s="43">
        <v>0.94799999999999995</v>
      </c>
    </row>
    <row r="18" spans="1:9">
      <c r="I18" s="45"/>
    </row>
    <row r="24" spans="1:9">
      <c r="A24" s="46" t="s">
        <v>161</v>
      </c>
    </row>
    <row r="26" spans="1:9" ht="43.15">
      <c r="A26" s="50" t="s">
        <v>142</v>
      </c>
      <c r="B26" s="51" t="s">
        <v>162</v>
      </c>
      <c r="C26" s="51" t="s">
        <v>144</v>
      </c>
      <c r="D26" s="51" t="s">
        <v>145</v>
      </c>
      <c r="E26" s="51" t="s">
        <v>146</v>
      </c>
      <c r="F26" s="55" t="s">
        <v>147</v>
      </c>
      <c r="G26" s="56" t="s">
        <v>148</v>
      </c>
      <c r="H26" s="56" t="s">
        <v>149</v>
      </c>
      <c r="I26" s="51" t="s">
        <v>150</v>
      </c>
    </row>
    <row r="27" spans="1:9" ht="46.5" customHeight="1">
      <c r="A27" s="34">
        <v>1</v>
      </c>
      <c r="B27" s="35" t="s">
        <v>151</v>
      </c>
      <c r="C27" s="36">
        <v>0.11</v>
      </c>
      <c r="D27" s="47" t="e">
        <f>$D$3</f>
        <v>#REF!</v>
      </c>
      <c r="E27" s="47" t="e">
        <f>$E$3</f>
        <v>#REF!</v>
      </c>
      <c r="F27" s="36">
        <f>$F$3</f>
        <v>0</v>
      </c>
      <c r="G27" s="36" t="e">
        <f>$G$3</f>
        <v>#REF!</v>
      </c>
      <c r="H27" s="89" t="e">
        <f>$H$3</f>
        <v>#REF!</v>
      </c>
      <c r="I27" s="38">
        <f>IF(ISERROR(G27/H27),0,G27/H27)</f>
        <v>0</v>
      </c>
    </row>
    <row r="28" spans="1:9" ht="50.25" customHeight="1">
      <c r="A28" s="34">
        <v>2</v>
      </c>
      <c r="B28" s="35" t="s">
        <v>152</v>
      </c>
      <c r="C28" s="36">
        <v>0.11</v>
      </c>
      <c r="D28" s="47" t="e">
        <f>$D$4</f>
        <v>#REF!</v>
      </c>
      <c r="E28" s="47" t="e">
        <f>$E$4</f>
        <v>#REF!</v>
      </c>
      <c r="F28" s="32">
        <f>$F$4</f>
        <v>0</v>
      </c>
      <c r="G28" s="32" t="e">
        <f>$G$4</f>
        <v>#REF!</v>
      </c>
      <c r="H28" s="32" t="e">
        <f>$H$4</f>
        <v>#REF!</v>
      </c>
      <c r="I28" s="38">
        <f>IF(ISERROR(G28/H28),0,G28/H28)</f>
        <v>0</v>
      </c>
    </row>
    <row r="29" spans="1:9" ht="53.25" customHeight="1"/>
    <row r="30" spans="1:9" ht="53.25" customHeight="1"/>
    <row r="31" spans="1:9">
      <c r="A31" s="48" t="s">
        <v>163</v>
      </c>
    </row>
    <row r="33" spans="1:9" ht="43.15">
      <c r="A33" s="50" t="s">
        <v>142</v>
      </c>
      <c r="B33" s="51" t="s">
        <v>162</v>
      </c>
      <c r="C33" s="51" t="s">
        <v>144</v>
      </c>
      <c r="D33" s="51" t="s">
        <v>145</v>
      </c>
      <c r="E33" s="51" t="s">
        <v>146</v>
      </c>
      <c r="F33" s="55" t="s">
        <v>147</v>
      </c>
      <c r="G33" s="51" t="s">
        <v>148</v>
      </c>
      <c r="H33" s="51" t="s">
        <v>149</v>
      </c>
      <c r="I33" s="51" t="s">
        <v>150</v>
      </c>
    </row>
    <row r="34" spans="1:9" ht="28.9">
      <c r="A34" s="34">
        <v>3</v>
      </c>
      <c r="B34" s="35" t="s">
        <v>164</v>
      </c>
      <c r="C34" s="36">
        <v>0.11</v>
      </c>
      <c r="D34" s="47" t="e">
        <f>D5</f>
        <v>#REF!</v>
      </c>
      <c r="E34" s="47" t="e">
        <f>$E$5</f>
        <v>#REF!</v>
      </c>
      <c r="F34" s="32">
        <f>$F$5</f>
        <v>0</v>
      </c>
      <c r="G34" s="32" t="e">
        <f>$G$5</f>
        <v>#REF!</v>
      </c>
      <c r="H34" s="32" t="e">
        <f>$H$5</f>
        <v>#REF!</v>
      </c>
      <c r="I34" s="38">
        <f>IF(ISERROR(G34/H34),0,G34/H34)</f>
        <v>0</v>
      </c>
    </row>
    <row r="35" spans="1:9" ht="72" customHeight="1">
      <c r="A35" s="34">
        <v>4</v>
      </c>
      <c r="B35" s="35" t="s">
        <v>154</v>
      </c>
      <c r="C35" s="36">
        <v>0.11</v>
      </c>
      <c r="D35" s="47" t="e">
        <f>D6</f>
        <v>#REF!</v>
      </c>
      <c r="E35" s="47" t="e">
        <f>$E$6</f>
        <v>#REF!</v>
      </c>
      <c r="F35" s="32">
        <f>$F$6</f>
        <v>0</v>
      </c>
      <c r="G35" s="32" t="e">
        <f>$G$6</f>
        <v>#REF!</v>
      </c>
      <c r="H35" s="32" t="e">
        <f>$H$6</f>
        <v>#REF!</v>
      </c>
      <c r="I35" s="38">
        <f>IF(ISERROR(G35/H35),0,G35/H35)</f>
        <v>0</v>
      </c>
    </row>
    <row r="36" spans="1:9" ht="39.75" customHeight="1">
      <c r="A36" s="34">
        <v>5</v>
      </c>
      <c r="B36" s="35" t="s">
        <v>155</v>
      </c>
      <c r="C36" s="36">
        <v>0.11</v>
      </c>
      <c r="D36" s="47" t="e">
        <f>D7</f>
        <v>#REF!</v>
      </c>
      <c r="E36" s="47" t="e">
        <f>$E$7</f>
        <v>#REF!</v>
      </c>
      <c r="F36" s="32">
        <f>$F$7</f>
        <v>0</v>
      </c>
      <c r="G36" s="32" t="e">
        <f>$G$7</f>
        <v>#REF!</v>
      </c>
      <c r="H36" s="32" t="e">
        <f>$H$7</f>
        <v>#REF!</v>
      </c>
      <c r="I36" s="38">
        <f>IF(ISERROR(G36/H36),0,G36/H36)</f>
        <v>0</v>
      </c>
    </row>
    <row r="37" spans="1:9" ht="17.25" customHeight="1"/>
    <row r="38" spans="1:9" ht="17.25" customHeight="1"/>
    <row r="39" spans="1:9" ht="17.25" customHeight="1"/>
    <row r="40" spans="1:9" ht="17.25" customHeight="1"/>
    <row r="41" spans="1:9" ht="17.25" customHeight="1"/>
    <row r="42" spans="1:9" ht="17.25" customHeight="1"/>
    <row r="43" spans="1:9" ht="17.25" customHeight="1"/>
    <row r="46" spans="1:9">
      <c r="A46" s="48" t="s">
        <v>165</v>
      </c>
    </row>
    <row r="47" spans="1:9" ht="43.15">
      <c r="A47" s="50" t="s">
        <v>142</v>
      </c>
      <c r="B47" s="51" t="s">
        <v>162</v>
      </c>
      <c r="C47" s="51" t="s">
        <v>144</v>
      </c>
      <c r="D47" s="51" t="s">
        <v>145</v>
      </c>
      <c r="E47" s="51" t="s">
        <v>146</v>
      </c>
      <c r="F47" s="55" t="s">
        <v>147</v>
      </c>
      <c r="G47" s="56" t="s">
        <v>148</v>
      </c>
      <c r="H47" s="56" t="s">
        <v>149</v>
      </c>
      <c r="I47" s="51" t="s">
        <v>150</v>
      </c>
    </row>
    <row r="48" spans="1:9" ht="33.75" customHeight="1">
      <c r="A48" s="34">
        <v>7</v>
      </c>
      <c r="B48" s="35" t="s">
        <v>157</v>
      </c>
      <c r="C48" s="36">
        <v>0.11</v>
      </c>
      <c r="D48" s="47" t="e">
        <f>$D$9</f>
        <v>#REF!</v>
      </c>
      <c r="E48" s="47" t="e">
        <f>$E$9</f>
        <v>#REF!</v>
      </c>
      <c r="F48" s="32">
        <f>$F$9</f>
        <v>0</v>
      </c>
      <c r="G48" s="32" t="e">
        <f>$G$9</f>
        <v>#REF!</v>
      </c>
      <c r="H48" s="32" t="e">
        <f>$H$9</f>
        <v>#REF!</v>
      </c>
      <c r="I48" s="38">
        <f>IF(ISERROR(G48/H48),0,G48/H48)</f>
        <v>0</v>
      </c>
    </row>
    <row r="49" spans="1:9" ht="67.5" customHeight="1">
      <c r="A49" s="34">
        <v>8</v>
      </c>
      <c r="B49" s="35" t="s">
        <v>158</v>
      </c>
      <c r="C49" s="36">
        <v>0.11</v>
      </c>
      <c r="D49" s="47" t="e">
        <f>$D$10</f>
        <v>#REF!</v>
      </c>
      <c r="E49" s="47" t="e">
        <f>$E$10</f>
        <v>#REF!</v>
      </c>
      <c r="F49" s="32">
        <f>$F$10</f>
        <v>0</v>
      </c>
      <c r="G49" s="32" t="e">
        <f>$G$10</f>
        <v>#REF!</v>
      </c>
      <c r="H49" s="32" t="e">
        <f>$H$10</f>
        <v>#REF!</v>
      </c>
      <c r="I49" s="38">
        <f>IF(ISERROR(G49/H49),0,G49/H49)</f>
        <v>0</v>
      </c>
    </row>
    <row r="50" spans="1:9" s="69" customFormat="1">
      <c r="A50" s="90"/>
      <c r="B50" s="91"/>
      <c r="C50" s="92"/>
      <c r="D50" s="93"/>
      <c r="E50" s="93"/>
      <c r="F50" s="94"/>
      <c r="G50" s="94"/>
      <c r="H50" s="94"/>
      <c r="I50" s="94"/>
    </row>
    <row r="51" spans="1:9" s="69" customFormat="1">
      <c r="A51" s="90"/>
      <c r="B51" s="91"/>
      <c r="C51" s="92"/>
      <c r="D51" s="93"/>
      <c r="E51" s="93"/>
      <c r="F51" s="94"/>
      <c r="G51" s="94"/>
      <c r="H51" s="94"/>
      <c r="I51" s="94"/>
    </row>
    <row r="52" spans="1:9" s="69" customFormat="1">
      <c r="A52" s="90"/>
      <c r="B52" s="91"/>
      <c r="C52" s="92"/>
      <c r="D52" s="93"/>
      <c r="E52" s="93"/>
      <c r="F52" s="94"/>
      <c r="G52" s="94"/>
      <c r="H52" s="94"/>
      <c r="I52" s="94"/>
    </row>
    <row r="53" spans="1:9" s="69" customFormat="1">
      <c r="A53" s="90"/>
      <c r="B53" s="91"/>
      <c r="C53" s="92"/>
      <c r="D53" s="93"/>
      <c r="E53" s="93"/>
      <c r="F53" s="94"/>
      <c r="G53" s="94"/>
      <c r="H53" s="94"/>
      <c r="I53" s="94"/>
    </row>
    <row r="54" spans="1:9" s="69" customFormat="1">
      <c r="A54" s="90"/>
      <c r="B54" s="91"/>
      <c r="C54" s="92"/>
      <c r="D54" s="93"/>
      <c r="E54" s="93"/>
      <c r="F54" s="94"/>
      <c r="G54" s="94"/>
      <c r="H54" s="94"/>
      <c r="I54" s="94"/>
    </row>
    <row r="55" spans="1:9" s="69" customFormat="1">
      <c r="A55" s="90"/>
      <c r="B55" s="91"/>
      <c r="C55" s="92"/>
      <c r="D55" s="93"/>
      <c r="E55" s="93"/>
      <c r="F55" s="94"/>
      <c r="G55" s="94"/>
      <c r="H55" s="94"/>
      <c r="I55" s="94"/>
    </row>
    <row r="56" spans="1:9" s="69" customFormat="1">
      <c r="A56" s="90"/>
      <c r="B56" s="91"/>
      <c r="C56" s="92"/>
      <c r="D56" s="93"/>
      <c r="E56" s="93"/>
      <c r="F56" s="94"/>
      <c r="G56" s="94"/>
      <c r="H56" s="94"/>
      <c r="I56" s="94"/>
    </row>
    <row r="57" spans="1:9" s="69" customFormat="1">
      <c r="A57" s="90"/>
      <c r="B57" s="91"/>
      <c r="C57" s="92"/>
      <c r="D57" s="93"/>
      <c r="E57" s="93"/>
      <c r="F57" s="94"/>
      <c r="G57" s="94"/>
      <c r="H57" s="94"/>
      <c r="I57" s="94"/>
    </row>
    <row r="58" spans="1:9">
      <c r="I58" s="95"/>
    </row>
    <row r="59" spans="1:9" ht="43.15">
      <c r="A59" s="50" t="s">
        <v>142</v>
      </c>
      <c r="B59" s="51" t="s">
        <v>162</v>
      </c>
      <c r="C59" s="51" t="s">
        <v>144</v>
      </c>
      <c r="D59" s="51" t="s">
        <v>145</v>
      </c>
      <c r="E59" s="51" t="s">
        <v>146</v>
      </c>
      <c r="F59" s="55" t="s">
        <v>147</v>
      </c>
      <c r="G59" s="51" t="s">
        <v>148</v>
      </c>
      <c r="H59" s="51" t="s">
        <v>149</v>
      </c>
      <c r="I59" s="51" t="s">
        <v>150</v>
      </c>
    </row>
    <row r="60" spans="1:9" ht="54" customHeight="1">
      <c r="A60" s="34">
        <v>6</v>
      </c>
      <c r="B60" s="35" t="s">
        <v>166</v>
      </c>
      <c r="C60" s="36">
        <v>0.11</v>
      </c>
      <c r="D60" s="47" t="e">
        <f>$D$8</f>
        <v>#REF!</v>
      </c>
      <c r="E60" s="47" t="e">
        <f>$E$8</f>
        <v>#REF!</v>
      </c>
      <c r="F60" s="32">
        <f>$F$8</f>
        <v>0</v>
      </c>
      <c r="G60" s="32" t="e">
        <f>$G$8</f>
        <v>#REF!</v>
      </c>
      <c r="H60" s="32" t="e">
        <f>$H$8</f>
        <v>#REF!</v>
      </c>
      <c r="I60" s="88">
        <f>IF(ISERROR(G60/H60),0,G60/H60)</f>
        <v>0</v>
      </c>
    </row>
    <row r="70" spans="1:9" ht="43.15">
      <c r="A70" s="50" t="s">
        <v>142</v>
      </c>
      <c r="B70" s="51" t="s">
        <v>162</v>
      </c>
      <c r="C70" s="51" t="s">
        <v>144</v>
      </c>
      <c r="D70" s="51" t="s">
        <v>145</v>
      </c>
      <c r="E70" s="51" t="s">
        <v>146</v>
      </c>
      <c r="F70" s="55" t="s">
        <v>147</v>
      </c>
      <c r="G70" s="51" t="s">
        <v>148</v>
      </c>
      <c r="H70" s="51" t="s">
        <v>149</v>
      </c>
      <c r="I70" s="51" t="s">
        <v>150</v>
      </c>
    </row>
    <row r="71" spans="1:9" ht="45.75" customHeight="1">
      <c r="A71" s="34">
        <v>9</v>
      </c>
      <c r="B71" s="35" t="s">
        <v>159</v>
      </c>
      <c r="C71" s="36">
        <v>0.12</v>
      </c>
      <c r="D71" s="47" t="e">
        <f>$D$11</f>
        <v>#REF!</v>
      </c>
      <c r="E71" s="47" t="e">
        <f>$E$11</f>
        <v>#REF!</v>
      </c>
      <c r="F71" s="32">
        <f>$F$11</f>
        <v>0</v>
      </c>
      <c r="G71" s="32" t="e">
        <f>$G$11</f>
        <v>#REF!</v>
      </c>
      <c r="H71" s="32" t="e">
        <f>$H$11</f>
        <v>#REF!</v>
      </c>
      <c r="I71" s="38">
        <f>IF(ISERROR(G71/H71),0,G71/H71)</f>
        <v>0</v>
      </c>
    </row>
  </sheetData>
  <mergeCells count="1">
    <mergeCell ref="A12:B12"/>
  </mergeCells>
  <printOptions horizontalCentered="1" verticalCentered="1"/>
  <pageMargins left="0.70866141732283472" right="0.70866141732283472" top="0.74803149606299213" bottom="0.74803149606299213" header="0.31496062992125984" footer="0.31496062992125984"/>
  <pageSetup scale="5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71"/>
  <sheetViews>
    <sheetView topLeftCell="A6" zoomScale="69" zoomScaleNormal="69" workbookViewId="0">
      <selection activeCell="Q3" sqref="Q3"/>
    </sheetView>
  </sheetViews>
  <sheetFormatPr defaultColWidth="11.42578125" defaultRowHeight="14.45"/>
  <cols>
    <col min="1" max="1" width="6.85546875" customWidth="1"/>
    <col min="2" max="2" width="39.7109375" customWidth="1"/>
    <col min="3" max="3" width="14.140625" customWidth="1"/>
    <col min="4" max="4" width="14.7109375" customWidth="1"/>
    <col min="5" max="5" width="14.5703125" customWidth="1"/>
    <col min="6" max="6" width="18.140625" customWidth="1"/>
    <col min="7" max="7" width="12.85546875" customWidth="1"/>
    <col min="8" max="8" width="13.7109375" customWidth="1"/>
    <col min="9" max="9" width="17.140625" style="124" customWidth="1"/>
  </cols>
  <sheetData>
    <row r="1" spans="1:11">
      <c r="A1">
        <f ca="1">A1:Q15</f>
        <v>0</v>
      </c>
    </row>
    <row r="2" spans="1:11" ht="43.15">
      <c r="A2" s="50" t="s">
        <v>142</v>
      </c>
      <c r="B2" s="51" t="s">
        <v>143</v>
      </c>
      <c r="C2" s="51" t="s">
        <v>144</v>
      </c>
      <c r="D2" s="51" t="s">
        <v>145</v>
      </c>
      <c r="E2" s="51" t="s">
        <v>146</v>
      </c>
      <c r="F2" s="51" t="s">
        <v>147</v>
      </c>
      <c r="G2" s="51" t="s">
        <v>148</v>
      </c>
      <c r="H2" s="51" t="s">
        <v>149</v>
      </c>
      <c r="I2" s="125" t="s">
        <v>150</v>
      </c>
    </row>
    <row r="3" spans="1:11" ht="47.25" customHeight="1">
      <c r="A3" s="34">
        <v>1</v>
      </c>
      <c r="B3" s="35" t="s">
        <v>151</v>
      </c>
      <c r="C3" s="36">
        <v>0.11</v>
      </c>
      <c r="D3" s="86" t="e">
        <f>#REF!</f>
        <v>#REF!</v>
      </c>
      <c r="E3" s="37" t="e">
        <f>#REF!</f>
        <v>#REF!</v>
      </c>
      <c r="F3" s="113">
        <f t="shared" ref="F3:F12" si="0">IF(ISERROR(E3/D3),0,(E3/D3))</f>
        <v>0</v>
      </c>
      <c r="G3" s="39" t="e">
        <f>#REF!</f>
        <v>#REF!</v>
      </c>
      <c r="H3" s="87" t="e">
        <f>#REF!</f>
        <v>#REF!</v>
      </c>
      <c r="I3" s="126">
        <f>IF(ISERROR(G3/H3),0,G3/H3)</f>
        <v>0</v>
      </c>
    </row>
    <row r="4" spans="1:11" ht="49.5" customHeight="1">
      <c r="A4" s="34">
        <v>2</v>
      </c>
      <c r="B4" s="35" t="s">
        <v>152</v>
      </c>
      <c r="C4" s="36">
        <v>0.11</v>
      </c>
      <c r="D4" s="86" t="e">
        <f>#REF!</f>
        <v>#REF!</v>
      </c>
      <c r="E4" s="37" t="e">
        <f>#REF!</f>
        <v>#REF!</v>
      </c>
      <c r="F4" s="113">
        <f t="shared" si="0"/>
        <v>0</v>
      </c>
      <c r="G4" s="39" t="e">
        <f>#REF!</f>
        <v>#REF!</v>
      </c>
      <c r="H4" s="87" t="e">
        <f>#REF!</f>
        <v>#REF!</v>
      </c>
      <c r="I4" s="126">
        <f t="shared" ref="I4:I11" si="1">IF(ISERROR(G4/H4),0,G4/H4)</f>
        <v>0</v>
      </c>
    </row>
    <row r="5" spans="1:11" ht="43.15">
      <c r="A5" s="34">
        <v>3</v>
      </c>
      <c r="B5" s="35" t="s">
        <v>153</v>
      </c>
      <c r="C5" s="36">
        <v>0.11</v>
      </c>
      <c r="D5" s="86" t="e">
        <f>#REF!</f>
        <v>#REF!</v>
      </c>
      <c r="E5" s="37" t="e">
        <f>#REF!</f>
        <v>#REF!</v>
      </c>
      <c r="F5" s="113">
        <f t="shared" si="0"/>
        <v>0</v>
      </c>
      <c r="G5" s="39" t="e">
        <f>#REF!</f>
        <v>#REF!</v>
      </c>
      <c r="H5" s="87" t="e">
        <f>#REF!</f>
        <v>#REF!</v>
      </c>
      <c r="I5" s="126">
        <f t="shared" si="1"/>
        <v>0</v>
      </c>
    </row>
    <row r="6" spans="1:11" s="122" customFormat="1" ht="62.25" customHeight="1">
      <c r="A6" s="115">
        <v>4</v>
      </c>
      <c r="B6" s="116" t="s">
        <v>154</v>
      </c>
      <c r="C6" s="117">
        <v>0.11</v>
      </c>
      <c r="D6" s="118" t="e">
        <f>#REF!</f>
        <v>#REF!</v>
      </c>
      <c r="E6" s="119" t="e">
        <f>#REF!</f>
        <v>#REF!</v>
      </c>
      <c r="F6" s="120">
        <f t="shared" si="0"/>
        <v>0</v>
      </c>
      <c r="G6" s="123" t="e">
        <f>+#REF!</f>
        <v>#REF!</v>
      </c>
      <c r="H6" s="121" t="e">
        <f>#REF!</f>
        <v>#REF!</v>
      </c>
      <c r="I6" s="126">
        <f t="shared" si="1"/>
        <v>0</v>
      </c>
    </row>
    <row r="7" spans="1:11" ht="39" customHeight="1">
      <c r="A7" s="34">
        <v>5</v>
      </c>
      <c r="B7" s="35" t="s">
        <v>155</v>
      </c>
      <c r="C7" s="36">
        <v>0.11</v>
      </c>
      <c r="D7" s="86" t="e">
        <f>#REF!</f>
        <v>#REF!</v>
      </c>
      <c r="E7" s="37" t="e">
        <f>+#REF!</f>
        <v>#REF!</v>
      </c>
      <c r="F7" s="113">
        <f t="shared" si="0"/>
        <v>0</v>
      </c>
      <c r="G7" s="39" t="e">
        <f>#REF!</f>
        <v>#REF!</v>
      </c>
      <c r="H7" s="87" t="e">
        <f>#REF!</f>
        <v>#REF!</v>
      </c>
      <c r="I7" s="126">
        <f t="shared" si="1"/>
        <v>0</v>
      </c>
    </row>
    <row r="8" spans="1:11" ht="53.25" customHeight="1">
      <c r="A8" s="34">
        <v>6</v>
      </c>
      <c r="B8" s="35" t="s">
        <v>156</v>
      </c>
      <c r="C8" s="36">
        <v>0.11</v>
      </c>
      <c r="D8" s="86" t="e">
        <f>#REF!</f>
        <v>#REF!</v>
      </c>
      <c r="E8" s="37" t="e">
        <f>+#REF!</f>
        <v>#REF!</v>
      </c>
      <c r="F8" s="113">
        <f t="shared" si="0"/>
        <v>0</v>
      </c>
      <c r="G8" s="39" t="e">
        <f>#REF!</f>
        <v>#REF!</v>
      </c>
      <c r="H8" s="87" t="e">
        <f>#REF!</f>
        <v>#REF!</v>
      </c>
      <c r="I8" s="126">
        <f t="shared" si="1"/>
        <v>0</v>
      </c>
    </row>
    <row r="9" spans="1:11" s="122" customFormat="1" ht="53.25" customHeight="1">
      <c r="A9" s="115">
        <v>7</v>
      </c>
      <c r="B9" s="116" t="s">
        <v>157</v>
      </c>
      <c r="C9" s="117">
        <v>0.11</v>
      </c>
      <c r="D9" s="118" t="e">
        <f>#REF!</f>
        <v>#REF!</v>
      </c>
      <c r="E9" s="119" t="e">
        <f>+#REF!</f>
        <v>#REF!</v>
      </c>
      <c r="F9" s="120">
        <f t="shared" si="0"/>
        <v>0</v>
      </c>
      <c r="G9" s="121" t="e">
        <f>#REF!</f>
        <v>#REF!</v>
      </c>
      <c r="H9" s="121" t="e">
        <f>#REF!</f>
        <v>#REF!</v>
      </c>
      <c r="I9" s="126">
        <f t="shared" si="1"/>
        <v>0</v>
      </c>
    </row>
    <row r="10" spans="1:11" ht="66" customHeight="1">
      <c r="A10" s="34">
        <v>8</v>
      </c>
      <c r="B10" s="35" t="s">
        <v>158</v>
      </c>
      <c r="C10" s="36">
        <v>0.11</v>
      </c>
      <c r="D10" s="86" t="e">
        <f>#REF!</f>
        <v>#REF!</v>
      </c>
      <c r="E10" s="37" t="e">
        <f>+#REF!</f>
        <v>#REF!</v>
      </c>
      <c r="F10" s="113">
        <f t="shared" si="0"/>
        <v>0</v>
      </c>
      <c r="G10" s="87" t="e">
        <f>#REF!</f>
        <v>#REF!</v>
      </c>
      <c r="H10" s="87" t="e">
        <f>#REF!</f>
        <v>#REF!</v>
      </c>
      <c r="I10" s="126">
        <f t="shared" si="1"/>
        <v>0</v>
      </c>
    </row>
    <row r="11" spans="1:11" s="122" customFormat="1" ht="40.5" customHeight="1">
      <c r="A11" s="115">
        <v>9</v>
      </c>
      <c r="B11" s="116" t="s">
        <v>159</v>
      </c>
      <c r="C11" s="117">
        <v>0.12</v>
      </c>
      <c r="D11" s="118" t="e">
        <f>#REF!</f>
        <v>#REF!</v>
      </c>
      <c r="E11" s="119" t="e">
        <f>+#REF!</f>
        <v>#REF!</v>
      </c>
      <c r="F11" s="120">
        <f t="shared" si="0"/>
        <v>0</v>
      </c>
      <c r="G11" s="121" t="e">
        <f>+#REF!</f>
        <v>#REF!</v>
      </c>
      <c r="H11" s="121" t="e">
        <f>#REF!</f>
        <v>#REF!</v>
      </c>
      <c r="I11" s="126">
        <f t="shared" si="1"/>
        <v>0</v>
      </c>
    </row>
    <row r="12" spans="1:11">
      <c r="A12" s="333" t="s">
        <v>160</v>
      </c>
      <c r="B12" s="333"/>
      <c r="C12" s="52">
        <f>SUM(C3:C11)</f>
        <v>1</v>
      </c>
      <c r="D12" s="53" t="e">
        <f>SUM(D3:D11)</f>
        <v>#REF!</v>
      </c>
      <c r="E12" s="53" t="e">
        <f>SUM(E3:E11)</f>
        <v>#REF!</v>
      </c>
      <c r="F12" s="114">
        <f t="shared" si="0"/>
        <v>0</v>
      </c>
      <c r="G12" s="54" t="e">
        <f>SUMPRODUCT($C$3:$C$11,G3:G11)</f>
        <v>#REF!</v>
      </c>
      <c r="H12" s="54" t="e">
        <f>SUMPRODUCT($C$3:$C$11,H3:H11)</f>
        <v>#REF!</v>
      </c>
      <c r="I12" s="127">
        <f>IF(ISERROR(G12/H12),0,G12/H12)</f>
        <v>0</v>
      </c>
    </row>
    <row r="13" spans="1:11">
      <c r="E13" s="40"/>
      <c r="K13" s="40"/>
    </row>
    <row r="15" spans="1:11">
      <c r="B15" s="41"/>
      <c r="C15" s="42">
        <v>43312</v>
      </c>
      <c r="D15" s="42">
        <v>43281</v>
      </c>
    </row>
    <row r="16" spans="1:11">
      <c r="B16" s="33" t="s">
        <v>147</v>
      </c>
      <c r="C16" s="44">
        <f>F12</f>
        <v>0</v>
      </c>
      <c r="D16" s="44">
        <v>0.96</v>
      </c>
    </row>
    <row r="17" spans="1:9">
      <c r="B17" s="33" t="s">
        <v>150</v>
      </c>
      <c r="C17" s="43">
        <f>I12</f>
        <v>0</v>
      </c>
      <c r="D17" s="43">
        <v>1.0009999999999999</v>
      </c>
    </row>
    <row r="18" spans="1:9">
      <c r="I18" s="128"/>
    </row>
    <row r="24" spans="1:9">
      <c r="A24" s="46" t="s">
        <v>161</v>
      </c>
    </row>
    <row r="26" spans="1:9" ht="43.15">
      <c r="A26" s="50" t="s">
        <v>142</v>
      </c>
      <c r="B26" s="51" t="s">
        <v>162</v>
      </c>
      <c r="C26" s="51" t="s">
        <v>144</v>
      </c>
      <c r="D26" s="51" t="s">
        <v>145</v>
      </c>
      <c r="E26" s="51" t="s">
        <v>146</v>
      </c>
      <c r="F26" s="55" t="s">
        <v>147</v>
      </c>
      <c r="G26" s="56" t="s">
        <v>148</v>
      </c>
      <c r="H26" s="56" t="s">
        <v>149</v>
      </c>
      <c r="I26" s="125" t="s">
        <v>150</v>
      </c>
    </row>
    <row r="27" spans="1:9" ht="46.5" customHeight="1">
      <c r="A27" s="34">
        <v>1</v>
      </c>
      <c r="B27" s="35" t="s">
        <v>151</v>
      </c>
      <c r="C27" s="36">
        <v>0.11</v>
      </c>
      <c r="D27" s="47" t="e">
        <f>$D$3</f>
        <v>#REF!</v>
      </c>
      <c r="E27" s="47" t="e">
        <f>$E$3</f>
        <v>#REF!</v>
      </c>
      <c r="F27" s="36">
        <f>$F$3</f>
        <v>0</v>
      </c>
      <c r="G27" s="36" t="e">
        <f>$G$3</f>
        <v>#REF!</v>
      </c>
      <c r="H27" s="89" t="e">
        <f>$H$3</f>
        <v>#REF!</v>
      </c>
      <c r="I27" s="126">
        <f>IF(ISERROR(G27/H27),0,G27/H27)</f>
        <v>0</v>
      </c>
    </row>
    <row r="28" spans="1:9" ht="50.25" customHeight="1">
      <c r="A28" s="34">
        <v>2</v>
      </c>
      <c r="B28" s="35" t="s">
        <v>152</v>
      </c>
      <c r="C28" s="36">
        <v>0.11</v>
      </c>
      <c r="D28" s="47" t="e">
        <f>$D$4</f>
        <v>#REF!</v>
      </c>
      <c r="E28" s="47" t="e">
        <f>$E$4</f>
        <v>#REF!</v>
      </c>
      <c r="F28" s="32">
        <f>$F$4</f>
        <v>0</v>
      </c>
      <c r="G28" s="32" t="e">
        <f>$G$4</f>
        <v>#REF!</v>
      </c>
      <c r="H28" s="32" t="e">
        <f>$H$4</f>
        <v>#REF!</v>
      </c>
      <c r="I28" s="126">
        <f>IF(ISERROR(G28/H28),0,G28/H28)</f>
        <v>0</v>
      </c>
    </row>
    <row r="29" spans="1:9" ht="53.25" customHeight="1"/>
    <row r="30" spans="1:9" ht="53.25" customHeight="1"/>
    <row r="31" spans="1:9">
      <c r="A31" s="48" t="s">
        <v>163</v>
      </c>
    </row>
    <row r="33" spans="1:9" ht="43.15">
      <c r="A33" s="50" t="s">
        <v>142</v>
      </c>
      <c r="B33" s="51" t="s">
        <v>162</v>
      </c>
      <c r="C33" s="51" t="s">
        <v>144</v>
      </c>
      <c r="D33" s="51" t="s">
        <v>145</v>
      </c>
      <c r="E33" s="51" t="s">
        <v>146</v>
      </c>
      <c r="F33" s="55" t="s">
        <v>147</v>
      </c>
      <c r="G33" s="51" t="s">
        <v>148</v>
      </c>
      <c r="H33" s="51" t="s">
        <v>149</v>
      </c>
      <c r="I33" s="125" t="s">
        <v>150</v>
      </c>
    </row>
    <row r="34" spans="1:9" ht="28.9">
      <c r="A34" s="34">
        <v>3</v>
      </c>
      <c r="B34" s="35" t="s">
        <v>164</v>
      </c>
      <c r="C34" s="36">
        <v>0.11</v>
      </c>
      <c r="D34" s="47" t="e">
        <f>D5</f>
        <v>#REF!</v>
      </c>
      <c r="E34" s="47" t="e">
        <f>$E$5</f>
        <v>#REF!</v>
      </c>
      <c r="F34" s="32">
        <f>$F$5</f>
        <v>0</v>
      </c>
      <c r="G34" s="32" t="e">
        <f>$G$5</f>
        <v>#REF!</v>
      </c>
      <c r="H34" s="32" t="e">
        <f>$H$5</f>
        <v>#REF!</v>
      </c>
      <c r="I34" s="126">
        <f>IF(ISERROR(G34/H34),0,G34/H34)</f>
        <v>0</v>
      </c>
    </row>
    <row r="35" spans="1:9" ht="72" customHeight="1">
      <c r="A35" s="34">
        <v>4</v>
      </c>
      <c r="B35" s="35" t="s">
        <v>154</v>
      </c>
      <c r="C35" s="36">
        <v>0.11</v>
      </c>
      <c r="D35" s="47" t="e">
        <f>D6</f>
        <v>#REF!</v>
      </c>
      <c r="E35" s="47" t="e">
        <f>$E$6</f>
        <v>#REF!</v>
      </c>
      <c r="F35" s="32">
        <f>$F$6</f>
        <v>0</v>
      </c>
      <c r="G35" s="32" t="e">
        <f>$G$6</f>
        <v>#REF!</v>
      </c>
      <c r="H35" s="32" t="e">
        <f>$H$6</f>
        <v>#REF!</v>
      </c>
      <c r="I35" s="126">
        <f>IF(ISERROR(G35/H35),0,G35/H35)</f>
        <v>0</v>
      </c>
    </row>
    <row r="36" spans="1:9" ht="39.75" customHeight="1">
      <c r="A36" s="34">
        <v>5</v>
      </c>
      <c r="B36" s="35" t="s">
        <v>155</v>
      </c>
      <c r="C36" s="36">
        <v>0.11</v>
      </c>
      <c r="D36" s="47" t="e">
        <f>D7</f>
        <v>#REF!</v>
      </c>
      <c r="E36" s="47" t="e">
        <f>$E$7</f>
        <v>#REF!</v>
      </c>
      <c r="F36" s="32">
        <f>$F$7</f>
        <v>0</v>
      </c>
      <c r="G36" s="32" t="e">
        <f>$G$7</f>
        <v>#REF!</v>
      </c>
      <c r="H36" s="32" t="e">
        <f>$H$7</f>
        <v>#REF!</v>
      </c>
      <c r="I36" s="126">
        <f>IF(ISERROR(G36/H36),0,G36/H36)</f>
        <v>0</v>
      </c>
    </row>
    <row r="37" spans="1:9" ht="17.25" customHeight="1"/>
    <row r="38" spans="1:9" ht="17.25" customHeight="1"/>
    <row r="39" spans="1:9" ht="17.25" customHeight="1"/>
    <row r="40" spans="1:9" ht="17.25" customHeight="1"/>
    <row r="41" spans="1:9" ht="17.25" customHeight="1"/>
    <row r="42" spans="1:9" ht="17.25" customHeight="1"/>
    <row r="43" spans="1:9" ht="17.25" customHeight="1"/>
    <row r="46" spans="1:9">
      <c r="A46" s="48" t="s">
        <v>165</v>
      </c>
    </row>
    <row r="47" spans="1:9" ht="43.15">
      <c r="A47" s="50" t="s">
        <v>142</v>
      </c>
      <c r="B47" s="51" t="s">
        <v>162</v>
      </c>
      <c r="C47" s="51" t="s">
        <v>144</v>
      </c>
      <c r="D47" s="51" t="s">
        <v>145</v>
      </c>
      <c r="E47" s="51" t="s">
        <v>146</v>
      </c>
      <c r="F47" s="55" t="s">
        <v>147</v>
      </c>
      <c r="G47" s="56" t="s">
        <v>148</v>
      </c>
      <c r="H47" s="56" t="s">
        <v>149</v>
      </c>
      <c r="I47" s="125" t="s">
        <v>150</v>
      </c>
    </row>
    <row r="48" spans="1:9" ht="33.75" customHeight="1">
      <c r="A48" s="34">
        <v>7</v>
      </c>
      <c r="B48" s="35" t="s">
        <v>157</v>
      </c>
      <c r="C48" s="36">
        <v>0.11</v>
      </c>
      <c r="D48" s="47" t="e">
        <f>$D$9</f>
        <v>#REF!</v>
      </c>
      <c r="E48" s="47" t="e">
        <f>$E$9</f>
        <v>#REF!</v>
      </c>
      <c r="F48" s="32">
        <f>$F$9</f>
        <v>0</v>
      </c>
      <c r="G48" s="32" t="e">
        <f>$G$9</f>
        <v>#REF!</v>
      </c>
      <c r="H48" s="32" t="e">
        <f>$H$9</f>
        <v>#REF!</v>
      </c>
      <c r="I48" s="126">
        <f>IF(ISERROR(G48/H48),0,G48/H48)</f>
        <v>0</v>
      </c>
    </row>
    <row r="49" spans="1:9" ht="67.5" customHeight="1">
      <c r="A49" s="34">
        <v>8</v>
      </c>
      <c r="B49" s="35" t="s">
        <v>158</v>
      </c>
      <c r="C49" s="36">
        <v>0.11</v>
      </c>
      <c r="D49" s="47" t="e">
        <f>$D$10</f>
        <v>#REF!</v>
      </c>
      <c r="E49" s="47" t="e">
        <f>$E$10</f>
        <v>#REF!</v>
      </c>
      <c r="F49" s="32">
        <f>$F$10</f>
        <v>0</v>
      </c>
      <c r="G49" s="32" t="e">
        <f>$G$10</f>
        <v>#REF!</v>
      </c>
      <c r="H49" s="32" t="e">
        <f>$H$10</f>
        <v>#REF!</v>
      </c>
      <c r="I49" s="126">
        <f>IF(ISERROR(G49/H49),0,G49/H49)</f>
        <v>0</v>
      </c>
    </row>
    <row r="50" spans="1:9" s="69" customFormat="1">
      <c r="A50" s="90"/>
      <c r="B50" s="91"/>
      <c r="C50" s="92"/>
      <c r="D50" s="93"/>
      <c r="E50" s="93"/>
      <c r="F50" s="94"/>
      <c r="G50" s="94"/>
      <c r="H50" s="94"/>
      <c r="I50" s="129"/>
    </row>
    <row r="51" spans="1:9" s="69" customFormat="1">
      <c r="A51" s="90"/>
      <c r="B51" s="91"/>
      <c r="C51" s="92"/>
      <c r="D51" s="93"/>
      <c r="E51" s="93"/>
      <c r="F51" s="94"/>
      <c r="G51" s="94"/>
      <c r="H51" s="94"/>
      <c r="I51" s="129"/>
    </row>
    <row r="52" spans="1:9" s="69" customFormat="1">
      <c r="A52" s="90"/>
      <c r="B52" s="91"/>
      <c r="C52" s="92"/>
      <c r="D52" s="93"/>
      <c r="E52" s="93"/>
      <c r="F52" s="94"/>
      <c r="G52" s="94"/>
      <c r="H52" s="94"/>
      <c r="I52" s="129"/>
    </row>
    <row r="53" spans="1:9" s="69" customFormat="1">
      <c r="A53" s="90"/>
      <c r="B53" s="91"/>
      <c r="C53" s="92"/>
      <c r="D53" s="93"/>
      <c r="E53" s="93"/>
      <c r="F53" s="94"/>
      <c r="G53" s="94"/>
      <c r="H53" s="94"/>
      <c r="I53" s="129"/>
    </row>
    <row r="54" spans="1:9" s="69" customFormat="1">
      <c r="A54" s="90"/>
      <c r="B54" s="91"/>
      <c r="C54" s="92"/>
      <c r="D54" s="93"/>
      <c r="E54" s="93"/>
      <c r="F54" s="94"/>
      <c r="G54" s="94"/>
      <c r="H54" s="94"/>
      <c r="I54" s="129"/>
    </row>
    <row r="55" spans="1:9" s="69" customFormat="1">
      <c r="A55" s="90"/>
      <c r="B55" s="91"/>
      <c r="C55" s="92"/>
      <c r="D55" s="93"/>
      <c r="E55" s="93"/>
      <c r="F55" s="94"/>
      <c r="G55" s="94"/>
      <c r="H55" s="94"/>
      <c r="I55" s="129"/>
    </row>
    <row r="56" spans="1:9" s="69" customFormat="1">
      <c r="A56" s="90"/>
      <c r="B56" s="91"/>
      <c r="C56" s="92"/>
      <c r="D56" s="93"/>
      <c r="E56" s="93"/>
      <c r="F56" s="94"/>
      <c r="G56" s="94"/>
      <c r="H56" s="94"/>
      <c r="I56" s="129"/>
    </row>
    <row r="57" spans="1:9" s="69" customFormat="1">
      <c r="A57" s="90"/>
      <c r="B57" s="91"/>
      <c r="C57" s="92"/>
      <c r="D57" s="93"/>
      <c r="E57" s="93"/>
      <c r="F57" s="94"/>
      <c r="G57" s="94"/>
      <c r="H57" s="94"/>
      <c r="I57" s="129"/>
    </row>
    <row r="59" spans="1:9" ht="43.15">
      <c r="A59" s="50" t="s">
        <v>142</v>
      </c>
      <c r="B59" s="51" t="s">
        <v>162</v>
      </c>
      <c r="C59" s="51" t="s">
        <v>144</v>
      </c>
      <c r="D59" s="51" t="s">
        <v>145</v>
      </c>
      <c r="E59" s="51" t="s">
        <v>146</v>
      </c>
      <c r="F59" s="55" t="s">
        <v>147</v>
      </c>
      <c r="G59" s="51" t="s">
        <v>148</v>
      </c>
      <c r="H59" s="51" t="s">
        <v>149</v>
      </c>
      <c r="I59" s="125" t="s">
        <v>150</v>
      </c>
    </row>
    <row r="60" spans="1:9" ht="54" customHeight="1">
      <c r="A60" s="34">
        <v>6</v>
      </c>
      <c r="B60" s="35" t="s">
        <v>166</v>
      </c>
      <c r="C60" s="36">
        <v>0.11</v>
      </c>
      <c r="D60" s="47" t="e">
        <f>$D$8</f>
        <v>#REF!</v>
      </c>
      <c r="E60" s="47" t="e">
        <f>$E$8</f>
        <v>#REF!</v>
      </c>
      <c r="F60" s="32">
        <f>$F$8</f>
        <v>0</v>
      </c>
      <c r="G60" s="32" t="e">
        <f>$G$8</f>
        <v>#REF!</v>
      </c>
      <c r="H60" s="32" t="e">
        <f>$H$8</f>
        <v>#REF!</v>
      </c>
      <c r="I60" s="126">
        <f>IF(ISERROR(G60/H60),0,G60/H60)</f>
        <v>0</v>
      </c>
    </row>
    <row r="70" spans="1:9" ht="43.15">
      <c r="A70" s="50" t="s">
        <v>142</v>
      </c>
      <c r="B70" s="51" t="s">
        <v>162</v>
      </c>
      <c r="C70" s="51" t="s">
        <v>144</v>
      </c>
      <c r="D70" s="51" t="s">
        <v>145</v>
      </c>
      <c r="E70" s="51" t="s">
        <v>146</v>
      </c>
      <c r="F70" s="55" t="s">
        <v>147</v>
      </c>
      <c r="G70" s="51" t="s">
        <v>148</v>
      </c>
      <c r="H70" s="51" t="s">
        <v>149</v>
      </c>
      <c r="I70" s="125" t="s">
        <v>150</v>
      </c>
    </row>
    <row r="71" spans="1:9" ht="45.75" customHeight="1">
      <c r="A71" s="34">
        <v>9</v>
      </c>
      <c r="B71" s="35" t="s">
        <v>159</v>
      </c>
      <c r="C71" s="36">
        <v>0.12</v>
      </c>
      <c r="D71" s="47" t="e">
        <f>$D$11</f>
        <v>#REF!</v>
      </c>
      <c r="E71" s="47" t="e">
        <f>$E$11</f>
        <v>#REF!</v>
      </c>
      <c r="F71" s="32">
        <f>$F$11</f>
        <v>0</v>
      </c>
      <c r="G71" s="32" t="e">
        <f>$G$11</f>
        <v>#REF!</v>
      </c>
      <c r="H71" s="32" t="e">
        <f>$H$11</f>
        <v>#REF!</v>
      </c>
      <c r="I71" s="126">
        <f>IF(ISERROR(G71/H71),0,G71/H71)</f>
        <v>0</v>
      </c>
    </row>
  </sheetData>
  <mergeCells count="1">
    <mergeCell ref="A12:B12"/>
  </mergeCells>
  <printOptions horizontalCentered="1" verticalCentered="1"/>
  <pageMargins left="0.70866141732283472" right="0.70866141732283472" top="0.74803149606299213" bottom="0.74803149606299213" header="0.31496062992125984" footer="0.31496062992125984"/>
  <pageSetup scale="5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K71"/>
  <sheetViews>
    <sheetView zoomScale="69" zoomScaleNormal="69" workbookViewId="0"/>
  </sheetViews>
  <sheetFormatPr defaultColWidth="11.42578125" defaultRowHeight="14.45"/>
  <cols>
    <col min="1" max="1" width="6.85546875" customWidth="1"/>
    <col min="2" max="2" width="39.7109375" customWidth="1"/>
    <col min="3" max="3" width="14.140625" customWidth="1"/>
    <col min="4" max="4" width="14.7109375" customWidth="1"/>
    <col min="5" max="5" width="14.5703125" customWidth="1"/>
    <col min="6" max="6" width="18.140625" customWidth="1"/>
    <col min="7" max="7" width="12.85546875" customWidth="1"/>
    <col min="8" max="8" width="24" bestFit="1" customWidth="1"/>
    <col min="9" max="9" width="12.28515625" style="69" customWidth="1"/>
  </cols>
  <sheetData>
    <row r="2" spans="1:11" ht="28.9">
      <c r="A2" s="50" t="s">
        <v>142</v>
      </c>
      <c r="B2" s="51" t="s">
        <v>143</v>
      </c>
      <c r="C2" s="51" t="s">
        <v>144</v>
      </c>
      <c r="D2" s="51" t="s">
        <v>145</v>
      </c>
      <c r="E2" s="51" t="s">
        <v>146</v>
      </c>
      <c r="F2" s="51" t="s">
        <v>147</v>
      </c>
      <c r="G2" s="51" t="s">
        <v>148</v>
      </c>
      <c r="H2" s="51" t="s">
        <v>149</v>
      </c>
      <c r="I2" s="51" t="s">
        <v>150</v>
      </c>
    </row>
    <row r="3" spans="1:11" ht="47.25" customHeight="1">
      <c r="A3" s="34">
        <v>1</v>
      </c>
      <c r="B3" s="35" t="s">
        <v>151</v>
      </c>
      <c r="C3" s="36">
        <v>0.11</v>
      </c>
      <c r="D3" s="86" t="e">
        <f>#REF!</f>
        <v>#REF!</v>
      </c>
      <c r="E3" s="37" t="e">
        <f>#REF!</f>
        <v>#REF!</v>
      </c>
      <c r="F3" s="113">
        <f t="shared" ref="F3:F12" si="0">IF(ISERROR(E3/D3),0,(E3/D3))</f>
        <v>0</v>
      </c>
      <c r="G3" s="39" t="e">
        <f>#REF!</f>
        <v>#REF!</v>
      </c>
      <c r="H3" s="87" t="e">
        <f>#REF!</f>
        <v>#REF!</v>
      </c>
      <c r="I3" s="97">
        <f>IF(ISERROR(G3/H3),0,G3/H3)</f>
        <v>0</v>
      </c>
    </row>
    <row r="4" spans="1:11" ht="49.5" customHeight="1">
      <c r="A4" s="34">
        <v>2</v>
      </c>
      <c r="B4" s="35" t="s">
        <v>152</v>
      </c>
      <c r="C4" s="36">
        <v>0.11</v>
      </c>
      <c r="D4" s="86" t="e">
        <f>#REF!</f>
        <v>#REF!</v>
      </c>
      <c r="E4" s="37" t="e">
        <f>#REF!</f>
        <v>#REF!</v>
      </c>
      <c r="F4" s="113">
        <f t="shared" si="0"/>
        <v>0</v>
      </c>
      <c r="G4" s="39" t="e">
        <f>#REF!</f>
        <v>#REF!</v>
      </c>
      <c r="H4" s="87" t="e">
        <f>#REF!</f>
        <v>#REF!</v>
      </c>
      <c r="I4" s="97">
        <f t="shared" ref="I4:I11" si="1">IF(ISERROR(G4/H4),0,G4/H4)</f>
        <v>0</v>
      </c>
    </row>
    <row r="5" spans="1:11" ht="43.15">
      <c r="A5" s="34">
        <v>3</v>
      </c>
      <c r="B5" s="35" t="s">
        <v>153</v>
      </c>
      <c r="C5" s="36">
        <v>0.11</v>
      </c>
      <c r="D5" s="86" t="e">
        <f>#REF!</f>
        <v>#REF!</v>
      </c>
      <c r="E5" s="37" t="e">
        <f>#REF!</f>
        <v>#REF!</v>
      </c>
      <c r="F5" s="113">
        <f t="shared" si="0"/>
        <v>0</v>
      </c>
      <c r="G5" s="39" t="e">
        <f>#REF!</f>
        <v>#REF!</v>
      </c>
      <c r="H5" s="87" t="e">
        <f>#REF!</f>
        <v>#REF!</v>
      </c>
      <c r="I5" s="97">
        <f t="shared" si="1"/>
        <v>0</v>
      </c>
    </row>
    <row r="6" spans="1:11" s="122" customFormat="1" ht="62.25" customHeight="1">
      <c r="A6" s="34">
        <v>4</v>
      </c>
      <c r="B6" s="35" t="s">
        <v>154</v>
      </c>
      <c r="C6" s="36">
        <v>0.11</v>
      </c>
      <c r="D6" s="133" t="e">
        <f>#REF!</f>
        <v>#REF!</v>
      </c>
      <c r="E6" s="37" t="e">
        <f>#REF!</f>
        <v>#REF!</v>
      </c>
      <c r="F6" s="113">
        <f t="shared" si="0"/>
        <v>0</v>
      </c>
      <c r="G6" s="39" t="e">
        <f>+#REF!</f>
        <v>#REF!</v>
      </c>
      <c r="H6" s="87" t="e">
        <f>#REF!</f>
        <v>#REF!</v>
      </c>
      <c r="I6" s="97">
        <f t="shared" si="1"/>
        <v>0</v>
      </c>
    </row>
    <row r="7" spans="1:11" ht="39" customHeight="1">
      <c r="A7" s="34">
        <v>5</v>
      </c>
      <c r="B7" s="35" t="s">
        <v>155</v>
      </c>
      <c r="C7" s="36">
        <v>0.11</v>
      </c>
      <c r="D7" s="86" t="e">
        <f>#REF!</f>
        <v>#REF!</v>
      </c>
      <c r="E7" s="37" t="e">
        <f>+#REF!</f>
        <v>#REF!</v>
      </c>
      <c r="F7" s="113">
        <f t="shared" si="0"/>
        <v>0</v>
      </c>
      <c r="G7" s="39" t="e">
        <f>#REF!</f>
        <v>#REF!</v>
      </c>
      <c r="H7" s="87" t="e">
        <f>#REF!</f>
        <v>#REF!</v>
      </c>
      <c r="I7" s="97">
        <f t="shared" si="1"/>
        <v>0</v>
      </c>
    </row>
    <row r="8" spans="1:11" ht="53.25" customHeight="1">
      <c r="A8" s="34">
        <v>6</v>
      </c>
      <c r="B8" s="35" t="s">
        <v>156</v>
      </c>
      <c r="C8" s="36">
        <v>0.11</v>
      </c>
      <c r="D8" s="86" t="e">
        <f>#REF!</f>
        <v>#REF!</v>
      </c>
      <c r="E8" s="37" t="e">
        <f>+#REF!</f>
        <v>#REF!</v>
      </c>
      <c r="F8" s="113">
        <f t="shared" si="0"/>
        <v>0</v>
      </c>
      <c r="G8" s="39" t="e">
        <f>#REF!</f>
        <v>#REF!</v>
      </c>
      <c r="H8" s="87" t="e">
        <f>#REF!</f>
        <v>#REF!</v>
      </c>
      <c r="I8" s="97">
        <f t="shared" si="1"/>
        <v>0</v>
      </c>
    </row>
    <row r="9" spans="1:11" s="122" customFormat="1" ht="53.25" customHeight="1">
      <c r="A9" s="34">
        <v>7</v>
      </c>
      <c r="B9" s="35" t="s">
        <v>157</v>
      </c>
      <c r="C9" s="36">
        <v>0.11</v>
      </c>
      <c r="D9" s="133" t="e">
        <f>#REF!</f>
        <v>#REF!</v>
      </c>
      <c r="E9" s="37" t="e">
        <f>+#REF!</f>
        <v>#REF!</v>
      </c>
      <c r="F9" s="113">
        <f t="shared" si="0"/>
        <v>0</v>
      </c>
      <c r="G9" s="87" t="e">
        <f>#REF!</f>
        <v>#REF!</v>
      </c>
      <c r="H9" s="87" t="e">
        <f>#REF!</f>
        <v>#REF!</v>
      </c>
      <c r="I9" s="97">
        <f t="shared" si="1"/>
        <v>0</v>
      </c>
    </row>
    <row r="10" spans="1:11" ht="66" customHeight="1">
      <c r="A10" s="34">
        <v>8</v>
      </c>
      <c r="B10" s="35" t="s">
        <v>158</v>
      </c>
      <c r="C10" s="36">
        <v>0.11</v>
      </c>
      <c r="D10" s="86" t="e">
        <f>#REF!</f>
        <v>#REF!</v>
      </c>
      <c r="E10" s="37" t="e">
        <f>+#REF!</f>
        <v>#REF!</v>
      </c>
      <c r="F10" s="113">
        <f t="shared" si="0"/>
        <v>0</v>
      </c>
      <c r="G10" s="87" t="e">
        <f>#REF!</f>
        <v>#REF!</v>
      </c>
      <c r="H10" s="87" t="e">
        <f>#REF!</f>
        <v>#REF!</v>
      </c>
      <c r="I10" s="97">
        <f t="shared" si="1"/>
        <v>0</v>
      </c>
    </row>
    <row r="11" spans="1:11" s="122" customFormat="1" ht="40.5" customHeight="1">
      <c r="A11" s="34">
        <v>9</v>
      </c>
      <c r="B11" s="35" t="s">
        <v>159</v>
      </c>
      <c r="C11" s="36">
        <v>0.12</v>
      </c>
      <c r="D11" s="133" t="e">
        <f>#REF!</f>
        <v>#REF!</v>
      </c>
      <c r="E11" s="37" t="e">
        <f>+#REF!</f>
        <v>#REF!</v>
      </c>
      <c r="F11" s="113">
        <f t="shared" si="0"/>
        <v>0</v>
      </c>
      <c r="G11" s="87" t="e">
        <f>+#REF!</f>
        <v>#REF!</v>
      </c>
      <c r="H11" s="87" t="e">
        <f>#REF!</f>
        <v>#REF!</v>
      </c>
      <c r="I11" s="97">
        <f t="shared" si="1"/>
        <v>0</v>
      </c>
    </row>
    <row r="12" spans="1:11">
      <c r="A12" s="333" t="s">
        <v>160</v>
      </c>
      <c r="B12" s="333"/>
      <c r="C12" s="52">
        <f>SUM(C3:C11)</f>
        <v>1</v>
      </c>
      <c r="D12" s="53" t="e">
        <f>SUM(D3:D11)</f>
        <v>#REF!</v>
      </c>
      <c r="E12" s="53" t="e">
        <f>SUM(E3:E11)</f>
        <v>#REF!</v>
      </c>
      <c r="F12" s="114">
        <f t="shared" si="0"/>
        <v>0</v>
      </c>
      <c r="G12" s="132" t="e">
        <f>SUMPRODUCT($C$3:$C$11,G3:G11)</f>
        <v>#REF!</v>
      </c>
      <c r="H12" s="54" t="e">
        <f>SUMPRODUCT($C$3:$C$11,H3:H11)</f>
        <v>#REF!</v>
      </c>
      <c r="I12" s="54">
        <f>IF(ISERROR(G12/H12),0,G12/H12)</f>
        <v>0</v>
      </c>
    </row>
    <row r="13" spans="1:11">
      <c r="E13" s="40"/>
      <c r="K13" s="40"/>
    </row>
    <row r="15" spans="1:11">
      <c r="B15" s="41"/>
      <c r="C15" s="42">
        <v>43343</v>
      </c>
      <c r="D15" s="42">
        <v>43312</v>
      </c>
    </row>
    <row r="16" spans="1:11">
      <c r="B16" s="33" t="s">
        <v>147</v>
      </c>
      <c r="C16" s="44">
        <f>F12</f>
        <v>0</v>
      </c>
      <c r="D16" s="44">
        <v>0.93</v>
      </c>
    </row>
    <row r="17" spans="1:9">
      <c r="B17" s="33" t="s">
        <v>150</v>
      </c>
      <c r="C17" s="43">
        <f>I12</f>
        <v>0</v>
      </c>
      <c r="D17" s="43">
        <v>1.0169999999999999</v>
      </c>
    </row>
    <row r="18" spans="1:9">
      <c r="I18" s="131"/>
    </row>
    <row r="24" spans="1:9">
      <c r="A24" s="46" t="s">
        <v>161</v>
      </c>
    </row>
    <row r="26" spans="1:9" ht="28.9">
      <c r="A26" s="50" t="s">
        <v>142</v>
      </c>
      <c r="B26" s="51" t="s">
        <v>162</v>
      </c>
      <c r="C26" s="51" t="s">
        <v>144</v>
      </c>
      <c r="D26" s="51" t="s">
        <v>145</v>
      </c>
      <c r="E26" s="51" t="s">
        <v>146</v>
      </c>
      <c r="F26" s="55" t="s">
        <v>147</v>
      </c>
      <c r="G26" s="56" t="s">
        <v>148</v>
      </c>
      <c r="H26" s="56" t="s">
        <v>149</v>
      </c>
      <c r="I26" s="130" t="s">
        <v>150</v>
      </c>
    </row>
    <row r="27" spans="1:9" ht="46.5" customHeight="1">
      <c r="A27" s="34">
        <v>1</v>
      </c>
      <c r="B27" s="35" t="s">
        <v>151</v>
      </c>
      <c r="C27" s="36">
        <v>0.11</v>
      </c>
      <c r="D27" s="47" t="e">
        <f>$D$3</f>
        <v>#REF!</v>
      </c>
      <c r="E27" s="47" t="e">
        <f>$E$3</f>
        <v>#REF!</v>
      </c>
      <c r="F27" s="36">
        <f>$F$3</f>
        <v>0</v>
      </c>
      <c r="G27" s="36" t="e">
        <f>$G$3</f>
        <v>#REF!</v>
      </c>
      <c r="H27" s="89" t="e">
        <f>$H$3</f>
        <v>#REF!</v>
      </c>
      <c r="I27" s="97">
        <f>IF(ISERROR(G27/H27),0,G27/H27)</f>
        <v>0</v>
      </c>
    </row>
    <row r="28" spans="1:9" ht="50.25" customHeight="1">
      <c r="A28" s="34">
        <v>2</v>
      </c>
      <c r="B28" s="35" t="s">
        <v>152</v>
      </c>
      <c r="C28" s="36">
        <v>0.11</v>
      </c>
      <c r="D28" s="47" t="e">
        <f>$D$4</f>
        <v>#REF!</v>
      </c>
      <c r="E28" s="47" t="e">
        <f>$E$4</f>
        <v>#REF!</v>
      </c>
      <c r="F28" s="32">
        <f>$F$4</f>
        <v>0</v>
      </c>
      <c r="G28" s="32" t="e">
        <f>$G$4</f>
        <v>#REF!</v>
      </c>
      <c r="H28" s="32" t="e">
        <f>$H$4</f>
        <v>#REF!</v>
      </c>
      <c r="I28" s="97">
        <f>IF(ISERROR(G28/H28),0,G28/H28)</f>
        <v>0</v>
      </c>
    </row>
    <row r="29" spans="1:9" ht="53.25" customHeight="1"/>
    <row r="30" spans="1:9" ht="53.25" customHeight="1"/>
    <row r="31" spans="1:9">
      <c r="A31" s="48" t="s">
        <v>163</v>
      </c>
    </row>
    <row r="33" spans="1:9" ht="28.9">
      <c r="A33" s="50" t="s">
        <v>142</v>
      </c>
      <c r="B33" s="51" t="s">
        <v>162</v>
      </c>
      <c r="C33" s="51" t="s">
        <v>144</v>
      </c>
      <c r="D33" s="51" t="s">
        <v>145</v>
      </c>
      <c r="E33" s="51" t="s">
        <v>146</v>
      </c>
      <c r="F33" s="55" t="s">
        <v>147</v>
      </c>
      <c r="G33" s="51" t="s">
        <v>148</v>
      </c>
      <c r="H33" s="51" t="s">
        <v>149</v>
      </c>
      <c r="I33" s="130" t="s">
        <v>150</v>
      </c>
    </row>
    <row r="34" spans="1:9" ht="28.9">
      <c r="A34" s="34">
        <v>3</v>
      </c>
      <c r="B34" s="35" t="s">
        <v>164</v>
      </c>
      <c r="C34" s="36">
        <v>0.11</v>
      </c>
      <c r="D34" s="47" t="e">
        <f>D5</f>
        <v>#REF!</v>
      </c>
      <c r="E34" s="47" t="e">
        <f>$E$5</f>
        <v>#REF!</v>
      </c>
      <c r="F34" s="32">
        <f>$F$5</f>
        <v>0</v>
      </c>
      <c r="G34" s="32" t="e">
        <f>$G$5</f>
        <v>#REF!</v>
      </c>
      <c r="H34" s="32" t="e">
        <f>$H$5</f>
        <v>#REF!</v>
      </c>
      <c r="I34" s="97">
        <f>IF(ISERROR(G34/H34),0,G34/H34)</f>
        <v>0</v>
      </c>
    </row>
    <row r="35" spans="1:9" ht="72" customHeight="1">
      <c r="A35" s="34">
        <v>4</v>
      </c>
      <c r="B35" s="35" t="s">
        <v>154</v>
      </c>
      <c r="C35" s="36">
        <v>0.11</v>
      </c>
      <c r="D35" s="47" t="e">
        <f>D6</f>
        <v>#REF!</v>
      </c>
      <c r="E35" s="47" t="e">
        <f>$E$6</f>
        <v>#REF!</v>
      </c>
      <c r="F35" s="32">
        <f>$F$6</f>
        <v>0</v>
      </c>
      <c r="G35" s="32" t="e">
        <f>$G$6</f>
        <v>#REF!</v>
      </c>
      <c r="H35" s="32" t="e">
        <f>$H$6</f>
        <v>#REF!</v>
      </c>
      <c r="I35" s="97">
        <f>IF(ISERROR(G35/H35),0,G35/H35)</f>
        <v>0</v>
      </c>
    </row>
    <row r="36" spans="1:9" ht="39.75" customHeight="1">
      <c r="A36" s="34">
        <v>5</v>
      </c>
      <c r="B36" s="35" t="s">
        <v>155</v>
      </c>
      <c r="C36" s="36">
        <v>0.11</v>
      </c>
      <c r="D36" s="47" t="e">
        <f>D7</f>
        <v>#REF!</v>
      </c>
      <c r="E36" s="47" t="e">
        <f>$E$7</f>
        <v>#REF!</v>
      </c>
      <c r="F36" s="32">
        <f>$F$7</f>
        <v>0</v>
      </c>
      <c r="G36" s="32" t="e">
        <f>$G$7</f>
        <v>#REF!</v>
      </c>
      <c r="H36" s="32" t="e">
        <f>$H$7</f>
        <v>#REF!</v>
      </c>
      <c r="I36" s="97">
        <f>IF(ISERROR(G36/H36),0,G36/H36)</f>
        <v>0</v>
      </c>
    </row>
    <row r="37" spans="1:9" ht="17.25" customHeight="1"/>
    <row r="38" spans="1:9" ht="17.25" customHeight="1"/>
    <row r="39" spans="1:9" ht="17.25" customHeight="1"/>
    <row r="40" spans="1:9" ht="17.25" customHeight="1"/>
    <row r="41" spans="1:9" ht="17.25" customHeight="1"/>
    <row r="42" spans="1:9" ht="17.25" customHeight="1"/>
    <row r="43" spans="1:9" ht="17.25" customHeight="1"/>
    <row r="46" spans="1:9">
      <c r="A46" s="48" t="s">
        <v>165</v>
      </c>
    </row>
    <row r="47" spans="1:9" ht="28.9">
      <c r="A47" s="50" t="s">
        <v>142</v>
      </c>
      <c r="B47" s="51" t="s">
        <v>162</v>
      </c>
      <c r="C47" s="51" t="s">
        <v>144</v>
      </c>
      <c r="D47" s="51" t="s">
        <v>145</v>
      </c>
      <c r="E47" s="51" t="s">
        <v>146</v>
      </c>
      <c r="F47" s="55" t="s">
        <v>147</v>
      </c>
      <c r="G47" s="56" t="s">
        <v>148</v>
      </c>
      <c r="H47" s="56" t="s">
        <v>149</v>
      </c>
      <c r="I47" s="130" t="s">
        <v>150</v>
      </c>
    </row>
    <row r="48" spans="1:9" ht="33.75" customHeight="1">
      <c r="A48" s="34">
        <v>7</v>
      </c>
      <c r="B48" s="35" t="s">
        <v>157</v>
      </c>
      <c r="C48" s="36">
        <v>0.11</v>
      </c>
      <c r="D48" s="47" t="e">
        <f>$D$9</f>
        <v>#REF!</v>
      </c>
      <c r="E48" s="47" t="e">
        <f>$E$9</f>
        <v>#REF!</v>
      </c>
      <c r="F48" s="32">
        <f>$F$9</f>
        <v>0</v>
      </c>
      <c r="G48" s="32" t="e">
        <f>$G$9</f>
        <v>#REF!</v>
      </c>
      <c r="H48" s="32" t="e">
        <f>$H$9</f>
        <v>#REF!</v>
      </c>
      <c r="I48" s="97">
        <f>IF(ISERROR(G48/H48),0,G48/H48)</f>
        <v>0</v>
      </c>
    </row>
    <row r="49" spans="1:9" ht="67.5" customHeight="1">
      <c r="A49" s="34">
        <v>8</v>
      </c>
      <c r="B49" s="35" t="s">
        <v>158</v>
      </c>
      <c r="C49" s="36">
        <v>0.11</v>
      </c>
      <c r="D49" s="47" t="e">
        <f>$D$10</f>
        <v>#REF!</v>
      </c>
      <c r="E49" s="47" t="e">
        <f>$E$10</f>
        <v>#REF!</v>
      </c>
      <c r="F49" s="32">
        <f>$F$10</f>
        <v>0</v>
      </c>
      <c r="G49" s="32" t="e">
        <f>$G$10</f>
        <v>#REF!</v>
      </c>
      <c r="H49" s="32" t="e">
        <f>$H$10</f>
        <v>#REF!</v>
      </c>
      <c r="I49" s="97">
        <f>IF(ISERROR(G49/H49),0,G49/H49)</f>
        <v>0</v>
      </c>
    </row>
    <row r="50" spans="1:9" s="69" customFormat="1">
      <c r="A50" s="90"/>
      <c r="B50" s="91"/>
      <c r="C50" s="92"/>
      <c r="D50" s="93"/>
      <c r="E50" s="93"/>
      <c r="F50" s="94"/>
      <c r="G50" s="94"/>
      <c r="H50" s="94"/>
      <c r="I50" s="94"/>
    </row>
    <row r="51" spans="1:9" s="69" customFormat="1">
      <c r="A51" s="90"/>
      <c r="B51" s="91"/>
      <c r="C51" s="92"/>
      <c r="D51" s="93"/>
      <c r="E51" s="93"/>
      <c r="F51" s="94"/>
      <c r="G51" s="94"/>
      <c r="H51" s="94"/>
      <c r="I51" s="94"/>
    </row>
    <row r="52" spans="1:9" s="69" customFormat="1">
      <c r="A52" s="90"/>
      <c r="B52" s="91"/>
      <c r="C52" s="92"/>
      <c r="D52" s="93"/>
      <c r="E52" s="93"/>
      <c r="F52" s="94"/>
      <c r="G52" s="94"/>
      <c r="H52" s="94"/>
      <c r="I52" s="94"/>
    </row>
    <row r="53" spans="1:9" s="69" customFormat="1">
      <c r="A53" s="90"/>
      <c r="B53" s="91"/>
      <c r="C53" s="92"/>
      <c r="D53" s="93"/>
      <c r="E53" s="93"/>
      <c r="F53" s="94"/>
      <c r="G53" s="94"/>
      <c r="H53" s="94"/>
      <c r="I53" s="94"/>
    </row>
    <row r="54" spans="1:9" s="69" customFormat="1">
      <c r="A54" s="90"/>
      <c r="B54" s="91"/>
      <c r="C54" s="92"/>
      <c r="D54" s="93"/>
      <c r="E54" s="93"/>
      <c r="F54" s="94"/>
      <c r="G54" s="94"/>
      <c r="H54" s="94"/>
      <c r="I54" s="94"/>
    </row>
    <row r="55" spans="1:9" s="69" customFormat="1">
      <c r="A55" s="90"/>
      <c r="B55" s="91"/>
      <c r="C55" s="92"/>
      <c r="D55" s="93"/>
      <c r="E55" s="93"/>
      <c r="F55" s="94"/>
      <c r="G55" s="94"/>
      <c r="H55" s="94"/>
      <c r="I55" s="94"/>
    </row>
    <row r="56" spans="1:9" s="69" customFormat="1">
      <c r="A56" s="90"/>
      <c r="B56" s="91"/>
      <c r="C56" s="92"/>
      <c r="D56" s="93"/>
      <c r="E56" s="93"/>
      <c r="F56" s="94"/>
      <c r="G56" s="94"/>
      <c r="H56" s="94"/>
      <c r="I56" s="94"/>
    </row>
    <row r="57" spans="1:9" s="69" customFormat="1">
      <c r="A57" s="90"/>
      <c r="B57" s="91"/>
      <c r="C57" s="92"/>
      <c r="D57" s="93"/>
      <c r="E57" s="93"/>
      <c r="F57" s="94"/>
      <c r="G57" s="94"/>
      <c r="H57" s="94"/>
      <c r="I57" s="94"/>
    </row>
    <row r="59" spans="1:9" ht="28.9">
      <c r="A59" s="50" t="s">
        <v>142</v>
      </c>
      <c r="B59" s="51" t="s">
        <v>162</v>
      </c>
      <c r="C59" s="51" t="s">
        <v>144</v>
      </c>
      <c r="D59" s="51" t="s">
        <v>145</v>
      </c>
      <c r="E59" s="51" t="s">
        <v>146</v>
      </c>
      <c r="F59" s="55" t="s">
        <v>147</v>
      </c>
      <c r="G59" s="51" t="s">
        <v>148</v>
      </c>
      <c r="H59" s="51" t="s">
        <v>149</v>
      </c>
      <c r="I59" s="130" t="s">
        <v>150</v>
      </c>
    </row>
    <row r="60" spans="1:9" ht="54" customHeight="1">
      <c r="A60" s="34">
        <v>6</v>
      </c>
      <c r="B60" s="35" t="s">
        <v>166</v>
      </c>
      <c r="C60" s="36">
        <v>0.11</v>
      </c>
      <c r="D60" s="47" t="e">
        <f>$D$8</f>
        <v>#REF!</v>
      </c>
      <c r="E60" s="47" t="e">
        <f>$E$8</f>
        <v>#REF!</v>
      </c>
      <c r="F60" s="32">
        <f>$F$8</f>
        <v>0</v>
      </c>
      <c r="G60" s="32" t="e">
        <f>$G$8</f>
        <v>#REF!</v>
      </c>
      <c r="H60" s="32" t="e">
        <f>$H$8</f>
        <v>#REF!</v>
      </c>
      <c r="I60" s="97">
        <f>IF(ISERROR(G60/H60),0,G60/H60)</f>
        <v>0</v>
      </c>
    </row>
    <row r="70" spans="1:9" ht="28.9">
      <c r="A70" s="50" t="s">
        <v>142</v>
      </c>
      <c r="B70" s="51" t="s">
        <v>162</v>
      </c>
      <c r="C70" s="51" t="s">
        <v>144</v>
      </c>
      <c r="D70" s="51" t="s">
        <v>145</v>
      </c>
      <c r="E70" s="51" t="s">
        <v>146</v>
      </c>
      <c r="F70" s="55" t="s">
        <v>147</v>
      </c>
      <c r="G70" s="51" t="s">
        <v>148</v>
      </c>
      <c r="H70" s="51" t="s">
        <v>149</v>
      </c>
      <c r="I70" s="130" t="s">
        <v>150</v>
      </c>
    </row>
    <row r="71" spans="1:9" ht="45.75" customHeight="1">
      <c r="A71" s="34">
        <v>9</v>
      </c>
      <c r="B71" s="35" t="s">
        <v>159</v>
      </c>
      <c r="C71" s="36">
        <v>0.12</v>
      </c>
      <c r="D71" s="47" t="e">
        <f>$D$11</f>
        <v>#REF!</v>
      </c>
      <c r="E71" s="47" t="e">
        <f>$E$11</f>
        <v>#REF!</v>
      </c>
      <c r="F71" s="32">
        <f>$F$11</f>
        <v>0</v>
      </c>
      <c r="G71" s="32" t="e">
        <f>$G$11</f>
        <v>#REF!</v>
      </c>
      <c r="H71" s="32" t="e">
        <f>$H$11</f>
        <v>#REF!</v>
      </c>
      <c r="I71" s="97">
        <f>IF(ISERROR(G71/H71),0,G71/H71)</f>
        <v>0</v>
      </c>
    </row>
  </sheetData>
  <mergeCells count="1">
    <mergeCell ref="A12:B12"/>
  </mergeCells>
  <printOptions horizontalCentered="1" verticalCentered="1"/>
  <pageMargins left="0.70866141732283472" right="0.70866141732283472" top="0.74803149606299213" bottom="0.74803149606299213" header="0.31496062992125984" footer="0.31496062992125984"/>
  <pageSetup scale="5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70"/>
  <sheetViews>
    <sheetView zoomScale="69" zoomScaleNormal="69" workbookViewId="0">
      <selection activeCell="S54" sqref="S53:T54"/>
    </sheetView>
  </sheetViews>
  <sheetFormatPr defaultColWidth="11.42578125" defaultRowHeight="14.45"/>
  <cols>
    <col min="1" max="1" width="6.85546875" customWidth="1"/>
    <col min="2" max="2" width="39.7109375" customWidth="1"/>
    <col min="3" max="3" width="14.140625" customWidth="1"/>
    <col min="4" max="4" width="14.7109375" customWidth="1"/>
    <col min="5" max="5" width="14.5703125" customWidth="1"/>
    <col min="6" max="6" width="18.140625" customWidth="1"/>
    <col min="7" max="7" width="12.85546875" customWidth="1"/>
    <col min="8" max="8" width="24" bestFit="1" customWidth="1"/>
    <col min="9" max="9" width="12.28515625" style="69" customWidth="1"/>
  </cols>
  <sheetData>
    <row r="1" spans="1:11">
      <c r="A1">
        <f ca="1">A1:Q14</f>
        <v>0</v>
      </c>
    </row>
    <row r="2" spans="1:11" ht="28.9">
      <c r="A2" s="50" t="s">
        <v>142</v>
      </c>
      <c r="B2" s="51" t="s">
        <v>143</v>
      </c>
      <c r="C2" s="51" t="s">
        <v>144</v>
      </c>
      <c r="D2" s="51" t="s">
        <v>145</v>
      </c>
      <c r="E2" s="51" t="s">
        <v>146</v>
      </c>
      <c r="F2" s="51" t="s">
        <v>147</v>
      </c>
      <c r="G2" s="51" t="s">
        <v>148</v>
      </c>
      <c r="H2" s="51" t="s">
        <v>149</v>
      </c>
      <c r="I2" s="51" t="s">
        <v>150</v>
      </c>
    </row>
    <row r="3" spans="1:11" ht="47.25" customHeight="1">
      <c r="A3" s="34">
        <v>1</v>
      </c>
      <c r="B3" s="35" t="s">
        <v>151</v>
      </c>
      <c r="C3" s="36">
        <v>0.125</v>
      </c>
      <c r="D3" s="86" t="e">
        <f>#REF!</f>
        <v>#REF!</v>
      </c>
      <c r="E3" s="37" t="e">
        <f>#REF!</f>
        <v>#REF!</v>
      </c>
      <c r="F3" s="113">
        <f t="shared" ref="F3:F11" si="0">IF(ISERROR(E3/D3),0,(E3/D3))</f>
        <v>0</v>
      </c>
      <c r="G3" s="87" t="e">
        <f>#REF!</f>
        <v>#REF!</v>
      </c>
      <c r="H3" s="87" t="e">
        <f>#REF!</f>
        <v>#REF!</v>
      </c>
      <c r="I3" s="97">
        <f>IF(ISERROR(G3/H3),0,G3/H3)</f>
        <v>0</v>
      </c>
    </row>
    <row r="4" spans="1:11" ht="49.5" customHeight="1">
      <c r="A4" s="34">
        <v>2</v>
      </c>
      <c r="B4" s="35" t="s">
        <v>152</v>
      </c>
      <c r="C4" s="36">
        <v>0.125</v>
      </c>
      <c r="D4" s="86" t="e">
        <f>#REF!</f>
        <v>#REF!</v>
      </c>
      <c r="E4" s="37" t="e">
        <f>#REF!</f>
        <v>#REF!</v>
      </c>
      <c r="F4" s="113">
        <f t="shared" si="0"/>
        <v>0</v>
      </c>
      <c r="G4" s="87" t="e">
        <f>#REF!</f>
        <v>#REF!</v>
      </c>
      <c r="H4" s="87" t="e">
        <f>#REF!</f>
        <v>#REF!</v>
      </c>
      <c r="I4" s="97">
        <f t="shared" ref="I4:I10" si="1">IF(ISERROR(G4/H4),0,G4/H4)</f>
        <v>0</v>
      </c>
    </row>
    <row r="5" spans="1:11" ht="43.15">
      <c r="A5" s="34">
        <v>3</v>
      </c>
      <c r="B5" s="35" t="s">
        <v>153</v>
      </c>
      <c r="C5" s="36">
        <v>0.125</v>
      </c>
      <c r="D5" s="86" t="e">
        <f>#REF!</f>
        <v>#REF!</v>
      </c>
      <c r="E5" s="37" t="e">
        <f>#REF!</f>
        <v>#REF!</v>
      </c>
      <c r="F5" s="113">
        <f t="shared" si="0"/>
        <v>0</v>
      </c>
      <c r="G5" s="87" t="e">
        <f>#REF!</f>
        <v>#REF!</v>
      </c>
      <c r="H5" s="87" t="e">
        <f>#REF!</f>
        <v>#REF!</v>
      </c>
      <c r="I5" s="97">
        <f t="shared" si="1"/>
        <v>0</v>
      </c>
    </row>
    <row r="6" spans="1:11" s="122" customFormat="1" ht="62.25" customHeight="1">
      <c r="A6" s="34">
        <v>4</v>
      </c>
      <c r="B6" s="35" t="s">
        <v>154</v>
      </c>
      <c r="C6" s="36">
        <v>0.125</v>
      </c>
      <c r="D6" s="133" t="e">
        <f>#REF!</f>
        <v>#REF!</v>
      </c>
      <c r="E6" s="37" t="e">
        <f>#REF!</f>
        <v>#REF!</v>
      </c>
      <c r="F6" s="113">
        <f t="shared" si="0"/>
        <v>0</v>
      </c>
      <c r="G6" s="87" t="e">
        <f>+#REF!</f>
        <v>#REF!</v>
      </c>
      <c r="H6" s="87" t="e">
        <f>#REF!</f>
        <v>#REF!</v>
      </c>
      <c r="I6" s="97">
        <f t="shared" si="1"/>
        <v>0</v>
      </c>
    </row>
    <row r="7" spans="1:11" ht="39" customHeight="1">
      <c r="A7" s="34">
        <v>5</v>
      </c>
      <c r="B7" s="35" t="s">
        <v>155</v>
      </c>
      <c r="C7" s="36">
        <v>0.125</v>
      </c>
      <c r="D7" s="86" t="e">
        <f>#REF!</f>
        <v>#REF!</v>
      </c>
      <c r="E7" s="37" t="e">
        <f>+#REF!</f>
        <v>#REF!</v>
      </c>
      <c r="F7" s="113">
        <f t="shared" si="0"/>
        <v>0</v>
      </c>
      <c r="G7" s="87" t="e">
        <f>#REF!</f>
        <v>#REF!</v>
      </c>
      <c r="H7" s="87" t="e">
        <f>#REF!</f>
        <v>#REF!</v>
      </c>
      <c r="I7" s="97">
        <f t="shared" si="1"/>
        <v>0</v>
      </c>
    </row>
    <row r="8" spans="1:11" s="122" customFormat="1" ht="53.25" customHeight="1">
      <c r="A8" s="34">
        <v>6</v>
      </c>
      <c r="B8" s="35" t="s">
        <v>157</v>
      </c>
      <c r="C8" s="36">
        <v>0.125</v>
      </c>
      <c r="D8" s="133" t="e">
        <f>#REF!</f>
        <v>#REF!</v>
      </c>
      <c r="E8" s="37" t="e">
        <f>+#REF!</f>
        <v>#REF!</v>
      </c>
      <c r="F8" s="113">
        <f t="shared" si="0"/>
        <v>0</v>
      </c>
      <c r="G8" s="87" t="e">
        <f>#REF!</f>
        <v>#REF!</v>
      </c>
      <c r="H8" s="87" t="e">
        <f>#REF!</f>
        <v>#REF!</v>
      </c>
      <c r="I8" s="97">
        <f t="shared" si="1"/>
        <v>0</v>
      </c>
    </row>
    <row r="9" spans="1:11" ht="66" customHeight="1">
      <c r="A9" s="34">
        <v>7</v>
      </c>
      <c r="B9" s="35" t="s">
        <v>158</v>
      </c>
      <c r="C9" s="36">
        <v>0.125</v>
      </c>
      <c r="D9" s="86" t="e">
        <f>#REF!</f>
        <v>#REF!</v>
      </c>
      <c r="E9" s="37" t="e">
        <f>+#REF!</f>
        <v>#REF!</v>
      </c>
      <c r="F9" s="113">
        <f t="shared" si="0"/>
        <v>0</v>
      </c>
      <c r="G9" s="87" t="e">
        <f>#REF!</f>
        <v>#REF!</v>
      </c>
      <c r="H9" s="87" t="e">
        <f>#REF!</f>
        <v>#REF!</v>
      </c>
      <c r="I9" s="97">
        <f t="shared" si="1"/>
        <v>0</v>
      </c>
    </row>
    <row r="10" spans="1:11" s="122" customFormat="1" ht="40.5" customHeight="1">
      <c r="A10" s="34">
        <v>8</v>
      </c>
      <c r="B10" s="35" t="s">
        <v>159</v>
      </c>
      <c r="C10" s="36">
        <v>0.125</v>
      </c>
      <c r="D10" s="133" t="e">
        <f>#REF!</f>
        <v>#REF!</v>
      </c>
      <c r="E10" s="37" t="e">
        <f>+#REF!</f>
        <v>#REF!</v>
      </c>
      <c r="F10" s="113">
        <f t="shared" si="0"/>
        <v>0</v>
      </c>
      <c r="G10" s="87" t="e">
        <f>+#REF!</f>
        <v>#REF!</v>
      </c>
      <c r="H10" s="87" t="e">
        <f>#REF!</f>
        <v>#REF!</v>
      </c>
      <c r="I10" s="97">
        <f t="shared" si="1"/>
        <v>0</v>
      </c>
    </row>
    <row r="11" spans="1:11">
      <c r="A11" s="333" t="s">
        <v>160</v>
      </c>
      <c r="B11" s="333"/>
      <c r="C11" s="52">
        <f>SUM(C3:C10)</f>
        <v>1</v>
      </c>
      <c r="D11" s="53" t="e">
        <f>SUM(D3:D10)</f>
        <v>#REF!</v>
      </c>
      <c r="E11" s="53" t="e">
        <f>SUM(E3:E10)</f>
        <v>#REF!</v>
      </c>
      <c r="F11" s="114">
        <f t="shared" si="0"/>
        <v>0</v>
      </c>
      <c r="G11" s="132" t="e">
        <f>SUMPRODUCT($C$3:$C$10,G3:G10)</f>
        <v>#REF!</v>
      </c>
      <c r="H11" s="132" t="e">
        <f>SUMPRODUCT($C$3:$C$10,H3:H10)</f>
        <v>#REF!</v>
      </c>
      <c r="I11" s="132">
        <f>IF(ISERROR(G11/H11),0,G11/H11)</f>
        <v>0</v>
      </c>
    </row>
    <row r="12" spans="1:11">
      <c r="E12" s="40"/>
      <c r="K12" s="40"/>
    </row>
    <row r="14" spans="1:11">
      <c r="B14" s="41"/>
      <c r="C14" s="42">
        <v>43373</v>
      </c>
      <c r="D14" s="42">
        <v>43343</v>
      </c>
    </row>
    <row r="15" spans="1:11">
      <c r="B15" s="33" t="s">
        <v>147</v>
      </c>
      <c r="C15" s="44">
        <v>1</v>
      </c>
      <c r="D15" s="44">
        <v>0.93</v>
      </c>
    </row>
    <row r="16" spans="1:11">
      <c r="B16" s="33" t="s">
        <v>150</v>
      </c>
      <c r="C16" s="44">
        <v>1</v>
      </c>
      <c r="D16" s="43">
        <v>0.98399999999999999</v>
      </c>
    </row>
    <row r="17" spans="1:9">
      <c r="I17" s="131"/>
    </row>
    <row r="23" spans="1:9">
      <c r="A23" s="46" t="s">
        <v>161</v>
      </c>
    </row>
    <row r="25" spans="1:9" ht="28.9">
      <c r="A25" s="50" t="s">
        <v>142</v>
      </c>
      <c r="B25" s="51" t="s">
        <v>162</v>
      </c>
      <c r="C25" s="51" t="s">
        <v>144</v>
      </c>
      <c r="D25" s="51" t="s">
        <v>145</v>
      </c>
      <c r="E25" s="51" t="s">
        <v>146</v>
      </c>
      <c r="F25" s="55" t="s">
        <v>147</v>
      </c>
      <c r="G25" s="56" t="s">
        <v>148</v>
      </c>
      <c r="H25" s="56" t="s">
        <v>149</v>
      </c>
      <c r="I25" s="130" t="s">
        <v>150</v>
      </c>
    </row>
    <row r="26" spans="1:9" ht="46.5" customHeight="1">
      <c r="A26" s="34">
        <v>1</v>
      </c>
      <c r="B26" s="35" t="s">
        <v>151</v>
      </c>
      <c r="C26" s="36">
        <v>0.11</v>
      </c>
      <c r="D26" s="47" t="e">
        <f>$D$3</f>
        <v>#REF!</v>
      </c>
      <c r="E26" s="47" t="e">
        <f>$E$3</f>
        <v>#REF!</v>
      </c>
      <c r="F26" s="36">
        <f>$F$3</f>
        <v>0</v>
      </c>
      <c r="G26" s="36" t="e">
        <f>$G$3</f>
        <v>#REF!</v>
      </c>
      <c r="H26" s="89" t="e">
        <f>$H$3</f>
        <v>#REF!</v>
      </c>
      <c r="I26" s="97">
        <f>IF(ISERROR(G26/H26),0,G26/H26)</f>
        <v>0</v>
      </c>
    </row>
    <row r="27" spans="1:9" ht="50.25" customHeight="1">
      <c r="A27" s="34">
        <v>2</v>
      </c>
      <c r="B27" s="35" t="s">
        <v>152</v>
      </c>
      <c r="C27" s="36">
        <v>0.11</v>
      </c>
      <c r="D27" s="47" t="e">
        <f>$D$4</f>
        <v>#REF!</v>
      </c>
      <c r="E27" s="47" t="e">
        <f>$E$4</f>
        <v>#REF!</v>
      </c>
      <c r="F27" s="32">
        <f>$F$4</f>
        <v>0</v>
      </c>
      <c r="G27" s="32" t="e">
        <f>$G$4</f>
        <v>#REF!</v>
      </c>
      <c r="H27" s="32" t="e">
        <f>$H$4</f>
        <v>#REF!</v>
      </c>
      <c r="I27" s="97">
        <f>IF(ISERROR(G27/H27),0,G27/H27)</f>
        <v>0</v>
      </c>
    </row>
    <row r="28" spans="1:9" ht="53.25" customHeight="1"/>
    <row r="29" spans="1:9" ht="53.25" customHeight="1"/>
    <row r="30" spans="1:9">
      <c r="A30" s="48" t="s">
        <v>163</v>
      </c>
    </row>
    <row r="32" spans="1:9" ht="28.9">
      <c r="A32" s="50" t="s">
        <v>142</v>
      </c>
      <c r="B32" s="51" t="s">
        <v>162</v>
      </c>
      <c r="C32" s="51" t="s">
        <v>144</v>
      </c>
      <c r="D32" s="51" t="s">
        <v>145</v>
      </c>
      <c r="E32" s="51" t="s">
        <v>146</v>
      </c>
      <c r="F32" s="55" t="s">
        <v>147</v>
      </c>
      <c r="G32" s="51" t="s">
        <v>148</v>
      </c>
      <c r="H32" s="51" t="s">
        <v>149</v>
      </c>
      <c r="I32" s="130" t="s">
        <v>150</v>
      </c>
    </row>
    <row r="33" spans="1:9" ht="28.9">
      <c r="A33" s="34">
        <v>3</v>
      </c>
      <c r="B33" s="35" t="s">
        <v>164</v>
      </c>
      <c r="C33" s="36">
        <v>0.11</v>
      </c>
      <c r="D33" s="47" t="e">
        <f>D5</f>
        <v>#REF!</v>
      </c>
      <c r="E33" s="47" t="e">
        <f>$E$5</f>
        <v>#REF!</v>
      </c>
      <c r="F33" s="32">
        <f>$F$5</f>
        <v>0</v>
      </c>
      <c r="G33" s="32" t="e">
        <f>$G$5</f>
        <v>#REF!</v>
      </c>
      <c r="H33" s="32" t="e">
        <f>$H$5</f>
        <v>#REF!</v>
      </c>
      <c r="I33" s="97">
        <f>IF(ISERROR(G33/H33),0,G33/H33)</f>
        <v>0</v>
      </c>
    </row>
    <row r="34" spans="1:9" ht="72" customHeight="1">
      <c r="A34" s="34">
        <v>4</v>
      </c>
      <c r="B34" s="35" t="s">
        <v>154</v>
      </c>
      <c r="C34" s="36">
        <v>0.11</v>
      </c>
      <c r="D34" s="47" t="e">
        <f>D6</f>
        <v>#REF!</v>
      </c>
      <c r="E34" s="47" t="e">
        <f>$E$6</f>
        <v>#REF!</v>
      </c>
      <c r="F34" s="32">
        <f>$F$6</f>
        <v>0</v>
      </c>
      <c r="G34" s="32" t="e">
        <f>$G$6</f>
        <v>#REF!</v>
      </c>
      <c r="H34" s="32" t="e">
        <f>$H$6</f>
        <v>#REF!</v>
      </c>
      <c r="I34" s="97">
        <f>IF(ISERROR(G34/H34),0,G34/H34)</f>
        <v>0</v>
      </c>
    </row>
    <row r="35" spans="1:9" ht="39.75" customHeight="1">
      <c r="A35" s="34">
        <v>5</v>
      </c>
      <c r="B35" s="35" t="s">
        <v>155</v>
      </c>
      <c r="C35" s="36">
        <v>0.11</v>
      </c>
      <c r="D35" s="47" t="e">
        <f>D7</f>
        <v>#REF!</v>
      </c>
      <c r="E35" s="47" t="e">
        <f>$E$7</f>
        <v>#REF!</v>
      </c>
      <c r="F35" s="32">
        <f>$F$7</f>
        <v>0</v>
      </c>
      <c r="G35" s="32" t="e">
        <f>$G$7</f>
        <v>#REF!</v>
      </c>
      <c r="H35" s="32" t="e">
        <f>$H$7</f>
        <v>#REF!</v>
      </c>
      <c r="I35" s="97">
        <f>IF(ISERROR(G35/H35),0,G35/H35)</f>
        <v>0</v>
      </c>
    </row>
    <row r="36" spans="1:9" ht="17.25" customHeight="1"/>
    <row r="37" spans="1:9" ht="17.25" customHeight="1"/>
    <row r="38" spans="1:9" ht="17.25" customHeight="1"/>
    <row r="39" spans="1:9" ht="17.25" customHeight="1"/>
    <row r="40" spans="1:9" ht="17.25" customHeight="1"/>
    <row r="41" spans="1:9" ht="17.25" customHeight="1"/>
    <row r="42" spans="1:9" ht="17.25" customHeight="1"/>
    <row r="45" spans="1:9">
      <c r="A45" s="48" t="s">
        <v>165</v>
      </c>
    </row>
    <row r="46" spans="1:9" ht="28.9">
      <c r="A46" s="50" t="s">
        <v>142</v>
      </c>
      <c r="B46" s="51" t="s">
        <v>162</v>
      </c>
      <c r="C46" s="51" t="s">
        <v>144</v>
      </c>
      <c r="D46" s="51" t="s">
        <v>145</v>
      </c>
      <c r="E46" s="51" t="s">
        <v>146</v>
      </c>
      <c r="F46" s="55" t="s">
        <v>147</v>
      </c>
      <c r="G46" s="56" t="s">
        <v>148</v>
      </c>
      <c r="H46" s="56" t="s">
        <v>149</v>
      </c>
      <c r="I46" s="130" t="s">
        <v>150</v>
      </c>
    </row>
    <row r="47" spans="1:9" ht="33.75" customHeight="1">
      <c r="A47" s="34">
        <v>7</v>
      </c>
      <c r="B47" s="35" t="s">
        <v>157</v>
      </c>
      <c r="C47" s="36">
        <v>0.11</v>
      </c>
      <c r="D47" s="47" t="e">
        <f>$D$8</f>
        <v>#REF!</v>
      </c>
      <c r="E47" s="47" t="e">
        <f>$E$8</f>
        <v>#REF!</v>
      </c>
      <c r="F47" s="32">
        <f>$F$8</f>
        <v>0</v>
      </c>
      <c r="G47" s="32" t="e">
        <f>$G$8</f>
        <v>#REF!</v>
      </c>
      <c r="H47" s="32" t="e">
        <f>$H$8</f>
        <v>#REF!</v>
      </c>
      <c r="I47" s="97">
        <f>IF(ISERROR(G47/H47),0,G47/H47)</f>
        <v>0</v>
      </c>
    </row>
    <row r="48" spans="1:9" ht="67.5" customHeight="1">
      <c r="A48" s="34">
        <v>8</v>
      </c>
      <c r="B48" s="35" t="s">
        <v>158</v>
      </c>
      <c r="C48" s="36">
        <v>0.11</v>
      </c>
      <c r="D48" s="47" t="e">
        <f>$D$9</f>
        <v>#REF!</v>
      </c>
      <c r="E48" s="47" t="e">
        <f>$E$9</f>
        <v>#REF!</v>
      </c>
      <c r="F48" s="32">
        <f>$F$9</f>
        <v>0</v>
      </c>
      <c r="G48" s="32" t="e">
        <f>$G$9</f>
        <v>#REF!</v>
      </c>
      <c r="H48" s="32" t="e">
        <f>$H$9</f>
        <v>#REF!</v>
      </c>
      <c r="I48" s="97">
        <f>IF(ISERROR(G48/H48),0,G48/H48)</f>
        <v>0</v>
      </c>
    </row>
    <row r="49" spans="1:9" s="69" customFormat="1">
      <c r="A49" s="90"/>
      <c r="B49" s="91"/>
      <c r="C49" s="92"/>
      <c r="D49" s="93"/>
      <c r="E49" s="93"/>
      <c r="F49" s="94"/>
      <c r="G49" s="94"/>
      <c r="H49" s="94"/>
      <c r="I49" s="94"/>
    </row>
    <row r="50" spans="1:9" s="69" customFormat="1">
      <c r="A50" s="90"/>
      <c r="B50" s="91"/>
      <c r="C50" s="92"/>
      <c r="D50" s="93"/>
      <c r="E50" s="93"/>
      <c r="F50" s="94"/>
      <c r="G50" s="94"/>
      <c r="H50" s="94"/>
      <c r="I50" s="94"/>
    </row>
    <row r="51" spans="1:9" s="69" customFormat="1">
      <c r="A51" s="90"/>
      <c r="B51" s="91"/>
      <c r="C51" s="92"/>
      <c r="D51" s="93"/>
      <c r="E51" s="93"/>
      <c r="F51" s="94"/>
      <c r="G51" s="94"/>
      <c r="H51" s="94"/>
      <c r="I51" s="94"/>
    </row>
    <row r="52" spans="1:9" s="69" customFormat="1">
      <c r="A52" s="90"/>
      <c r="B52" s="91"/>
      <c r="C52" s="92"/>
      <c r="D52" s="93"/>
      <c r="E52" s="93"/>
      <c r="F52" s="94"/>
      <c r="G52" s="94"/>
      <c r="H52" s="94"/>
      <c r="I52" s="94"/>
    </row>
    <row r="53" spans="1:9" s="69" customFormat="1">
      <c r="A53" s="90"/>
      <c r="B53" s="91"/>
      <c r="C53" s="92"/>
      <c r="D53" s="93"/>
      <c r="E53" s="93"/>
      <c r="F53" s="94"/>
      <c r="G53" s="94"/>
      <c r="H53" s="94"/>
      <c r="I53" s="94"/>
    </row>
    <row r="54" spans="1:9" s="69" customFormat="1">
      <c r="A54" s="90"/>
      <c r="B54" s="91"/>
      <c r="C54" s="92"/>
      <c r="D54" s="93"/>
      <c r="E54" s="93"/>
      <c r="F54" s="94"/>
      <c r="G54" s="94"/>
      <c r="H54" s="94"/>
      <c r="I54" s="94"/>
    </row>
    <row r="55" spans="1:9" s="69" customFormat="1">
      <c r="A55" s="90"/>
      <c r="B55" s="91"/>
      <c r="C55" s="92"/>
      <c r="D55" s="93"/>
      <c r="E55" s="93"/>
      <c r="F55" s="94"/>
      <c r="G55" s="94"/>
      <c r="H55" s="94"/>
      <c r="I55" s="94"/>
    </row>
    <row r="56" spans="1:9" s="69" customFormat="1">
      <c r="A56" s="90"/>
      <c r="B56" s="91"/>
      <c r="C56" s="92"/>
      <c r="D56" s="93"/>
      <c r="E56" s="93"/>
      <c r="F56" s="94"/>
      <c r="G56" s="94"/>
      <c r="H56" s="94"/>
      <c r="I56" s="94"/>
    </row>
    <row r="58" spans="1:9" ht="28.9">
      <c r="A58" s="50" t="s">
        <v>142</v>
      </c>
      <c r="B58" s="51" t="s">
        <v>162</v>
      </c>
      <c r="C58" s="51" t="s">
        <v>144</v>
      </c>
      <c r="D58" s="51" t="s">
        <v>145</v>
      </c>
      <c r="E58" s="51" t="s">
        <v>146</v>
      </c>
      <c r="F58" s="55" t="s">
        <v>147</v>
      </c>
      <c r="G58" s="51" t="s">
        <v>148</v>
      </c>
      <c r="H58" s="51" t="s">
        <v>149</v>
      </c>
      <c r="I58" s="130" t="s">
        <v>150</v>
      </c>
    </row>
    <row r="59" spans="1:9" ht="54" customHeight="1">
      <c r="A59" s="34">
        <v>6</v>
      </c>
      <c r="B59" s="35" t="s">
        <v>166</v>
      </c>
      <c r="C59" s="36">
        <v>0.11</v>
      </c>
      <c r="D59" s="47" t="e">
        <f>#REF!</f>
        <v>#REF!</v>
      </c>
      <c r="E59" s="47" t="e">
        <f>#REF!</f>
        <v>#REF!</v>
      </c>
      <c r="F59" s="32" t="e">
        <f>#REF!</f>
        <v>#REF!</v>
      </c>
      <c r="G59" s="32" t="e">
        <f>#REF!</f>
        <v>#REF!</v>
      </c>
      <c r="H59" s="32" t="e">
        <f>#REF!</f>
        <v>#REF!</v>
      </c>
      <c r="I59" s="97">
        <f>IF(ISERROR(G59/H59),0,G59/H59)</f>
        <v>0</v>
      </c>
    </row>
    <row r="69" spans="1:9" ht="28.9">
      <c r="A69" s="50" t="s">
        <v>142</v>
      </c>
      <c r="B69" s="51" t="s">
        <v>162</v>
      </c>
      <c r="C69" s="51" t="s">
        <v>144</v>
      </c>
      <c r="D69" s="51" t="s">
        <v>145</v>
      </c>
      <c r="E69" s="51" t="s">
        <v>146</v>
      </c>
      <c r="F69" s="55" t="s">
        <v>147</v>
      </c>
      <c r="G69" s="51" t="s">
        <v>148</v>
      </c>
      <c r="H69" s="51" t="s">
        <v>149</v>
      </c>
      <c r="I69" s="130" t="s">
        <v>150</v>
      </c>
    </row>
    <row r="70" spans="1:9" ht="45.75" customHeight="1">
      <c r="A70" s="34">
        <v>9</v>
      </c>
      <c r="B70" s="35" t="s">
        <v>159</v>
      </c>
      <c r="C70" s="36">
        <v>0.12</v>
      </c>
      <c r="D70" s="47" t="e">
        <f>$D$10</f>
        <v>#REF!</v>
      </c>
      <c r="E70" s="47" t="e">
        <f>$E$10</f>
        <v>#REF!</v>
      </c>
      <c r="F70" s="32">
        <f>$F$10</f>
        <v>0</v>
      </c>
      <c r="G70" s="32" t="e">
        <f>$G$10</f>
        <v>#REF!</v>
      </c>
      <c r="H70" s="32" t="e">
        <f>$H$10</f>
        <v>#REF!</v>
      </c>
      <c r="I70" s="97">
        <f>IF(ISERROR(G70/H70),0,G70/H70)</f>
        <v>0</v>
      </c>
    </row>
  </sheetData>
  <mergeCells count="1">
    <mergeCell ref="A11:B11"/>
  </mergeCells>
  <printOptions horizontalCentered="1" verticalCentered="1"/>
  <pageMargins left="0.70866141732283472" right="0.70866141732283472" top="0.74803149606299213" bottom="0.74803149606299213" header="0.31496062992125984" footer="0.31496062992125984"/>
  <pageSetup scale="5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2"/>
  <sheetViews>
    <sheetView topLeftCell="A15" workbookViewId="0">
      <selection activeCell="C27" sqref="C27"/>
    </sheetView>
  </sheetViews>
  <sheetFormatPr defaultColWidth="11.42578125" defaultRowHeight="14.45"/>
  <cols>
    <col min="1" max="1" width="5" customWidth="1"/>
    <col min="2" max="2" width="40" customWidth="1"/>
    <col min="3" max="3" width="14" customWidth="1"/>
    <col min="4" max="4" width="14.7109375" customWidth="1"/>
    <col min="6" max="6" width="12.85546875" customWidth="1"/>
    <col min="8" max="8" width="11.85546875" customWidth="1"/>
    <col min="11" max="11" width="13.7109375" customWidth="1"/>
    <col min="12" max="12" width="13" customWidth="1"/>
  </cols>
  <sheetData>
    <row r="1" spans="1:8">
      <c r="B1" s="336" t="s">
        <v>167</v>
      </c>
      <c r="C1" s="336"/>
      <c r="D1" s="336"/>
      <c r="E1" s="336"/>
      <c r="F1" s="336"/>
      <c r="G1" s="336"/>
      <c r="H1" s="336"/>
    </row>
    <row r="2" spans="1:8" ht="46.9">
      <c r="A2" s="57" t="s">
        <v>142</v>
      </c>
      <c r="B2" s="57" t="s">
        <v>168</v>
      </c>
      <c r="C2" s="57" t="s">
        <v>169</v>
      </c>
      <c r="D2" s="57" t="s">
        <v>149</v>
      </c>
      <c r="E2" s="57" t="s">
        <v>170</v>
      </c>
      <c r="F2" s="57" t="s">
        <v>171</v>
      </c>
      <c r="G2" s="57" t="s">
        <v>172</v>
      </c>
      <c r="H2" s="57" t="s">
        <v>173</v>
      </c>
    </row>
    <row r="3" spans="1:8" ht="36.75" customHeight="1">
      <c r="A3" s="30">
        <v>1</v>
      </c>
      <c r="B3" s="96" t="s">
        <v>174</v>
      </c>
      <c r="C3" s="19" t="e">
        <f>#REF!</f>
        <v>#REF!</v>
      </c>
      <c r="D3" s="19" t="e">
        <f>#REF!</f>
        <v>#REF!</v>
      </c>
      <c r="E3" s="29">
        <f>IF(ISERROR(C3/D3),0,(C3/D3))</f>
        <v>0</v>
      </c>
      <c r="F3" s="31" t="e">
        <f>#REF!</f>
        <v>#REF!</v>
      </c>
      <c r="G3" s="31" t="e">
        <f>#REF!</f>
        <v>#REF!</v>
      </c>
      <c r="H3" s="29">
        <f>IF(ISERROR(F3/G3),0,(F3/G3))</f>
        <v>0</v>
      </c>
    </row>
    <row r="4" spans="1:8" ht="68.25" customHeight="1">
      <c r="A4" s="30">
        <v>2</v>
      </c>
      <c r="B4" s="26" t="s">
        <v>175</v>
      </c>
      <c r="C4" s="19" t="e">
        <f>#REF!</f>
        <v>#REF!</v>
      </c>
      <c r="D4" s="19" t="e">
        <f>#REF!</f>
        <v>#REF!</v>
      </c>
      <c r="E4" s="29">
        <f>IF(ISERROR(C4/D4),0,(C4/D4))</f>
        <v>0</v>
      </c>
      <c r="F4" s="31" t="e">
        <f>#REF!</f>
        <v>#REF!</v>
      </c>
      <c r="G4" s="31" t="e">
        <f>#REF!</f>
        <v>#REF!</v>
      </c>
      <c r="H4" s="29">
        <f>IF(ISERROR(F4/G4),0,(F4/G4))</f>
        <v>0</v>
      </c>
    </row>
    <row r="5" spans="1:8" ht="56.25" customHeight="1">
      <c r="A5" s="30">
        <v>3</v>
      </c>
      <c r="B5" s="18" t="s">
        <v>176</v>
      </c>
      <c r="C5" s="19" t="e">
        <f>#REF!</f>
        <v>#REF!</v>
      </c>
      <c r="D5" s="19" t="e">
        <f>#REF!</f>
        <v>#REF!</v>
      </c>
      <c r="E5" s="29">
        <f>IF(ISERROR(C5/D5),0,(C5/D5))</f>
        <v>0</v>
      </c>
      <c r="F5" s="31" t="e">
        <f>#REF!</f>
        <v>#REF!</v>
      </c>
      <c r="G5" s="31" t="e">
        <f>#REF!</f>
        <v>#REF!</v>
      </c>
      <c r="H5" s="29">
        <f>IF(ISERROR(F5/G5),0,(F5/G5))</f>
        <v>0</v>
      </c>
    </row>
    <row r="6" spans="1:8">
      <c r="B6" s="58" t="s">
        <v>177</v>
      </c>
      <c r="C6" s="104" t="e">
        <f>#REF!</f>
        <v>#REF!</v>
      </c>
      <c r="D6" s="104" t="e">
        <f>#REF!</f>
        <v>#REF!</v>
      </c>
      <c r="E6" s="59">
        <f>IF(ISERROR(C6/D6),0,(C6/D6))</f>
        <v>0</v>
      </c>
      <c r="F6" s="59" t="e">
        <f>#REF!</f>
        <v>#REF!</v>
      </c>
      <c r="G6" s="59" t="e">
        <f>#REF!</f>
        <v>#REF!</v>
      </c>
      <c r="H6" s="59">
        <f>IF(ISERROR(F6/G6),0,(F6/G6))</f>
        <v>0</v>
      </c>
    </row>
    <row r="7" spans="1:8">
      <c r="B7" s="336" t="s">
        <v>178</v>
      </c>
      <c r="C7" s="336"/>
      <c r="D7" s="336"/>
      <c r="E7" s="336"/>
      <c r="F7" s="336"/>
      <c r="G7" s="336"/>
      <c r="H7" s="336"/>
    </row>
    <row r="8" spans="1:8" ht="46.9">
      <c r="A8" s="57" t="s">
        <v>142</v>
      </c>
      <c r="B8" s="57" t="s">
        <v>168</v>
      </c>
      <c r="C8" s="57" t="s">
        <v>169</v>
      </c>
      <c r="D8" s="57" t="s">
        <v>149</v>
      </c>
      <c r="E8" s="57" t="s">
        <v>170</v>
      </c>
      <c r="F8" s="57" t="s">
        <v>171</v>
      </c>
      <c r="G8" s="57" t="s">
        <v>172</v>
      </c>
      <c r="H8" s="57" t="s">
        <v>173</v>
      </c>
    </row>
    <row r="9" spans="1:8" ht="57.6">
      <c r="A9" s="99">
        <v>1</v>
      </c>
      <c r="B9" s="100" t="s">
        <v>179</v>
      </c>
      <c r="C9" s="102" t="e">
        <f>#REF!</f>
        <v>#REF!</v>
      </c>
      <c r="D9" s="103" t="e">
        <f>#REF!</f>
        <v>#REF!</v>
      </c>
      <c r="E9" s="97">
        <f>IF(ISERROR(C9/D9),0,(C9/D9))</f>
        <v>0</v>
      </c>
      <c r="F9" s="98" t="e">
        <f>#REF!</f>
        <v>#REF!</v>
      </c>
      <c r="G9" s="98" t="e">
        <f>#REF!</f>
        <v>#REF!</v>
      </c>
      <c r="H9" s="97">
        <f>IF(ISERROR(F9/G9),0,(F9/G9))</f>
        <v>0</v>
      </c>
    </row>
    <row r="10" spans="1:8" ht="43.15">
      <c r="A10" s="99">
        <v>2</v>
      </c>
      <c r="B10" s="101" t="s">
        <v>180</v>
      </c>
      <c r="C10" s="102" t="e">
        <f>#REF!</f>
        <v>#REF!</v>
      </c>
      <c r="D10" s="103" t="e">
        <f>#REF!</f>
        <v>#REF!</v>
      </c>
      <c r="E10" s="97">
        <f>IF(ISERROR(C10/D10),0,(C10/D10))</f>
        <v>0</v>
      </c>
      <c r="F10" s="98" t="e">
        <f>#REF!</f>
        <v>#REF!</v>
      </c>
      <c r="G10" s="98" t="e">
        <f>#REF!</f>
        <v>#REF!</v>
      </c>
      <c r="H10" s="97">
        <f>IF(ISERROR(F10/G10),0,(F10/G10))</f>
        <v>0</v>
      </c>
    </row>
    <row r="11" spans="1:8">
      <c r="A11" s="28"/>
      <c r="B11" s="58" t="s">
        <v>177</v>
      </c>
      <c r="C11" s="107" t="e">
        <f>#REF!</f>
        <v>#REF!</v>
      </c>
      <c r="D11" s="108" t="e">
        <f>#REF!</f>
        <v>#REF!</v>
      </c>
      <c r="E11" s="105">
        <f>IF(ISERROR(C11/D11),0,(C11/D11))</f>
        <v>0</v>
      </c>
      <c r="F11" s="106" t="e">
        <f>#REF!</f>
        <v>#REF!</v>
      </c>
      <c r="G11" s="106" t="e">
        <f>#REF!</f>
        <v>#REF!</v>
      </c>
      <c r="H11" s="105">
        <f>IF(ISERROR(F11/G11),0,(F11/G11))</f>
        <v>0</v>
      </c>
    </row>
    <row r="13" spans="1:8">
      <c r="B13" s="336"/>
      <c r="C13" s="336"/>
      <c r="D13" s="336"/>
      <c r="E13" s="336"/>
      <c r="F13" s="336"/>
      <c r="G13" s="336"/>
      <c r="H13" s="336"/>
    </row>
    <row r="14" spans="1:8">
      <c r="B14" s="336" t="s">
        <v>181</v>
      </c>
      <c r="C14" s="336"/>
      <c r="D14" s="336"/>
      <c r="E14" s="336"/>
      <c r="F14" s="336"/>
      <c r="G14" s="336"/>
      <c r="H14" s="336"/>
    </row>
    <row r="15" spans="1:8" ht="46.9">
      <c r="A15" s="57" t="s">
        <v>142</v>
      </c>
      <c r="B15" s="57" t="s">
        <v>168</v>
      </c>
      <c r="C15" s="57" t="s">
        <v>169</v>
      </c>
      <c r="D15" s="57" t="s">
        <v>149</v>
      </c>
      <c r="E15" s="57" t="s">
        <v>170</v>
      </c>
      <c r="F15" s="57" t="s">
        <v>171</v>
      </c>
      <c r="G15" s="57" t="s">
        <v>172</v>
      </c>
      <c r="H15" s="57" t="s">
        <v>173</v>
      </c>
    </row>
    <row r="16" spans="1:8" ht="100.9">
      <c r="A16" s="30">
        <v>1</v>
      </c>
      <c r="B16" s="26" t="s">
        <v>182</v>
      </c>
      <c r="C16" s="19" t="e">
        <f>#REF!</f>
        <v>#REF!</v>
      </c>
      <c r="D16" s="29" t="e">
        <f>#REF!</f>
        <v>#REF!</v>
      </c>
      <c r="E16" s="29">
        <f>IF(ISERROR(C16/D16),0,(C16/D16))</f>
        <v>0</v>
      </c>
      <c r="F16" s="31" t="e">
        <f>#REF!</f>
        <v>#REF!</v>
      </c>
      <c r="G16" s="31" t="e">
        <f>#REF!</f>
        <v>#REF!</v>
      </c>
      <c r="H16" s="29">
        <f>IF(ISERROR(F16/G16),0,(F16/G16))</f>
        <v>0</v>
      </c>
    </row>
    <row r="17" spans="1:8" ht="78.75" customHeight="1">
      <c r="A17" s="30">
        <v>2</v>
      </c>
      <c r="B17" s="26" t="s">
        <v>183</v>
      </c>
      <c r="C17" s="19" t="e">
        <f>#REF!</f>
        <v>#REF!</v>
      </c>
      <c r="D17" s="29" t="e">
        <f>#REF!</f>
        <v>#REF!</v>
      </c>
      <c r="E17" s="29">
        <f>IF(ISERROR(C17/D17),0,(C17/D17))</f>
        <v>0</v>
      </c>
      <c r="F17" s="31" t="e">
        <f>#REF!</f>
        <v>#REF!</v>
      </c>
      <c r="G17" s="31" t="e">
        <f>#REF!</f>
        <v>#REF!</v>
      </c>
      <c r="H17" s="29">
        <f>IF(ISERROR(F17/G17),0,(F17/G17))</f>
        <v>0</v>
      </c>
    </row>
    <row r="18" spans="1:8" ht="45.75" customHeight="1">
      <c r="A18" s="30">
        <v>3</v>
      </c>
      <c r="B18" s="26" t="s">
        <v>184</v>
      </c>
      <c r="C18" s="19" t="e">
        <f>#REF!</f>
        <v>#REF!</v>
      </c>
      <c r="D18" s="29" t="e">
        <f>#REF!</f>
        <v>#REF!</v>
      </c>
      <c r="E18" s="29">
        <f>IF(ISERROR(C18/D18),0,(C18/D18))</f>
        <v>0</v>
      </c>
      <c r="F18" s="31" t="e">
        <f>#REF!</f>
        <v>#REF!</v>
      </c>
      <c r="G18" s="31" t="e">
        <f>#REF!</f>
        <v>#REF!</v>
      </c>
      <c r="H18" s="29">
        <f>IF(ISERROR(F18/G18),0,(F18/G18))</f>
        <v>0</v>
      </c>
    </row>
    <row r="19" spans="1:8">
      <c r="B19" s="58" t="s">
        <v>177</v>
      </c>
      <c r="C19" s="19" t="e">
        <f>#REF!</f>
        <v>#REF!</v>
      </c>
      <c r="D19" s="29" t="e">
        <f>#REF!</f>
        <v>#REF!</v>
      </c>
      <c r="E19" s="59">
        <f>IF(ISERROR(C19/D19),0,(C19/D19))</f>
        <v>0</v>
      </c>
      <c r="F19" s="31" t="e">
        <f>#REF!</f>
        <v>#REF!</v>
      </c>
      <c r="G19" s="31" t="e">
        <f>#REF!</f>
        <v>#REF!</v>
      </c>
      <c r="H19" s="59">
        <f>IF(ISERROR(F19/G19),0,(F19/G19))</f>
        <v>0</v>
      </c>
    </row>
    <row r="20" spans="1:8">
      <c r="B20" s="109"/>
      <c r="C20" s="110"/>
      <c r="D20" s="94"/>
      <c r="E20" s="94"/>
      <c r="F20" s="111"/>
      <c r="G20" s="111"/>
      <c r="H20" s="94"/>
    </row>
    <row r="21" spans="1:8">
      <c r="B21" s="336" t="s">
        <v>185</v>
      </c>
      <c r="C21" s="336"/>
      <c r="D21" s="336"/>
      <c r="E21" s="336"/>
      <c r="F21" s="336"/>
      <c r="G21" s="336"/>
      <c r="H21" s="336"/>
    </row>
    <row r="22" spans="1:8" ht="46.9">
      <c r="A22" s="57" t="s">
        <v>142</v>
      </c>
      <c r="B22" s="57" t="s">
        <v>168</v>
      </c>
      <c r="C22" s="57" t="s">
        <v>169</v>
      </c>
      <c r="D22" s="57" t="s">
        <v>149</v>
      </c>
      <c r="E22" s="57" t="s">
        <v>170</v>
      </c>
      <c r="F22" s="57" t="s">
        <v>171</v>
      </c>
      <c r="G22" s="57" t="s">
        <v>172</v>
      </c>
      <c r="H22" s="57" t="s">
        <v>173</v>
      </c>
    </row>
    <row r="23" spans="1:8" ht="41.25" customHeight="1">
      <c r="A23" s="30">
        <v>1</v>
      </c>
      <c r="B23" s="49" t="s">
        <v>186</v>
      </c>
      <c r="C23" s="19" t="e">
        <f>#REF!</f>
        <v>#REF!</v>
      </c>
      <c r="D23" s="29" t="e">
        <f>#REF!</f>
        <v>#REF!</v>
      </c>
      <c r="E23" s="29">
        <f>IF(ISERROR(C23/D23),0,(C23/D23))</f>
        <v>0</v>
      </c>
      <c r="F23" s="31" t="e">
        <f>#REF!</f>
        <v>#REF!</v>
      </c>
      <c r="G23" s="31" t="e">
        <f>#REF!</f>
        <v>#REF!</v>
      </c>
      <c r="H23" s="29">
        <f>IF(ISERROR(F23/G23),0,(F23/G23))</f>
        <v>0</v>
      </c>
    </row>
    <row r="24" spans="1:8" ht="57.75" customHeight="1">
      <c r="A24" s="30">
        <v>2</v>
      </c>
      <c r="B24" s="49" t="s">
        <v>187</v>
      </c>
      <c r="C24" s="19" t="e">
        <f>#REF!</f>
        <v>#REF!</v>
      </c>
      <c r="D24" s="29" t="e">
        <f>#REF!</f>
        <v>#REF!</v>
      </c>
      <c r="E24" s="29">
        <f>IF(ISERROR(C24/D24),0,(C24/D24))</f>
        <v>0</v>
      </c>
      <c r="F24" s="31" t="e">
        <f>#REF!</f>
        <v>#REF!</v>
      </c>
      <c r="G24" s="31" t="e">
        <f>#REF!</f>
        <v>#REF!</v>
      </c>
      <c r="H24" s="29">
        <f>IF(ISERROR(F24/G24),0,(F24/G24))</f>
        <v>0</v>
      </c>
    </row>
    <row r="25" spans="1:8" ht="37.5" customHeight="1">
      <c r="A25" s="30">
        <v>3</v>
      </c>
      <c r="B25" s="49" t="s">
        <v>188</v>
      </c>
      <c r="C25" s="19" t="e">
        <f>#REF!</f>
        <v>#REF!</v>
      </c>
      <c r="D25" s="29" t="e">
        <f>#REF!</f>
        <v>#REF!</v>
      </c>
      <c r="E25" s="29">
        <f>IF(ISERROR(C25/D25),0,(C25/D25))</f>
        <v>0</v>
      </c>
      <c r="F25" s="31" t="e">
        <f>#REF!</f>
        <v>#REF!</v>
      </c>
      <c r="G25" s="31" t="e">
        <f>#REF!</f>
        <v>#REF!</v>
      </c>
      <c r="H25" s="29">
        <f>IF(ISERROR(F25/G25),0,(F25/G25))</f>
        <v>0</v>
      </c>
    </row>
    <row r="26" spans="1:8">
      <c r="B26" s="58" t="s">
        <v>177</v>
      </c>
      <c r="C26" s="104" t="e">
        <f>#REF!</f>
        <v>#REF!</v>
      </c>
      <c r="D26" s="105" t="e">
        <f>#REF!</f>
        <v>#REF!</v>
      </c>
      <c r="E26" s="105">
        <f>IF(ISERROR(C26/D26),0,(C26/D26))</f>
        <v>0</v>
      </c>
      <c r="F26" s="106" t="e">
        <f>#REF!</f>
        <v>#REF!</v>
      </c>
      <c r="G26" s="106" t="e">
        <f>#REF!</f>
        <v>#REF!</v>
      </c>
      <c r="H26" s="105">
        <f>IF(ISERROR(G26/F26),0,(G26/F26))</f>
        <v>0</v>
      </c>
    </row>
    <row r="28" spans="1:8">
      <c r="A28" s="334" t="s">
        <v>189</v>
      </c>
      <c r="B28" s="334"/>
      <c r="C28" s="334"/>
      <c r="D28" s="334"/>
      <c r="E28" s="334"/>
      <c r="F28" s="334"/>
      <c r="G28" s="334"/>
      <c r="H28" s="334"/>
    </row>
    <row r="29" spans="1:8" ht="46.9">
      <c r="A29" s="57" t="s">
        <v>142</v>
      </c>
      <c r="B29" s="57" t="s">
        <v>168</v>
      </c>
      <c r="C29" s="57" t="s">
        <v>169</v>
      </c>
      <c r="D29" s="57" t="s">
        <v>149</v>
      </c>
      <c r="E29" s="57" t="s">
        <v>170</v>
      </c>
      <c r="F29" s="57" t="s">
        <v>171</v>
      </c>
      <c r="G29" s="57" t="s">
        <v>172</v>
      </c>
      <c r="H29" s="57" t="s">
        <v>173</v>
      </c>
    </row>
    <row r="30" spans="1:8" ht="43.15">
      <c r="A30" s="30">
        <v>1</v>
      </c>
      <c r="B30" s="18" t="s">
        <v>190</v>
      </c>
      <c r="C30" s="19" t="e">
        <f>#REF!</f>
        <v>#REF!</v>
      </c>
      <c r="D30" s="19" t="e">
        <f>#REF!</f>
        <v>#REF!</v>
      </c>
      <c r="E30" s="29">
        <f>IF(ISERROR(C30/D30),0,(C30/D30))</f>
        <v>0</v>
      </c>
      <c r="F30" s="31" t="e">
        <f>#REF!</f>
        <v>#REF!</v>
      </c>
      <c r="G30" s="31" t="e">
        <f>#REF!</f>
        <v>#REF!</v>
      </c>
      <c r="H30" s="29">
        <f>IF(ISERROR(F30/G30),0,(F30/G30))</f>
        <v>0</v>
      </c>
    </row>
    <row r="31" spans="1:8" ht="72">
      <c r="A31" s="30">
        <v>2</v>
      </c>
      <c r="B31" s="26" t="s">
        <v>191</v>
      </c>
      <c r="C31" s="19" t="e">
        <f>#REF!</f>
        <v>#REF!</v>
      </c>
      <c r="D31" s="19" t="e">
        <f>#REF!</f>
        <v>#REF!</v>
      </c>
      <c r="E31" s="29">
        <f>IF(ISERROR(C31/D31),0,(C31/D31))</f>
        <v>0</v>
      </c>
      <c r="F31" s="31" t="e">
        <f>#REF!</f>
        <v>#REF!</v>
      </c>
      <c r="G31" s="31" t="e">
        <f>#REF!</f>
        <v>#REF!</v>
      </c>
      <c r="H31" s="29">
        <f>IF(ISERROR(F31/G31),0,(F31/G31))</f>
        <v>0</v>
      </c>
    </row>
    <row r="32" spans="1:8">
      <c r="B32" s="58" t="s">
        <v>177</v>
      </c>
      <c r="C32" s="104" t="e">
        <f>#REF!</f>
        <v>#REF!</v>
      </c>
      <c r="D32" s="104" t="e">
        <f>#REF!</f>
        <v>#REF!</v>
      </c>
      <c r="E32" s="59">
        <f>IF(ISERROR(C32/D32),0,(C32/D32))</f>
        <v>0</v>
      </c>
      <c r="F32" s="106" t="e">
        <f>#REF!</f>
        <v>#REF!</v>
      </c>
      <c r="G32" s="106" t="e">
        <f>#REF!</f>
        <v>#REF!</v>
      </c>
      <c r="H32" s="105">
        <f>IF(ISERROR(F32/G32),0,(F32/G32))</f>
        <v>0</v>
      </c>
    </row>
    <row r="34" spans="1:8">
      <c r="A34" s="334" t="s">
        <v>192</v>
      </c>
      <c r="B34" s="335"/>
      <c r="C34" s="335"/>
      <c r="D34" s="335"/>
      <c r="E34" s="335"/>
      <c r="F34" s="335"/>
      <c r="G34" s="335"/>
      <c r="H34" s="335"/>
    </row>
    <row r="35" spans="1:8" ht="46.9">
      <c r="A35" s="57" t="s">
        <v>142</v>
      </c>
      <c r="B35" s="57" t="s">
        <v>168</v>
      </c>
      <c r="C35" s="57" t="s">
        <v>169</v>
      </c>
      <c r="D35" s="57" t="s">
        <v>149</v>
      </c>
      <c r="E35" s="57" t="s">
        <v>170</v>
      </c>
      <c r="F35" s="57" t="s">
        <v>171</v>
      </c>
      <c r="G35" s="57" t="s">
        <v>172</v>
      </c>
      <c r="H35" s="57" t="s">
        <v>173</v>
      </c>
    </row>
    <row r="36" spans="1:8" ht="43.15">
      <c r="A36" s="30">
        <v>1</v>
      </c>
      <c r="B36" s="18" t="s">
        <v>193</v>
      </c>
      <c r="C36" s="19" t="e">
        <f>#REF!</f>
        <v>#REF!</v>
      </c>
      <c r="D36" s="19" t="e">
        <f>#REF!</f>
        <v>#REF!</v>
      </c>
      <c r="E36" s="29">
        <f>IF(ISERROR(C36/D36),0,(C36/D36))</f>
        <v>0</v>
      </c>
      <c r="F36" s="31" t="e">
        <f>#REF!</f>
        <v>#REF!</v>
      </c>
      <c r="G36" s="31" t="e">
        <f>#REF!</f>
        <v>#REF!</v>
      </c>
      <c r="H36" s="29">
        <f>IF(ISERROR(F36/G36),0,(F36/G36))</f>
        <v>0</v>
      </c>
    </row>
    <row r="37" spans="1:8" ht="57.6">
      <c r="A37" s="30">
        <v>2</v>
      </c>
      <c r="B37" s="26" t="s">
        <v>194</v>
      </c>
      <c r="C37" s="19" t="e">
        <f>#REF!</f>
        <v>#REF!</v>
      </c>
      <c r="D37" s="19" t="e">
        <f>#REF!</f>
        <v>#REF!</v>
      </c>
      <c r="E37" s="29">
        <f>IF(ISERROR(C37/D37),0,(C37/D37))</f>
        <v>0</v>
      </c>
      <c r="F37" s="31" t="e">
        <f>#REF!</f>
        <v>#REF!</v>
      </c>
      <c r="G37" s="31" t="e">
        <f>#REF!</f>
        <v>#REF!</v>
      </c>
      <c r="H37" s="29">
        <f>IF(ISERROR(F37/G37),0,(F37/G37))</f>
        <v>0</v>
      </c>
    </row>
    <row r="38" spans="1:8">
      <c r="B38" s="58" t="s">
        <v>177</v>
      </c>
      <c r="C38" s="104" t="e">
        <f>#REF!</f>
        <v>#REF!</v>
      </c>
      <c r="D38" s="104" t="e">
        <f>#REF!</f>
        <v>#REF!</v>
      </c>
      <c r="E38" s="105">
        <f>IF(ISERROR(C38/D38),0,(C38/D38))</f>
        <v>0</v>
      </c>
      <c r="F38" s="106" t="e">
        <f>#REF!</f>
        <v>#REF!</v>
      </c>
      <c r="G38" s="106" t="e">
        <f>#REF!</f>
        <v>#REF!</v>
      </c>
      <c r="H38" s="105">
        <f>IF(ISERROR(F38/G38),0,(F38/G38))</f>
        <v>0</v>
      </c>
    </row>
    <row r="40" spans="1:8">
      <c r="A40" s="334" t="s">
        <v>195</v>
      </c>
      <c r="B40" s="335"/>
      <c r="C40" s="335"/>
      <c r="D40" s="335"/>
      <c r="E40" s="335"/>
      <c r="F40" s="335"/>
      <c r="G40" s="335"/>
      <c r="H40" s="335"/>
    </row>
    <row r="41" spans="1:8" ht="46.9">
      <c r="A41" s="57" t="s">
        <v>142</v>
      </c>
      <c r="B41" s="57" t="s">
        <v>168</v>
      </c>
      <c r="C41" s="57" t="s">
        <v>169</v>
      </c>
      <c r="D41" s="57" t="s">
        <v>149</v>
      </c>
      <c r="E41" s="57" t="s">
        <v>170</v>
      </c>
      <c r="F41" s="57" t="s">
        <v>171</v>
      </c>
      <c r="G41" s="57" t="s">
        <v>172</v>
      </c>
      <c r="H41" s="57" t="s">
        <v>173</v>
      </c>
    </row>
    <row r="42" spans="1:8" ht="57.6">
      <c r="A42" s="30">
        <v>1</v>
      </c>
      <c r="B42" s="18" t="s">
        <v>196</v>
      </c>
      <c r="C42" s="19" t="e">
        <f>#REF!</f>
        <v>#REF!</v>
      </c>
      <c r="D42" s="19" t="e">
        <f>#REF!</f>
        <v>#REF!</v>
      </c>
      <c r="E42" s="29">
        <f>IF(ISERROR(C42/D42),0,(C42/D42))</f>
        <v>0</v>
      </c>
      <c r="F42" s="31" t="e">
        <f>#REF!</f>
        <v>#REF!</v>
      </c>
      <c r="G42" s="31" t="e">
        <f>#REF!</f>
        <v>#REF!</v>
      </c>
      <c r="H42" s="29">
        <f>IF(ISERROR(F42/G42),0,(F42/G42))</f>
        <v>0</v>
      </c>
    </row>
    <row r="43" spans="1:8">
      <c r="A43" s="30">
        <v>2</v>
      </c>
      <c r="B43" s="26" t="s">
        <v>197</v>
      </c>
      <c r="C43" s="19" t="e">
        <f>#REF!</f>
        <v>#REF!</v>
      </c>
      <c r="D43" s="19" t="e">
        <f>#REF!</f>
        <v>#REF!</v>
      </c>
      <c r="E43" s="29">
        <f>IF(ISERROR(C43/D43),0,(C43/D43))</f>
        <v>0</v>
      </c>
      <c r="F43" s="31" t="e">
        <f>#REF!</f>
        <v>#REF!</v>
      </c>
      <c r="G43" s="31" t="e">
        <f>#REF!</f>
        <v>#REF!</v>
      </c>
      <c r="H43" s="29">
        <f>IF(ISERROR(F43/G43),0,(F43/G43))</f>
        <v>0</v>
      </c>
    </row>
    <row r="44" spans="1:8">
      <c r="A44" s="30">
        <v>3</v>
      </c>
      <c r="B44" s="18" t="s">
        <v>198</v>
      </c>
      <c r="C44" s="19" t="e">
        <f>#REF!</f>
        <v>#REF!</v>
      </c>
      <c r="D44" s="19" t="e">
        <f>#REF!</f>
        <v>#REF!</v>
      </c>
      <c r="E44" s="29">
        <f>IF(ISERROR(C44/D44),0,(C44/D44))</f>
        <v>0</v>
      </c>
      <c r="F44" s="31" t="e">
        <f>#REF!</f>
        <v>#REF!</v>
      </c>
      <c r="G44" s="31" t="e">
        <f>#REF!</f>
        <v>#REF!</v>
      </c>
      <c r="H44" s="29">
        <f>IF(ISERROR(F44/G44),0,(F44/G44))</f>
        <v>0</v>
      </c>
    </row>
    <row r="45" spans="1:8">
      <c r="B45" s="58" t="s">
        <v>177</v>
      </c>
      <c r="C45" s="104" t="e">
        <f>#REF!</f>
        <v>#REF!</v>
      </c>
      <c r="D45" s="104" t="e">
        <f>#REF!</f>
        <v>#REF!</v>
      </c>
      <c r="E45" s="29">
        <f>IF(ISERROR(C45/D45),0,(C45/D45))</f>
        <v>0</v>
      </c>
      <c r="F45" s="31" t="e">
        <f>#REF!</f>
        <v>#REF!</v>
      </c>
      <c r="G45" s="31" t="e">
        <f>#REF!</f>
        <v>#REF!</v>
      </c>
      <c r="H45" s="29">
        <f>IF(ISERROR(F45/G45),0,(F45/G45))</f>
        <v>0</v>
      </c>
    </row>
    <row r="47" spans="1:8">
      <c r="A47" s="334" t="s">
        <v>199</v>
      </c>
      <c r="B47" s="335"/>
      <c r="C47" s="335"/>
      <c r="D47" s="335"/>
      <c r="E47" s="335"/>
      <c r="F47" s="335"/>
      <c r="G47" s="335"/>
      <c r="H47" s="335"/>
    </row>
    <row r="48" spans="1:8" ht="46.9">
      <c r="A48" s="57" t="s">
        <v>142</v>
      </c>
      <c r="B48" s="57" t="s">
        <v>168</v>
      </c>
      <c r="C48" s="57" t="s">
        <v>169</v>
      </c>
      <c r="D48" s="57" t="s">
        <v>149</v>
      </c>
      <c r="E48" s="57" t="s">
        <v>170</v>
      </c>
      <c r="F48" s="57" t="s">
        <v>171</v>
      </c>
      <c r="G48" s="57" t="s">
        <v>172</v>
      </c>
      <c r="H48" s="57" t="s">
        <v>173</v>
      </c>
    </row>
    <row r="49" spans="1:8" ht="43.15">
      <c r="A49" s="30">
        <v>1</v>
      </c>
      <c r="B49" s="18" t="s">
        <v>200</v>
      </c>
      <c r="C49" s="19" t="e">
        <f>#REF!</f>
        <v>#REF!</v>
      </c>
      <c r="D49" s="19" t="e">
        <f>#REF!</f>
        <v>#REF!</v>
      </c>
      <c r="E49" s="29">
        <f>IF(ISERROR(C49/D49),0,(C49/D49))</f>
        <v>0</v>
      </c>
      <c r="F49" s="31" t="e">
        <f>#REF!</f>
        <v>#REF!</v>
      </c>
      <c r="G49" s="31" t="e">
        <f>#REF!</f>
        <v>#REF!</v>
      </c>
      <c r="H49" s="29">
        <f>IF(ISERROR(F49/G49),0,(F49/G49))</f>
        <v>0</v>
      </c>
    </row>
    <row r="50" spans="1:8" ht="28.9">
      <c r="A50" s="30">
        <v>2</v>
      </c>
      <c r="B50" s="26" t="s">
        <v>201</v>
      </c>
      <c r="C50" s="19" t="e">
        <f>#REF!</f>
        <v>#REF!</v>
      </c>
      <c r="D50" s="19" t="e">
        <f>#REF!</f>
        <v>#REF!</v>
      </c>
      <c r="E50" s="29">
        <f>IF(ISERROR(C50/D50),0,(C50/D50))</f>
        <v>0</v>
      </c>
      <c r="F50" s="31" t="e">
        <f>#REF!</f>
        <v>#REF!</v>
      </c>
      <c r="G50" s="31" t="e">
        <f>#REF!</f>
        <v>#REF!</v>
      </c>
      <c r="H50" s="29">
        <f>IF(ISERROR(F50/G50),0,(F50/G50))</f>
        <v>0</v>
      </c>
    </row>
    <row r="51" spans="1:8">
      <c r="B51" s="58" t="s">
        <v>177</v>
      </c>
      <c r="C51" s="104" t="e">
        <f>#REF!</f>
        <v>#REF!</v>
      </c>
      <c r="D51" s="104" t="e">
        <f>#REF!</f>
        <v>#REF!</v>
      </c>
      <c r="E51" s="105">
        <f>IF(ISERROR(C51/D51),0,(C51/D51))</f>
        <v>0</v>
      </c>
      <c r="F51" s="106" t="e">
        <f>#REF!</f>
        <v>#REF!</v>
      </c>
      <c r="G51" s="106" t="e">
        <f>#REF!</f>
        <v>#REF!</v>
      </c>
      <c r="H51" s="105">
        <f>IF(ISERROR(F51/G51),0,(F51/G51))</f>
        <v>0</v>
      </c>
    </row>
    <row r="53" spans="1:8">
      <c r="A53" s="334" t="s">
        <v>202</v>
      </c>
      <c r="B53" s="335"/>
      <c r="C53" s="335"/>
      <c r="D53" s="335"/>
      <c r="E53" s="335"/>
      <c r="F53" s="335"/>
      <c r="G53" s="335"/>
      <c r="H53" s="335"/>
    </row>
    <row r="54" spans="1:8" ht="46.9">
      <c r="A54" s="57" t="s">
        <v>142</v>
      </c>
      <c r="B54" s="57" t="s">
        <v>168</v>
      </c>
      <c r="C54" s="57" t="s">
        <v>169</v>
      </c>
      <c r="D54" s="57" t="s">
        <v>149</v>
      </c>
      <c r="E54" s="57" t="s">
        <v>170</v>
      </c>
      <c r="F54" s="57" t="s">
        <v>171</v>
      </c>
      <c r="G54" s="57" t="s">
        <v>172</v>
      </c>
      <c r="H54" s="57" t="s">
        <v>173</v>
      </c>
    </row>
    <row r="55" spans="1:8" ht="64.5" customHeight="1">
      <c r="A55" s="30">
        <v>1</v>
      </c>
      <c r="B55" s="96" t="s">
        <v>107</v>
      </c>
      <c r="C55" s="19" t="e">
        <f>#REF!</f>
        <v>#REF!</v>
      </c>
      <c r="D55" s="19" t="e">
        <f>#REF!</f>
        <v>#REF!</v>
      </c>
      <c r="E55" s="29">
        <f>IF(ISERROR(C20/D20),0,(C55/D55))</f>
        <v>0</v>
      </c>
      <c r="F55" s="31" t="e">
        <f>#REF!</f>
        <v>#REF!</v>
      </c>
      <c r="G55" s="31" t="e">
        <f>#REF!</f>
        <v>#REF!</v>
      </c>
      <c r="H55" s="29">
        <f>IF(ISERROR(F55/G55),0,(F55/G55))</f>
        <v>0</v>
      </c>
    </row>
    <row r="56" spans="1:8" ht="28.9">
      <c r="A56" s="30">
        <v>2</v>
      </c>
      <c r="B56" s="26" t="s">
        <v>203</v>
      </c>
      <c r="C56" s="19" t="e">
        <f>#REF!</f>
        <v>#REF!</v>
      </c>
      <c r="D56" s="19" t="e">
        <f>#REF!</f>
        <v>#REF!</v>
      </c>
      <c r="E56" s="29">
        <f t="shared" ref="E56:E61" si="0">IF(ISERROR(C56/D56),0,(C56/D56))</f>
        <v>0</v>
      </c>
      <c r="F56" s="31" t="e">
        <f>#REF!</f>
        <v>#REF!</v>
      </c>
      <c r="G56" s="31" t="e">
        <f>#REF!</f>
        <v>#REF!</v>
      </c>
      <c r="H56" s="29">
        <f t="shared" ref="H56:H61" si="1">IF(ISERROR(F56/G56),0,(F56/G56))</f>
        <v>0</v>
      </c>
    </row>
    <row r="57" spans="1:8" ht="86.45">
      <c r="A57" s="30">
        <v>3</v>
      </c>
      <c r="B57" s="26" t="s">
        <v>204</v>
      </c>
      <c r="C57" s="19" t="e">
        <f>#REF!</f>
        <v>#REF!</v>
      </c>
      <c r="D57" s="19" t="e">
        <f>#REF!</f>
        <v>#REF!</v>
      </c>
      <c r="E57" s="29">
        <f t="shared" si="0"/>
        <v>0</v>
      </c>
      <c r="F57" s="31" t="e">
        <f>#REF!</f>
        <v>#REF!</v>
      </c>
      <c r="G57" s="31" t="e">
        <f>#REF!</f>
        <v>#REF!</v>
      </c>
      <c r="H57" s="29">
        <f t="shared" si="1"/>
        <v>0</v>
      </c>
    </row>
    <row r="58" spans="1:8" ht="72">
      <c r="A58" s="30">
        <v>4</v>
      </c>
      <c r="B58" s="26" t="s">
        <v>205</v>
      </c>
      <c r="C58" s="19" t="e">
        <f>#REF!</f>
        <v>#REF!</v>
      </c>
      <c r="D58" s="19" t="e">
        <f>#REF!</f>
        <v>#REF!</v>
      </c>
      <c r="E58" s="29">
        <f t="shared" si="0"/>
        <v>0</v>
      </c>
      <c r="F58" s="31" t="e">
        <f>#REF!</f>
        <v>#REF!</v>
      </c>
      <c r="G58" s="31" t="e">
        <f>#REF!</f>
        <v>#REF!</v>
      </c>
      <c r="H58" s="29">
        <f t="shared" si="1"/>
        <v>0</v>
      </c>
    </row>
    <row r="59" spans="1:8" ht="57.6">
      <c r="A59" s="30">
        <v>5</v>
      </c>
      <c r="B59" s="26" t="s">
        <v>206</v>
      </c>
      <c r="C59" s="19" t="e">
        <f>#REF!</f>
        <v>#REF!</v>
      </c>
      <c r="D59" s="19" t="e">
        <f>#REF!</f>
        <v>#REF!</v>
      </c>
      <c r="E59" s="29">
        <f t="shared" si="0"/>
        <v>0</v>
      </c>
      <c r="F59" s="31" t="e">
        <f>#REF!</f>
        <v>#REF!</v>
      </c>
      <c r="G59" s="31" t="e">
        <f>#REF!</f>
        <v>#REF!</v>
      </c>
      <c r="H59" s="29">
        <f t="shared" si="1"/>
        <v>0</v>
      </c>
    </row>
    <row r="60" spans="1:8" ht="129.6">
      <c r="A60" s="30">
        <v>6</v>
      </c>
      <c r="B60" s="26" t="s">
        <v>207</v>
      </c>
      <c r="C60" s="19" t="e">
        <f>#REF!</f>
        <v>#REF!</v>
      </c>
      <c r="D60" s="19" t="e">
        <f>#REF!</f>
        <v>#REF!</v>
      </c>
      <c r="E60" s="29">
        <f t="shared" si="0"/>
        <v>0</v>
      </c>
      <c r="F60" s="31" t="e">
        <f>#REF!</f>
        <v>#REF!</v>
      </c>
      <c r="G60" s="31" t="e">
        <f>#REF!</f>
        <v>#REF!</v>
      </c>
      <c r="H60" s="29">
        <f t="shared" si="1"/>
        <v>0</v>
      </c>
    </row>
    <row r="61" spans="1:8" ht="72">
      <c r="A61" s="30">
        <v>7</v>
      </c>
      <c r="B61" s="18" t="s">
        <v>208</v>
      </c>
      <c r="C61" s="19" t="e">
        <f>#REF!</f>
        <v>#REF!</v>
      </c>
      <c r="D61" s="19" t="e">
        <f>#REF!</f>
        <v>#REF!</v>
      </c>
      <c r="E61" s="29">
        <f t="shared" si="0"/>
        <v>0</v>
      </c>
      <c r="F61" s="31" t="e">
        <f>#REF!</f>
        <v>#REF!</v>
      </c>
      <c r="G61" s="31" t="e">
        <f>#REF!</f>
        <v>#REF!</v>
      </c>
      <c r="H61" s="29">
        <f t="shared" si="1"/>
        <v>0</v>
      </c>
    </row>
    <row r="62" spans="1:8">
      <c r="B62" s="58" t="s">
        <v>177</v>
      </c>
      <c r="C62" s="104" t="e">
        <f>#REF!</f>
        <v>#REF!</v>
      </c>
      <c r="D62" s="104" t="e">
        <f>#REF!</f>
        <v>#REF!</v>
      </c>
      <c r="E62" s="105">
        <f>IF(ISERROR(C62/D62),0,(C62/D62))</f>
        <v>0</v>
      </c>
      <c r="F62" s="106" t="e">
        <f>#REF!</f>
        <v>#REF!</v>
      </c>
      <c r="G62" s="106" t="e">
        <f>#REF!</f>
        <v>#REF!</v>
      </c>
      <c r="H62" s="105">
        <f>IF(ISERROR(F62/G62),0,(F62/G62))</f>
        <v>0</v>
      </c>
    </row>
  </sheetData>
  <mergeCells count="10">
    <mergeCell ref="B1:H1"/>
    <mergeCell ref="B7:H7"/>
    <mergeCell ref="B13:H13"/>
    <mergeCell ref="B14:H14"/>
    <mergeCell ref="B21:H21"/>
    <mergeCell ref="A47:H47"/>
    <mergeCell ref="A53:H53"/>
    <mergeCell ref="A40:H40"/>
    <mergeCell ref="A34:H34"/>
    <mergeCell ref="A28:H2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pageSetUpPr fitToPage="1"/>
  </sheetPr>
  <dimension ref="A1:S199"/>
  <sheetViews>
    <sheetView tabSelected="1" topLeftCell="A11" zoomScale="50" zoomScaleNormal="50" workbookViewId="0">
      <pane ySplit="1" topLeftCell="A16" activePane="bottomLeft" state="frozen"/>
      <selection pane="bottomLeft" activeCell="B43" sqref="B43"/>
      <selection activeCell="A11" sqref="A11"/>
    </sheetView>
  </sheetViews>
  <sheetFormatPr defaultColWidth="11.42578125" defaultRowHeight="20.45"/>
  <cols>
    <col min="1" max="1" width="14.42578125" style="136" customWidth="1"/>
    <col min="2" max="2" width="51.7109375" style="136" customWidth="1"/>
    <col min="3" max="3" width="45" style="136" customWidth="1"/>
    <col min="4" max="4" width="23.42578125" style="199" bestFit="1" customWidth="1"/>
    <col min="5" max="5" width="34.7109375" style="136" customWidth="1"/>
    <col min="6" max="6" width="40.7109375" style="136" customWidth="1"/>
    <col min="7" max="7" width="29.85546875" style="145" customWidth="1"/>
    <col min="8" max="8" width="60.7109375" style="136" customWidth="1"/>
    <col min="9" max="9" width="16.28515625" style="177" customWidth="1"/>
    <col min="10" max="10" width="29.5703125" style="136" customWidth="1"/>
    <col min="11" max="11" width="18" style="136" customWidth="1"/>
    <col min="12" max="12" width="28.28515625" style="136" customWidth="1"/>
    <col min="13" max="13" width="44.42578125" style="136" customWidth="1"/>
    <col min="14" max="14" width="40.28515625" style="136" customWidth="1"/>
    <col min="15" max="15" width="28.5703125" style="136" customWidth="1"/>
    <col min="16" max="16" width="23.5703125" style="136" customWidth="1"/>
    <col min="17" max="17" width="22.85546875" style="136" customWidth="1"/>
    <col min="18" max="18" width="13.7109375" style="136" customWidth="1"/>
    <col min="19" max="19" width="21.5703125" style="136" customWidth="1"/>
    <col min="20" max="16384" width="11.42578125" style="136"/>
  </cols>
  <sheetData>
    <row r="1" spans="1:19" ht="36.75" customHeight="1">
      <c r="C1" s="273"/>
    </row>
    <row r="2" spans="1:19" ht="36.75" customHeight="1">
      <c r="A2" s="351"/>
      <c r="B2" s="352"/>
      <c r="C2" s="352"/>
      <c r="D2" s="353"/>
      <c r="E2" s="360" t="s">
        <v>209</v>
      </c>
      <c r="F2" s="360"/>
      <c r="G2" s="360"/>
      <c r="H2" s="360"/>
      <c r="I2" s="360"/>
      <c r="J2" s="360"/>
      <c r="K2" s="360"/>
      <c r="L2" s="360"/>
      <c r="M2" s="360"/>
      <c r="N2" s="360"/>
      <c r="O2" s="360"/>
      <c r="P2" s="360"/>
      <c r="Q2" s="135" t="s">
        <v>210</v>
      </c>
      <c r="R2" s="347" t="s">
        <v>211</v>
      </c>
      <c r="S2" s="347"/>
    </row>
    <row r="3" spans="1:19" ht="36.75" customHeight="1">
      <c r="A3" s="354"/>
      <c r="B3" s="355"/>
      <c r="C3" s="355"/>
      <c r="D3" s="356"/>
      <c r="E3" s="360"/>
      <c r="F3" s="360"/>
      <c r="G3" s="360"/>
      <c r="H3" s="360"/>
      <c r="I3" s="360"/>
      <c r="J3" s="360"/>
      <c r="K3" s="360"/>
      <c r="L3" s="360"/>
      <c r="M3" s="360"/>
      <c r="N3" s="360"/>
      <c r="O3" s="360"/>
      <c r="P3" s="360"/>
      <c r="Q3" s="135" t="s">
        <v>212</v>
      </c>
      <c r="R3" s="348">
        <v>2</v>
      </c>
      <c r="S3" s="348"/>
    </row>
    <row r="4" spans="1:19" ht="36.75" customHeight="1">
      <c r="A4" s="357"/>
      <c r="B4" s="358"/>
      <c r="C4" s="358"/>
      <c r="D4" s="359"/>
      <c r="E4" s="360" t="s">
        <v>213</v>
      </c>
      <c r="F4" s="360"/>
      <c r="G4" s="360"/>
      <c r="H4" s="360"/>
      <c r="I4" s="360"/>
      <c r="J4" s="360"/>
      <c r="K4" s="360"/>
      <c r="L4" s="360"/>
      <c r="M4" s="360"/>
      <c r="N4" s="360"/>
      <c r="O4" s="360"/>
      <c r="P4" s="360"/>
      <c r="Q4" s="135" t="s">
        <v>214</v>
      </c>
      <c r="R4" s="349">
        <v>44173</v>
      </c>
      <c r="S4" s="350"/>
    </row>
    <row r="5" spans="1:19" ht="36.75" customHeight="1">
      <c r="C5" s="273"/>
    </row>
    <row r="6" spans="1:19" ht="59.25" customHeight="1">
      <c r="A6" s="370" t="s">
        <v>215</v>
      </c>
      <c r="B6" s="371"/>
      <c r="C6" s="134"/>
      <c r="D6" s="372">
        <v>44862</v>
      </c>
      <c r="E6" s="373"/>
      <c r="F6" s="373"/>
      <c r="G6" s="373"/>
      <c r="H6" s="373"/>
      <c r="I6" s="374"/>
      <c r="J6" s="375"/>
      <c r="K6" s="375"/>
      <c r="L6" s="375"/>
      <c r="M6" s="375"/>
      <c r="N6" s="365" t="s">
        <v>216</v>
      </c>
      <c r="O6" s="365"/>
      <c r="P6" s="383"/>
      <c r="Q6" s="383"/>
      <c r="R6" s="383"/>
      <c r="S6" s="383"/>
    </row>
    <row r="7" spans="1:19" ht="18" customHeight="1">
      <c r="A7" s="376" t="s">
        <v>217</v>
      </c>
      <c r="B7" s="377"/>
      <c r="C7" s="378"/>
      <c r="D7" s="378"/>
      <c r="E7" s="378"/>
      <c r="F7" s="378"/>
      <c r="G7" s="378"/>
      <c r="H7" s="378"/>
      <c r="I7" s="378"/>
      <c r="J7" s="378"/>
      <c r="K7" s="378"/>
      <c r="L7" s="378"/>
      <c r="M7" s="378"/>
      <c r="N7" s="377"/>
      <c r="O7" s="377"/>
      <c r="P7" s="377"/>
      <c r="Q7" s="377"/>
      <c r="R7" s="377"/>
      <c r="S7" s="379"/>
    </row>
    <row r="8" spans="1:19" ht="48.75" customHeight="1">
      <c r="A8" s="380"/>
      <c r="B8" s="381"/>
      <c r="C8" s="381"/>
      <c r="D8" s="381"/>
      <c r="E8" s="381"/>
      <c r="F8" s="381"/>
      <c r="G8" s="381"/>
      <c r="H8" s="381"/>
      <c r="I8" s="381"/>
      <c r="J8" s="381"/>
      <c r="K8" s="381"/>
      <c r="L8" s="381"/>
      <c r="M8" s="381"/>
      <c r="N8" s="381"/>
      <c r="O8" s="381"/>
      <c r="P8" s="381"/>
      <c r="Q8" s="381"/>
      <c r="R8" s="381"/>
      <c r="S8" s="382"/>
    </row>
    <row r="9" spans="1:19" ht="54.75" customHeight="1">
      <c r="A9" s="365" t="s">
        <v>218</v>
      </c>
      <c r="B9" s="365"/>
      <c r="C9" s="365"/>
      <c r="D9" s="365"/>
      <c r="E9" s="365"/>
      <c r="F9" s="365"/>
      <c r="G9" s="365"/>
      <c r="H9" s="365"/>
      <c r="I9" s="365"/>
      <c r="J9" s="365"/>
      <c r="K9" s="365"/>
      <c r="L9" s="365"/>
      <c r="M9" s="365"/>
      <c r="N9" s="365"/>
      <c r="O9" s="365"/>
      <c r="P9" s="365"/>
      <c r="Q9" s="365" t="s">
        <v>219</v>
      </c>
      <c r="R9" s="365"/>
      <c r="S9" s="365"/>
    </row>
    <row r="10" spans="1:19" ht="31.5" customHeight="1">
      <c r="A10" s="389"/>
      <c r="B10" s="389"/>
      <c r="C10" s="389"/>
      <c r="D10" s="389"/>
      <c r="E10" s="389"/>
      <c r="F10" s="389"/>
      <c r="G10" s="389"/>
      <c r="H10" s="389"/>
      <c r="I10" s="389"/>
      <c r="J10" s="389"/>
      <c r="K10" s="389"/>
      <c r="L10" s="389"/>
      <c r="M10" s="389"/>
      <c r="N10" s="389"/>
      <c r="O10" s="389"/>
      <c r="P10" s="389"/>
      <c r="Q10" s="389"/>
      <c r="R10" s="389"/>
      <c r="S10" s="389"/>
    </row>
    <row r="11" spans="1:19" ht="62.25" customHeight="1">
      <c r="A11" s="364" t="s">
        <v>220</v>
      </c>
      <c r="B11" s="364"/>
      <c r="C11" s="134"/>
      <c r="D11" s="366" t="s">
        <v>221</v>
      </c>
      <c r="E11" s="366"/>
      <c r="F11" s="366"/>
      <c r="G11" s="366"/>
      <c r="H11" s="366"/>
      <c r="I11" s="366"/>
      <c r="J11" s="366"/>
      <c r="K11" s="366"/>
      <c r="L11" s="366"/>
      <c r="M11" s="366"/>
      <c r="N11" s="366"/>
      <c r="O11" s="366"/>
      <c r="P11" s="366"/>
      <c r="Q11" s="366"/>
      <c r="R11" s="366"/>
      <c r="S11" s="367"/>
    </row>
    <row r="12" spans="1:19" ht="72" customHeight="1">
      <c r="A12" s="365" t="s">
        <v>222</v>
      </c>
      <c r="B12" s="365"/>
      <c r="C12" s="134"/>
      <c r="D12" s="366" t="s">
        <v>223</v>
      </c>
      <c r="E12" s="366"/>
      <c r="F12" s="366"/>
      <c r="G12" s="366"/>
      <c r="H12" s="366"/>
      <c r="I12" s="366"/>
      <c r="J12" s="366"/>
      <c r="K12" s="366"/>
      <c r="L12" s="366"/>
      <c r="M12" s="366"/>
      <c r="N12" s="366"/>
      <c r="O12" s="366"/>
      <c r="P12" s="366"/>
      <c r="Q12" s="366"/>
      <c r="R12" s="366"/>
      <c r="S12" s="367"/>
    </row>
    <row r="13" spans="1:19" ht="31.5" customHeight="1">
      <c r="A13" s="388" t="s">
        <v>224</v>
      </c>
      <c r="B13" s="388"/>
      <c r="C13" s="388"/>
      <c r="D13" s="388"/>
      <c r="E13" s="388"/>
      <c r="F13" s="388"/>
      <c r="G13" s="388"/>
      <c r="H13" s="388"/>
      <c r="I13" s="388"/>
      <c r="J13" s="388"/>
      <c r="K13" s="388"/>
      <c r="L13" s="388"/>
      <c r="M13" s="388"/>
      <c r="N13" s="388"/>
      <c r="O13" s="388"/>
      <c r="P13" s="388"/>
      <c r="Q13" s="388"/>
      <c r="R13" s="388"/>
      <c r="S13" s="388"/>
    </row>
    <row r="14" spans="1:19" ht="12.75" customHeight="1">
      <c r="A14" s="388"/>
      <c r="B14" s="388"/>
      <c r="C14" s="388"/>
      <c r="D14" s="388"/>
      <c r="E14" s="388"/>
      <c r="F14" s="388"/>
      <c r="G14" s="388"/>
      <c r="H14" s="388"/>
      <c r="I14" s="388"/>
      <c r="J14" s="388"/>
      <c r="K14" s="388"/>
      <c r="L14" s="388"/>
      <c r="M14" s="388"/>
      <c r="N14" s="388"/>
      <c r="O14" s="388"/>
      <c r="P14" s="388"/>
      <c r="Q14" s="388"/>
      <c r="R14" s="388"/>
      <c r="S14" s="388"/>
    </row>
    <row r="15" spans="1:19" ht="90" customHeight="1">
      <c r="A15" s="365" t="s">
        <v>225</v>
      </c>
      <c r="B15" s="365"/>
      <c r="C15" s="134"/>
      <c r="D15" s="365"/>
      <c r="E15" s="365"/>
      <c r="F15" s="365"/>
      <c r="G15" s="365"/>
      <c r="H15" s="365"/>
      <c r="I15" s="365"/>
      <c r="J15" s="365"/>
      <c r="K15" s="365"/>
      <c r="L15" s="365"/>
      <c r="M15" s="365"/>
      <c r="N15" s="365"/>
      <c r="O15" s="134" t="s">
        <v>226</v>
      </c>
      <c r="P15" s="137" t="s">
        <v>227</v>
      </c>
      <c r="Q15" s="134" t="s">
        <v>228</v>
      </c>
      <c r="R15" s="365" t="s">
        <v>229</v>
      </c>
      <c r="S15" s="365"/>
    </row>
    <row r="16" spans="1:19" s="202" customFormat="1" ht="60.75" customHeight="1">
      <c r="A16" s="390" t="s">
        <v>230</v>
      </c>
      <c r="B16" s="390"/>
      <c r="C16" s="235"/>
      <c r="D16" s="387" t="s">
        <v>231</v>
      </c>
      <c r="E16" s="387"/>
      <c r="F16" s="387"/>
      <c r="G16" s="387"/>
      <c r="H16" s="387"/>
      <c r="I16" s="387"/>
      <c r="J16" s="387"/>
      <c r="K16" s="387"/>
      <c r="L16" s="387"/>
      <c r="M16" s="387"/>
      <c r="N16" s="387"/>
      <c r="O16" s="182" t="s">
        <v>232</v>
      </c>
      <c r="P16" s="183">
        <v>44928</v>
      </c>
      <c r="Q16" s="184">
        <v>0.95</v>
      </c>
      <c r="R16" s="368" t="s">
        <v>233</v>
      </c>
      <c r="S16" s="369"/>
    </row>
    <row r="17" spans="1:19">
      <c r="C17" s="273"/>
      <c r="L17" s="138"/>
    </row>
    <row r="18" spans="1:19" s="149" customFormat="1" ht="78" customHeight="1">
      <c r="A18" s="134" t="s">
        <v>234</v>
      </c>
      <c r="B18" s="139" t="s">
        <v>235</v>
      </c>
      <c r="C18" s="295" t="s">
        <v>236</v>
      </c>
      <c r="D18" s="271" t="s">
        <v>237</v>
      </c>
      <c r="E18" s="134" t="s">
        <v>238</v>
      </c>
      <c r="F18" s="134" t="s">
        <v>239</v>
      </c>
      <c r="G18" s="146" t="s">
        <v>240</v>
      </c>
      <c r="H18" s="134" t="s">
        <v>241</v>
      </c>
      <c r="I18" s="178" t="s">
        <v>242</v>
      </c>
      <c r="J18" s="134" t="s">
        <v>243</v>
      </c>
      <c r="K18" s="134" t="s">
        <v>244</v>
      </c>
      <c r="L18" s="134" t="s">
        <v>245</v>
      </c>
      <c r="M18" s="134" t="s">
        <v>239</v>
      </c>
      <c r="N18" s="134" t="s">
        <v>246</v>
      </c>
      <c r="O18" s="134" t="s">
        <v>247</v>
      </c>
      <c r="P18" s="134" t="s">
        <v>248</v>
      </c>
      <c r="Q18" s="134" t="s">
        <v>249</v>
      </c>
      <c r="R18" s="134" t="s">
        <v>250</v>
      </c>
      <c r="S18" s="134" t="s">
        <v>251</v>
      </c>
    </row>
    <row r="19" spans="1:19" s="242" customFormat="1" ht="164.45" hidden="1" customHeight="1">
      <c r="A19" s="167">
        <v>1</v>
      </c>
      <c r="B19" s="236" t="s">
        <v>252</v>
      </c>
      <c r="C19" s="241" t="s">
        <v>253</v>
      </c>
      <c r="D19" s="272">
        <v>0.78</v>
      </c>
      <c r="E19" s="237" t="s">
        <v>254</v>
      </c>
      <c r="F19" s="237" t="s">
        <v>255</v>
      </c>
      <c r="G19" s="238">
        <v>1903295</v>
      </c>
      <c r="H19" s="236" t="s">
        <v>252</v>
      </c>
      <c r="I19" s="239">
        <v>1</v>
      </c>
      <c r="J19" s="237" t="s">
        <v>254</v>
      </c>
      <c r="K19" s="240">
        <v>44986</v>
      </c>
      <c r="L19" s="259">
        <v>45230</v>
      </c>
      <c r="M19" s="237" t="s">
        <v>255</v>
      </c>
      <c r="N19" s="241"/>
      <c r="O19" s="241"/>
      <c r="P19" s="241"/>
      <c r="Q19" s="241"/>
      <c r="R19" s="241"/>
      <c r="S19" s="241"/>
    </row>
    <row r="20" spans="1:19" s="242" customFormat="1" ht="164.45" hidden="1" customHeight="1">
      <c r="A20" s="167">
        <v>2</v>
      </c>
      <c r="B20" s="236" t="s">
        <v>256</v>
      </c>
      <c r="C20" s="241" t="s">
        <v>257</v>
      </c>
      <c r="D20" s="272">
        <v>0.78</v>
      </c>
      <c r="E20" s="237" t="s">
        <v>254</v>
      </c>
      <c r="F20" s="237" t="s">
        <v>255</v>
      </c>
      <c r="G20" s="238">
        <v>1642209</v>
      </c>
      <c r="H20" s="243" t="s">
        <v>256</v>
      </c>
      <c r="I20" s="239">
        <v>1</v>
      </c>
      <c r="J20" s="237" t="s">
        <v>254</v>
      </c>
      <c r="K20" s="240">
        <v>45047</v>
      </c>
      <c r="L20" s="259">
        <v>45230</v>
      </c>
      <c r="M20" s="237" t="s">
        <v>255</v>
      </c>
      <c r="N20" s="241"/>
      <c r="O20" s="241"/>
      <c r="P20" s="241"/>
      <c r="Q20" s="241"/>
      <c r="R20" s="241"/>
      <c r="S20" s="241"/>
    </row>
    <row r="21" spans="1:19" s="242" customFormat="1" ht="81.599999999999994" hidden="1">
      <c r="A21" s="167">
        <v>3</v>
      </c>
      <c r="B21" s="236" t="s">
        <v>258</v>
      </c>
      <c r="C21" s="274" t="s">
        <v>259</v>
      </c>
      <c r="D21" s="272">
        <v>0.78</v>
      </c>
      <c r="E21" s="237" t="s">
        <v>254</v>
      </c>
      <c r="F21" s="237" t="s">
        <v>255</v>
      </c>
      <c r="G21" s="238">
        <v>5017678</v>
      </c>
      <c r="H21" s="236" t="s">
        <v>258</v>
      </c>
      <c r="I21" s="239">
        <v>1</v>
      </c>
      <c r="J21" s="237" t="s">
        <v>254</v>
      </c>
      <c r="K21" s="240">
        <v>45078</v>
      </c>
      <c r="L21" s="259">
        <v>45230</v>
      </c>
      <c r="M21" s="237" t="s">
        <v>255</v>
      </c>
      <c r="N21" s="241"/>
      <c r="O21" s="241"/>
      <c r="P21" s="241"/>
      <c r="Q21" s="241"/>
      <c r="R21" s="241"/>
      <c r="S21" s="241"/>
    </row>
    <row r="22" spans="1:19" s="242" customFormat="1" ht="90" hidden="1" customHeight="1">
      <c r="A22" s="140">
        <v>4</v>
      </c>
      <c r="B22" s="236" t="s">
        <v>260</v>
      </c>
      <c r="C22" s="274" t="s">
        <v>261</v>
      </c>
      <c r="D22" s="272">
        <v>0.78</v>
      </c>
      <c r="E22" s="237" t="s">
        <v>254</v>
      </c>
      <c r="F22" s="237" t="s">
        <v>262</v>
      </c>
      <c r="G22" s="238">
        <v>0</v>
      </c>
      <c r="H22" s="243" t="s">
        <v>260</v>
      </c>
      <c r="I22" s="239">
        <v>1</v>
      </c>
      <c r="J22" s="237" t="s">
        <v>254</v>
      </c>
      <c r="K22" s="240">
        <v>45017</v>
      </c>
      <c r="L22" s="240">
        <v>45046</v>
      </c>
      <c r="M22" s="237" t="s">
        <v>262</v>
      </c>
      <c r="N22" s="241"/>
      <c r="O22" s="241"/>
      <c r="P22" s="241"/>
      <c r="Q22" s="241"/>
      <c r="R22" s="241"/>
      <c r="S22" s="241"/>
    </row>
    <row r="23" spans="1:19" s="242" customFormat="1" ht="142.9" hidden="1">
      <c r="A23" s="167">
        <v>5</v>
      </c>
      <c r="B23" s="236" t="s">
        <v>263</v>
      </c>
      <c r="C23" s="274" t="s">
        <v>264</v>
      </c>
      <c r="D23" s="272">
        <v>0.78</v>
      </c>
      <c r="E23" s="237" t="s">
        <v>254</v>
      </c>
      <c r="F23" s="237" t="s">
        <v>255</v>
      </c>
      <c r="G23" s="238">
        <v>3905091.824</v>
      </c>
      <c r="H23" s="236" t="s">
        <v>263</v>
      </c>
      <c r="I23" s="239">
        <v>1</v>
      </c>
      <c r="J23" s="237" t="s">
        <v>254</v>
      </c>
      <c r="K23" s="240">
        <v>45108</v>
      </c>
      <c r="L23" s="240">
        <v>45138</v>
      </c>
      <c r="M23" s="237" t="s">
        <v>255</v>
      </c>
      <c r="N23" s="241"/>
      <c r="O23" s="241"/>
      <c r="P23" s="241"/>
      <c r="Q23" s="241"/>
      <c r="R23" s="241"/>
      <c r="S23" s="241"/>
    </row>
    <row r="24" spans="1:19" s="242" customFormat="1" ht="81.599999999999994" hidden="1">
      <c r="A24" s="215">
        <v>6</v>
      </c>
      <c r="B24" s="260" t="s">
        <v>265</v>
      </c>
      <c r="C24" s="275" t="s">
        <v>266</v>
      </c>
      <c r="D24" s="272">
        <v>0.78</v>
      </c>
      <c r="E24" s="237" t="s">
        <v>254</v>
      </c>
      <c r="F24" s="237" t="s">
        <v>255</v>
      </c>
      <c r="G24" s="238">
        <v>5048657.28</v>
      </c>
      <c r="H24" s="236" t="s">
        <v>265</v>
      </c>
      <c r="I24" s="239">
        <v>1</v>
      </c>
      <c r="J24" s="237" t="s">
        <v>254</v>
      </c>
      <c r="K24" s="240">
        <v>45231</v>
      </c>
      <c r="L24" s="240">
        <v>45260</v>
      </c>
      <c r="M24" s="237" t="s">
        <v>255</v>
      </c>
      <c r="N24" s="241"/>
      <c r="O24" s="241"/>
      <c r="P24" s="241"/>
      <c r="Q24" s="241"/>
      <c r="R24" s="241"/>
      <c r="S24" s="241"/>
    </row>
    <row r="25" spans="1:19" s="242" customFormat="1" ht="81.599999999999994" hidden="1">
      <c r="A25" s="140">
        <v>7</v>
      </c>
      <c r="B25" s="236" t="s">
        <v>267</v>
      </c>
      <c r="C25" s="274" t="s">
        <v>261</v>
      </c>
      <c r="D25" s="272">
        <v>0.78</v>
      </c>
      <c r="E25" s="237" t="s">
        <v>254</v>
      </c>
      <c r="F25" s="237" t="s">
        <v>262</v>
      </c>
      <c r="G25" s="238">
        <v>0</v>
      </c>
      <c r="H25" s="243" t="s">
        <v>267</v>
      </c>
      <c r="I25" s="239">
        <v>1</v>
      </c>
      <c r="J25" s="237" t="s">
        <v>254</v>
      </c>
      <c r="K25" s="240">
        <v>44958</v>
      </c>
      <c r="L25" s="240">
        <v>44985</v>
      </c>
      <c r="M25" s="237" t="s">
        <v>262</v>
      </c>
      <c r="N25" s="241"/>
      <c r="O25" s="241"/>
      <c r="P25" s="241"/>
      <c r="Q25" s="241"/>
      <c r="R25" s="241"/>
      <c r="S25" s="241"/>
    </row>
    <row r="26" spans="1:19" s="242" customFormat="1" ht="81.599999999999994">
      <c r="A26" s="167">
        <v>8</v>
      </c>
      <c r="B26" s="236" t="s">
        <v>268</v>
      </c>
      <c r="C26" s="274" t="s">
        <v>269</v>
      </c>
      <c r="D26" s="272">
        <v>0.78</v>
      </c>
      <c r="E26" s="237" t="s">
        <v>254</v>
      </c>
      <c r="F26" s="237" t="s">
        <v>255</v>
      </c>
      <c r="G26" s="238">
        <v>770094</v>
      </c>
      <c r="H26" s="243" t="s">
        <v>268</v>
      </c>
      <c r="I26" s="239">
        <v>1</v>
      </c>
      <c r="J26" s="237" t="s">
        <v>254</v>
      </c>
      <c r="K26" s="240">
        <v>44986</v>
      </c>
      <c r="L26" s="240">
        <v>45016</v>
      </c>
      <c r="M26" s="237" t="s">
        <v>255</v>
      </c>
      <c r="N26" s="241"/>
      <c r="O26" s="241"/>
      <c r="P26" s="241"/>
      <c r="Q26" s="241"/>
      <c r="R26" s="241"/>
      <c r="S26" s="241"/>
    </row>
    <row r="27" spans="1:19" s="242" customFormat="1" ht="163.15" hidden="1">
      <c r="A27" s="167">
        <v>9</v>
      </c>
      <c r="B27" s="236" t="s">
        <v>270</v>
      </c>
      <c r="C27" s="293" t="s">
        <v>271</v>
      </c>
      <c r="D27" s="272">
        <v>0.78</v>
      </c>
      <c r="E27" s="237" t="s">
        <v>254</v>
      </c>
      <c r="F27" s="237" t="s">
        <v>255</v>
      </c>
      <c r="G27" s="238">
        <v>3071600</v>
      </c>
      <c r="H27" s="243" t="s">
        <v>270</v>
      </c>
      <c r="I27" s="239">
        <v>1</v>
      </c>
      <c r="J27" s="237" t="s">
        <v>254</v>
      </c>
      <c r="K27" s="240">
        <v>44986</v>
      </c>
      <c r="L27" s="240">
        <v>45016</v>
      </c>
      <c r="M27" s="237" t="s">
        <v>255</v>
      </c>
      <c r="N27" s="241"/>
      <c r="O27" s="241"/>
      <c r="P27" s="241"/>
      <c r="Q27" s="241"/>
      <c r="R27" s="241"/>
      <c r="S27" s="241"/>
    </row>
    <row r="28" spans="1:19" s="242" customFormat="1" ht="81.599999999999994" hidden="1">
      <c r="A28" s="140">
        <v>10</v>
      </c>
      <c r="B28" s="236" t="s">
        <v>272</v>
      </c>
      <c r="C28" s="274" t="s">
        <v>261</v>
      </c>
      <c r="D28" s="272">
        <v>0.78</v>
      </c>
      <c r="E28" s="237" t="s">
        <v>254</v>
      </c>
      <c r="F28" s="237" t="s">
        <v>262</v>
      </c>
      <c r="G28" s="238">
        <v>0</v>
      </c>
      <c r="H28" s="243" t="s">
        <v>272</v>
      </c>
      <c r="I28" s="239">
        <v>1</v>
      </c>
      <c r="J28" s="237" t="s">
        <v>254</v>
      </c>
      <c r="K28" s="240">
        <v>44958</v>
      </c>
      <c r="L28" s="240">
        <v>44985</v>
      </c>
      <c r="M28" s="237" t="s">
        <v>262</v>
      </c>
      <c r="N28" s="241"/>
      <c r="O28" s="241"/>
      <c r="P28" s="241"/>
      <c r="Q28" s="241"/>
      <c r="R28" s="241"/>
      <c r="S28" s="241"/>
    </row>
    <row r="29" spans="1:19" s="242" customFormat="1" ht="81.599999999999994" hidden="1">
      <c r="A29" s="215">
        <v>11</v>
      </c>
      <c r="B29" s="260" t="s">
        <v>273</v>
      </c>
      <c r="C29" s="275" t="s">
        <v>274</v>
      </c>
      <c r="D29" s="272">
        <v>0.78</v>
      </c>
      <c r="E29" s="237" t="s">
        <v>254</v>
      </c>
      <c r="F29" s="237" t="s">
        <v>262</v>
      </c>
      <c r="G29" s="238">
        <v>0</v>
      </c>
      <c r="H29" s="243" t="s">
        <v>273</v>
      </c>
      <c r="I29" s="239">
        <v>1</v>
      </c>
      <c r="J29" s="237" t="s">
        <v>254</v>
      </c>
      <c r="K29" s="240">
        <v>45139</v>
      </c>
      <c r="L29" s="240">
        <v>45169</v>
      </c>
      <c r="M29" s="237" t="s">
        <v>262</v>
      </c>
      <c r="N29" s="241"/>
      <c r="O29" s="241"/>
      <c r="P29" s="241"/>
      <c r="Q29" s="241"/>
      <c r="R29" s="241"/>
      <c r="S29" s="241"/>
    </row>
    <row r="30" spans="1:19" s="242" customFormat="1" ht="101.45" customHeight="1">
      <c r="A30" s="154">
        <v>12</v>
      </c>
      <c r="B30" s="361" t="s">
        <v>275</v>
      </c>
      <c r="C30" s="274" t="s">
        <v>261</v>
      </c>
      <c r="D30" s="340">
        <v>0.78</v>
      </c>
      <c r="E30" s="344" t="s">
        <v>254</v>
      </c>
      <c r="F30" s="344" t="s">
        <v>262</v>
      </c>
      <c r="G30" s="384">
        <v>0</v>
      </c>
      <c r="H30" s="243" t="s">
        <v>276</v>
      </c>
      <c r="I30" s="239">
        <v>0.1666</v>
      </c>
      <c r="J30" s="344" t="s">
        <v>254</v>
      </c>
      <c r="K30" s="240">
        <v>44958</v>
      </c>
      <c r="L30" s="240">
        <v>44985</v>
      </c>
      <c r="M30" s="344" t="s">
        <v>262</v>
      </c>
      <c r="N30" s="241"/>
      <c r="O30" s="241"/>
      <c r="P30" s="241"/>
      <c r="Q30" s="241"/>
      <c r="R30" s="241"/>
      <c r="S30" s="241"/>
    </row>
    <row r="31" spans="1:19" s="242" customFormat="1" ht="21">
      <c r="A31" s="168">
        <v>12</v>
      </c>
      <c r="B31" s="362"/>
      <c r="C31" s="274" t="s">
        <v>261</v>
      </c>
      <c r="D31" s="341"/>
      <c r="E31" s="345"/>
      <c r="F31" s="345"/>
      <c r="G31" s="385"/>
      <c r="H31" s="243" t="s">
        <v>277</v>
      </c>
      <c r="I31" s="239">
        <v>0.1666</v>
      </c>
      <c r="J31" s="345"/>
      <c r="K31" s="240">
        <v>45017</v>
      </c>
      <c r="L31" s="240">
        <v>45046</v>
      </c>
      <c r="M31" s="345"/>
      <c r="N31" s="241"/>
      <c r="O31" s="241"/>
      <c r="P31" s="241"/>
      <c r="Q31" s="241"/>
      <c r="R31" s="241"/>
      <c r="S31" s="241"/>
    </row>
    <row r="32" spans="1:19" s="242" customFormat="1" ht="102">
      <c r="A32" s="151">
        <v>12</v>
      </c>
      <c r="B32" s="362"/>
      <c r="C32" s="274" t="s">
        <v>278</v>
      </c>
      <c r="D32" s="341"/>
      <c r="E32" s="345"/>
      <c r="F32" s="345"/>
      <c r="G32" s="385"/>
      <c r="H32" s="243" t="s">
        <v>279</v>
      </c>
      <c r="I32" s="239">
        <v>0.1666</v>
      </c>
      <c r="J32" s="345"/>
      <c r="K32" s="240">
        <v>45078</v>
      </c>
      <c r="L32" s="240">
        <v>45107</v>
      </c>
      <c r="M32" s="345"/>
      <c r="N32" s="241"/>
      <c r="O32" s="241"/>
      <c r="P32" s="241"/>
      <c r="Q32" s="241"/>
      <c r="R32" s="241"/>
      <c r="S32" s="241"/>
    </row>
    <row r="33" spans="1:19" s="242" customFormat="1" ht="115.9" customHeight="1">
      <c r="A33" s="168">
        <v>12</v>
      </c>
      <c r="B33" s="362"/>
      <c r="C33" s="274" t="s">
        <v>280</v>
      </c>
      <c r="D33" s="341"/>
      <c r="E33" s="345"/>
      <c r="F33" s="345"/>
      <c r="G33" s="385"/>
      <c r="H33" s="243" t="s">
        <v>281</v>
      </c>
      <c r="I33" s="239">
        <v>0.1666</v>
      </c>
      <c r="J33" s="345"/>
      <c r="K33" s="240">
        <v>45139</v>
      </c>
      <c r="L33" s="240">
        <v>45169</v>
      </c>
      <c r="M33" s="345"/>
      <c r="N33" s="241"/>
      <c r="O33" s="241"/>
      <c r="P33" s="241"/>
      <c r="Q33" s="241"/>
      <c r="R33" s="241"/>
      <c r="S33" s="241"/>
    </row>
    <row r="34" spans="1:19" s="242" customFormat="1" ht="163.15">
      <c r="A34" s="168">
        <v>12</v>
      </c>
      <c r="B34" s="362"/>
      <c r="C34" s="241" t="s">
        <v>282</v>
      </c>
      <c r="D34" s="341"/>
      <c r="E34" s="345"/>
      <c r="F34" s="345"/>
      <c r="G34" s="385"/>
      <c r="H34" s="243" t="s">
        <v>283</v>
      </c>
      <c r="I34" s="239">
        <v>0.1666</v>
      </c>
      <c r="J34" s="345"/>
      <c r="K34" s="240">
        <v>45200</v>
      </c>
      <c r="L34" s="240">
        <v>45230</v>
      </c>
      <c r="M34" s="345"/>
      <c r="N34" s="241"/>
      <c r="O34" s="241"/>
      <c r="P34" s="241"/>
      <c r="Q34" s="241"/>
      <c r="R34" s="241"/>
      <c r="S34" s="241"/>
    </row>
    <row r="35" spans="1:19" s="242" customFormat="1" ht="21">
      <c r="A35" s="153">
        <v>12</v>
      </c>
      <c r="B35" s="363"/>
      <c r="C35" s="241"/>
      <c r="D35" s="342"/>
      <c r="E35" s="346"/>
      <c r="F35" s="346"/>
      <c r="G35" s="386"/>
      <c r="H35" s="243" t="s">
        <v>284</v>
      </c>
      <c r="I35" s="239">
        <v>0.1666</v>
      </c>
      <c r="J35" s="346"/>
      <c r="K35" s="240">
        <v>45261</v>
      </c>
      <c r="L35" s="240">
        <v>45291</v>
      </c>
      <c r="M35" s="346"/>
      <c r="N35" s="241"/>
      <c r="O35" s="241"/>
      <c r="P35" s="241"/>
      <c r="Q35" s="241"/>
      <c r="R35" s="241"/>
      <c r="S35" s="241"/>
    </row>
    <row r="36" spans="1:19" s="242" customFormat="1" ht="40.9" hidden="1">
      <c r="A36" s="150">
        <v>13</v>
      </c>
      <c r="B36" s="361" t="s">
        <v>285</v>
      </c>
      <c r="C36" s="274" t="s">
        <v>261</v>
      </c>
      <c r="D36" s="340">
        <v>0.78</v>
      </c>
      <c r="E36" s="344" t="s">
        <v>254</v>
      </c>
      <c r="F36" s="344" t="s">
        <v>262</v>
      </c>
      <c r="G36" s="384">
        <v>0</v>
      </c>
      <c r="H36" s="243" t="s">
        <v>286</v>
      </c>
      <c r="I36" s="239">
        <v>0.5</v>
      </c>
      <c r="J36" s="344" t="s">
        <v>254</v>
      </c>
      <c r="K36" s="240">
        <v>44986</v>
      </c>
      <c r="L36" s="240">
        <v>45016</v>
      </c>
      <c r="M36" s="344" t="s">
        <v>262</v>
      </c>
      <c r="N36" s="241"/>
      <c r="O36" s="241"/>
      <c r="P36" s="241"/>
      <c r="Q36" s="241"/>
      <c r="R36" s="241"/>
      <c r="S36" s="241"/>
    </row>
    <row r="37" spans="1:19" s="242" customFormat="1" ht="135.6" hidden="1" customHeight="1">
      <c r="A37" s="153">
        <v>13</v>
      </c>
      <c r="B37" s="363"/>
      <c r="C37" s="274" t="s">
        <v>287</v>
      </c>
      <c r="D37" s="342"/>
      <c r="E37" s="346"/>
      <c r="F37" s="346"/>
      <c r="G37" s="386"/>
      <c r="H37" s="243" t="s">
        <v>288</v>
      </c>
      <c r="I37" s="239">
        <v>0.5</v>
      </c>
      <c r="J37" s="346"/>
      <c r="K37" s="240">
        <v>45170</v>
      </c>
      <c r="L37" s="240">
        <v>45199</v>
      </c>
      <c r="M37" s="346"/>
      <c r="N37" s="241"/>
      <c r="O37" s="241"/>
      <c r="P37" s="241"/>
      <c r="Q37" s="241"/>
      <c r="R37" s="241"/>
      <c r="S37" s="241"/>
    </row>
    <row r="38" spans="1:19" s="242" customFormat="1" ht="81.599999999999994" hidden="1">
      <c r="A38" s="140">
        <v>14</v>
      </c>
      <c r="B38" s="236" t="s">
        <v>289</v>
      </c>
      <c r="C38" s="274" t="s">
        <v>290</v>
      </c>
      <c r="D38" s="272">
        <v>0.78</v>
      </c>
      <c r="E38" s="237" t="s">
        <v>254</v>
      </c>
      <c r="F38" s="237" t="s">
        <v>262</v>
      </c>
      <c r="G38" s="238">
        <v>0</v>
      </c>
      <c r="H38" s="243" t="s">
        <v>289</v>
      </c>
      <c r="I38" s="239">
        <v>1</v>
      </c>
      <c r="J38" s="237" t="s">
        <v>254</v>
      </c>
      <c r="K38" s="240">
        <v>45047</v>
      </c>
      <c r="L38" s="240">
        <v>45077</v>
      </c>
      <c r="M38" s="237" t="s">
        <v>262</v>
      </c>
      <c r="N38" s="241"/>
      <c r="O38" s="241"/>
      <c r="P38" s="241"/>
      <c r="Q38" s="241"/>
      <c r="R38" s="241"/>
      <c r="S38" s="241"/>
    </row>
    <row r="39" spans="1:19" s="242" customFormat="1" ht="86.45" hidden="1" customHeight="1">
      <c r="A39" s="150">
        <v>15</v>
      </c>
      <c r="B39" s="361" t="s">
        <v>291</v>
      </c>
      <c r="C39" s="274" t="s">
        <v>261</v>
      </c>
      <c r="D39" s="340">
        <v>0.78</v>
      </c>
      <c r="E39" s="344" t="s">
        <v>254</v>
      </c>
      <c r="F39" s="344" t="s">
        <v>262</v>
      </c>
      <c r="G39" s="384">
        <v>0</v>
      </c>
      <c r="H39" s="243" t="s">
        <v>292</v>
      </c>
      <c r="I39" s="239">
        <v>0.5</v>
      </c>
      <c r="J39" s="344" t="s">
        <v>254</v>
      </c>
      <c r="K39" s="240">
        <v>45017</v>
      </c>
      <c r="L39" s="240">
        <v>45046</v>
      </c>
      <c r="M39" s="344" t="s">
        <v>262</v>
      </c>
      <c r="N39" s="241"/>
      <c r="O39" s="241"/>
      <c r="P39" s="241"/>
      <c r="Q39" s="241"/>
      <c r="R39" s="241"/>
      <c r="S39" s="241"/>
    </row>
    <row r="40" spans="1:19" s="242" customFormat="1" ht="109.15" hidden="1" customHeight="1">
      <c r="A40" s="153">
        <v>15</v>
      </c>
      <c r="B40" s="363"/>
      <c r="C40" s="274" t="s">
        <v>293</v>
      </c>
      <c r="D40" s="342"/>
      <c r="E40" s="346"/>
      <c r="F40" s="346"/>
      <c r="G40" s="386"/>
      <c r="H40" s="243" t="s">
        <v>294</v>
      </c>
      <c r="I40" s="239">
        <v>0.5</v>
      </c>
      <c r="J40" s="346"/>
      <c r="K40" s="240">
        <v>45170</v>
      </c>
      <c r="L40" s="240">
        <v>45199</v>
      </c>
      <c r="M40" s="346"/>
      <c r="N40" s="241"/>
      <c r="O40" s="241"/>
      <c r="P40" s="241"/>
      <c r="Q40" s="241"/>
      <c r="R40" s="241"/>
      <c r="S40" s="241"/>
    </row>
    <row r="41" spans="1:19" s="242" customFormat="1" ht="81.599999999999994" hidden="1">
      <c r="A41" s="140">
        <v>16</v>
      </c>
      <c r="B41" s="236" t="s">
        <v>295</v>
      </c>
      <c r="C41" s="241" t="s">
        <v>296</v>
      </c>
      <c r="D41" s="272">
        <v>0.78</v>
      </c>
      <c r="E41" s="237" t="s">
        <v>254</v>
      </c>
      <c r="F41" s="237" t="s">
        <v>262</v>
      </c>
      <c r="G41" s="238">
        <v>0</v>
      </c>
      <c r="H41" s="243" t="s">
        <v>297</v>
      </c>
      <c r="I41" s="239">
        <v>1</v>
      </c>
      <c r="J41" s="237" t="s">
        <v>254</v>
      </c>
      <c r="K41" s="240">
        <v>45200</v>
      </c>
      <c r="L41" s="240">
        <v>45230</v>
      </c>
      <c r="M41" s="237" t="s">
        <v>262</v>
      </c>
      <c r="N41" s="241"/>
      <c r="O41" s="241"/>
      <c r="P41" s="241"/>
      <c r="Q41" s="241"/>
      <c r="R41" s="241"/>
      <c r="S41" s="241"/>
    </row>
    <row r="42" spans="1:19" s="242" customFormat="1" ht="81.599999999999994" hidden="1">
      <c r="A42" s="140">
        <v>17</v>
      </c>
      <c r="B42" s="236" t="s">
        <v>298</v>
      </c>
      <c r="C42" s="241"/>
      <c r="D42" s="272">
        <v>0.78</v>
      </c>
      <c r="E42" s="237" t="s">
        <v>254</v>
      </c>
      <c r="F42" s="237" t="s">
        <v>262</v>
      </c>
      <c r="G42" s="238">
        <v>0</v>
      </c>
      <c r="H42" s="244" t="s">
        <v>299</v>
      </c>
      <c r="I42" s="239">
        <v>1</v>
      </c>
      <c r="J42" s="237" t="s">
        <v>254</v>
      </c>
      <c r="K42" s="240">
        <v>45231</v>
      </c>
      <c r="L42" s="240">
        <v>45260</v>
      </c>
      <c r="M42" s="237" t="s">
        <v>262</v>
      </c>
      <c r="N42" s="241"/>
      <c r="O42" s="241"/>
      <c r="P42" s="241"/>
      <c r="Q42" s="241"/>
      <c r="R42" s="241"/>
      <c r="S42" s="241"/>
    </row>
    <row r="43" spans="1:19" s="242" customFormat="1" ht="146.44999999999999" hidden="1" customHeight="1">
      <c r="A43" s="269">
        <v>18</v>
      </c>
      <c r="B43" s="236" t="s">
        <v>300</v>
      </c>
      <c r="C43" s="274" t="s">
        <v>301</v>
      </c>
      <c r="D43" s="272">
        <v>0.78</v>
      </c>
      <c r="E43" s="237" t="s">
        <v>254</v>
      </c>
      <c r="F43" s="237" t="s">
        <v>262</v>
      </c>
      <c r="G43" s="238">
        <v>0</v>
      </c>
      <c r="H43" s="244" t="s">
        <v>300</v>
      </c>
      <c r="I43" s="239">
        <v>1</v>
      </c>
      <c r="J43" s="237" t="s">
        <v>254</v>
      </c>
      <c r="K43" s="240">
        <v>45108</v>
      </c>
      <c r="L43" s="240">
        <v>45138</v>
      </c>
      <c r="M43" s="237" t="s">
        <v>262</v>
      </c>
      <c r="N43" s="241"/>
      <c r="O43" s="241"/>
      <c r="P43" s="241"/>
      <c r="Q43" s="241"/>
      <c r="R43" s="241"/>
      <c r="S43" s="241"/>
    </row>
    <row r="44" spans="1:19" s="242" customFormat="1" ht="122.45" hidden="1">
      <c r="A44" s="167">
        <v>19</v>
      </c>
      <c r="B44" s="236" t="s">
        <v>302</v>
      </c>
      <c r="C44" s="293" t="s">
        <v>303</v>
      </c>
      <c r="D44" s="272">
        <v>0.78</v>
      </c>
      <c r="E44" s="237" t="s">
        <v>254</v>
      </c>
      <c r="F44" s="237" t="s">
        <v>255</v>
      </c>
      <c r="G44" s="238">
        <v>3181300</v>
      </c>
      <c r="H44" s="244" t="s">
        <v>302</v>
      </c>
      <c r="I44" s="239">
        <v>1</v>
      </c>
      <c r="J44" s="237" t="s">
        <v>254</v>
      </c>
      <c r="K44" s="240">
        <v>45139</v>
      </c>
      <c r="L44" s="240">
        <v>45169</v>
      </c>
      <c r="M44" s="237" t="s">
        <v>255</v>
      </c>
      <c r="N44" s="241"/>
      <c r="O44" s="241"/>
      <c r="P44" s="241"/>
      <c r="Q44" s="241"/>
      <c r="R44" s="241"/>
      <c r="S44" s="241"/>
    </row>
    <row r="45" spans="1:19" s="242" customFormat="1" ht="142.9">
      <c r="A45" s="140">
        <v>20</v>
      </c>
      <c r="B45" s="236" t="s">
        <v>304</v>
      </c>
      <c r="C45" s="274" t="s">
        <v>305</v>
      </c>
      <c r="D45" s="272">
        <v>0.78</v>
      </c>
      <c r="E45" s="237" t="s">
        <v>254</v>
      </c>
      <c r="F45" s="237" t="s">
        <v>262</v>
      </c>
      <c r="G45" s="238">
        <v>0</v>
      </c>
      <c r="H45" s="244" t="s">
        <v>304</v>
      </c>
      <c r="I45" s="239">
        <v>1</v>
      </c>
      <c r="J45" s="237" t="s">
        <v>254</v>
      </c>
      <c r="K45" s="240">
        <v>45139</v>
      </c>
      <c r="L45" s="240">
        <v>45169</v>
      </c>
      <c r="M45" s="237" t="s">
        <v>262</v>
      </c>
      <c r="N45" s="241"/>
      <c r="O45" s="241"/>
      <c r="P45" s="241"/>
      <c r="Q45" s="241"/>
      <c r="R45" s="241"/>
      <c r="S45" s="241"/>
    </row>
    <row r="46" spans="1:19" s="242" customFormat="1" ht="46.15" customHeight="1">
      <c r="A46" s="155">
        <v>21</v>
      </c>
      <c r="B46" s="361" t="s">
        <v>306</v>
      </c>
      <c r="C46" s="274" t="s">
        <v>261</v>
      </c>
      <c r="D46" s="340">
        <v>0.78</v>
      </c>
      <c r="E46" s="344" t="s">
        <v>254</v>
      </c>
      <c r="F46" s="344" t="s">
        <v>262</v>
      </c>
      <c r="G46" s="384">
        <v>0</v>
      </c>
      <c r="H46" s="244" t="s">
        <v>307</v>
      </c>
      <c r="I46" s="239">
        <v>0.5</v>
      </c>
      <c r="J46" s="344" t="s">
        <v>254</v>
      </c>
      <c r="K46" s="240">
        <v>45047</v>
      </c>
      <c r="L46" s="240">
        <v>45077</v>
      </c>
      <c r="M46" s="344" t="s">
        <v>262</v>
      </c>
      <c r="N46" s="241"/>
      <c r="O46" s="241"/>
      <c r="P46" s="241"/>
      <c r="Q46" s="241"/>
      <c r="R46" s="241"/>
      <c r="S46" s="241"/>
    </row>
    <row r="47" spans="1:19" s="242" customFormat="1" ht="153" customHeight="1">
      <c r="A47" s="160">
        <v>21</v>
      </c>
      <c r="B47" s="363"/>
      <c r="C47" s="274" t="s">
        <v>308</v>
      </c>
      <c r="D47" s="342"/>
      <c r="E47" s="346"/>
      <c r="F47" s="346"/>
      <c r="G47" s="386"/>
      <c r="H47" s="244" t="s">
        <v>309</v>
      </c>
      <c r="I47" s="239">
        <v>0.5</v>
      </c>
      <c r="J47" s="346"/>
      <c r="K47" s="240">
        <v>45200</v>
      </c>
      <c r="L47" s="240">
        <v>45230</v>
      </c>
      <c r="M47" s="346"/>
      <c r="N47" s="241"/>
      <c r="O47" s="241"/>
      <c r="P47" s="241"/>
      <c r="Q47" s="241"/>
      <c r="R47" s="241"/>
      <c r="S47" s="241"/>
    </row>
    <row r="48" spans="1:19" s="242" customFormat="1" ht="81.599999999999994" hidden="1">
      <c r="A48" s="140">
        <v>22</v>
      </c>
      <c r="B48" s="236" t="s">
        <v>310</v>
      </c>
      <c r="C48" s="241" t="s">
        <v>311</v>
      </c>
      <c r="D48" s="272">
        <v>0.78</v>
      </c>
      <c r="E48" s="237" t="s">
        <v>254</v>
      </c>
      <c r="F48" s="237" t="s">
        <v>262</v>
      </c>
      <c r="G48" s="238">
        <v>0</v>
      </c>
      <c r="H48" s="244" t="s">
        <v>310</v>
      </c>
      <c r="I48" s="239">
        <v>1</v>
      </c>
      <c r="J48" s="237" t="s">
        <v>254</v>
      </c>
      <c r="K48" s="240">
        <v>45231</v>
      </c>
      <c r="L48" s="240">
        <v>45260</v>
      </c>
      <c r="M48" s="237" t="s">
        <v>262</v>
      </c>
      <c r="N48" s="241"/>
      <c r="O48" s="241"/>
      <c r="P48" s="241"/>
      <c r="Q48" s="241"/>
      <c r="R48" s="241"/>
      <c r="S48" s="241"/>
    </row>
    <row r="49" spans="1:19" s="242" customFormat="1" ht="122.45" hidden="1">
      <c r="A49" s="140">
        <v>23</v>
      </c>
      <c r="B49" s="236" t="s">
        <v>312</v>
      </c>
      <c r="C49" s="241" t="s">
        <v>313</v>
      </c>
      <c r="D49" s="272">
        <v>0.78</v>
      </c>
      <c r="E49" s="237" t="s">
        <v>254</v>
      </c>
      <c r="F49" s="237" t="s">
        <v>262</v>
      </c>
      <c r="G49" s="238">
        <v>0</v>
      </c>
      <c r="H49" s="244" t="s">
        <v>312</v>
      </c>
      <c r="I49" s="239">
        <v>1</v>
      </c>
      <c r="J49" s="237" t="s">
        <v>254</v>
      </c>
      <c r="K49" s="240">
        <v>45200</v>
      </c>
      <c r="L49" s="240">
        <v>45230</v>
      </c>
      <c r="M49" s="237" t="s">
        <v>262</v>
      </c>
      <c r="N49" s="241"/>
      <c r="O49" s="241"/>
      <c r="P49" s="241"/>
      <c r="Q49" s="241"/>
      <c r="R49" s="241"/>
      <c r="S49" s="241"/>
    </row>
    <row r="50" spans="1:19" s="242" customFormat="1" ht="81.599999999999994" hidden="1">
      <c r="A50" s="140">
        <v>24</v>
      </c>
      <c r="B50" s="236" t="s">
        <v>314</v>
      </c>
      <c r="C50" s="241" t="s">
        <v>311</v>
      </c>
      <c r="D50" s="272">
        <v>0.78</v>
      </c>
      <c r="E50" s="237" t="s">
        <v>254</v>
      </c>
      <c r="F50" s="237" t="s">
        <v>262</v>
      </c>
      <c r="G50" s="238">
        <v>0</v>
      </c>
      <c r="H50" s="244" t="s">
        <v>314</v>
      </c>
      <c r="I50" s="239">
        <v>1</v>
      </c>
      <c r="J50" s="237" t="s">
        <v>254</v>
      </c>
      <c r="K50" s="240">
        <v>45231</v>
      </c>
      <c r="L50" s="240">
        <v>45260</v>
      </c>
      <c r="M50" s="237" t="s">
        <v>262</v>
      </c>
      <c r="N50" s="241"/>
      <c r="O50" s="241"/>
      <c r="P50" s="241"/>
      <c r="Q50" s="241"/>
      <c r="R50" s="241"/>
      <c r="S50" s="241"/>
    </row>
    <row r="51" spans="1:19" s="242" customFormat="1" ht="81.599999999999994" hidden="1">
      <c r="A51" s="140">
        <v>25</v>
      </c>
      <c r="B51" s="236" t="s">
        <v>315</v>
      </c>
      <c r="C51" s="274" t="s">
        <v>261</v>
      </c>
      <c r="D51" s="272">
        <v>0.78</v>
      </c>
      <c r="E51" s="237" t="s">
        <v>254</v>
      </c>
      <c r="F51" s="237" t="s">
        <v>262</v>
      </c>
      <c r="G51" s="238">
        <v>0</v>
      </c>
      <c r="H51" s="244" t="s">
        <v>315</v>
      </c>
      <c r="I51" s="239">
        <v>1</v>
      </c>
      <c r="J51" s="237" t="s">
        <v>254</v>
      </c>
      <c r="K51" s="240">
        <v>45017</v>
      </c>
      <c r="L51" s="240">
        <v>45046</v>
      </c>
      <c r="M51" s="237" t="s">
        <v>262</v>
      </c>
      <c r="N51" s="241"/>
      <c r="O51" s="241"/>
      <c r="P51" s="241"/>
      <c r="Q51" s="241"/>
      <c r="R51" s="241"/>
      <c r="S51" s="241"/>
    </row>
    <row r="52" spans="1:19" s="242" customFormat="1" ht="102" hidden="1">
      <c r="A52" s="140">
        <v>26</v>
      </c>
      <c r="B52" s="236" t="s">
        <v>316</v>
      </c>
      <c r="C52" s="274" t="s">
        <v>317</v>
      </c>
      <c r="D52" s="272">
        <v>0.78</v>
      </c>
      <c r="E52" s="237" t="s">
        <v>254</v>
      </c>
      <c r="F52" s="237" t="s">
        <v>262</v>
      </c>
      <c r="G52" s="238">
        <v>0</v>
      </c>
      <c r="H52" s="244" t="s">
        <v>316</v>
      </c>
      <c r="I52" s="239">
        <v>1</v>
      </c>
      <c r="J52" s="237" t="s">
        <v>254</v>
      </c>
      <c r="K52" s="240">
        <v>44986</v>
      </c>
      <c r="L52" s="240">
        <v>45016</v>
      </c>
      <c r="M52" s="237" t="s">
        <v>262</v>
      </c>
      <c r="N52" s="241"/>
      <c r="O52" s="241"/>
      <c r="P52" s="241"/>
      <c r="Q52" s="241"/>
      <c r="R52" s="241"/>
      <c r="S52" s="241"/>
    </row>
    <row r="53" spans="1:19" s="242" customFormat="1" ht="81.599999999999994" hidden="1">
      <c r="A53" s="140">
        <v>27</v>
      </c>
      <c r="B53" s="236" t="s">
        <v>318</v>
      </c>
      <c r="C53" s="274" t="s">
        <v>261</v>
      </c>
      <c r="D53" s="272">
        <v>0.78</v>
      </c>
      <c r="E53" s="237" t="s">
        <v>254</v>
      </c>
      <c r="F53" s="237" t="s">
        <v>262</v>
      </c>
      <c r="G53" s="238">
        <v>0</v>
      </c>
      <c r="H53" s="244" t="s">
        <v>318</v>
      </c>
      <c r="I53" s="239">
        <v>1</v>
      </c>
      <c r="J53" s="237" t="s">
        <v>254</v>
      </c>
      <c r="K53" s="240">
        <v>44958</v>
      </c>
      <c r="L53" s="240">
        <v>44985</v>
      </c>
      <c r="M53" s="237" t="s">
        <v>262</v>
      </c>
      <c r="N53" s="241"/>
      <c r="O53" s="241"/>
      <c r="P53" s="241"/>
      <c r="Q53" s="241"/>
      <c r="R53" s="241"/>
      <c r="S53" s="241"/>
    </row>
    <row r="54" spans="1:19" s="242" customFormat="1" ht="81.599999999999994" hidden="1">
      <c r="A54" s="140">
        <v>28</v>
      </c>
      <c r="B54" s="236" t="s">
        <v>319</v>
      </c>
      <c r="C54" s="274" t="s">
        <v>261</v>
      </c>
      <c r="D54" s="272">
        <v>0.78</v>
      </c>
      <c r="E54" s="237" t="s">
        <v>254</v>
      </c>
      <c r="F54" s="237" t="s">
        <v>262</v>
      </c>
      <c r="G54" s="238">
        <v>0</v>
      </c>
      <c r="H54" s="244" t="s">
        <v>320</v>
      </c>
      <c r="I54" s="239">
        <v>1</v>
      </c>
      <c r="J54" s="237" t="s">
        <v>254</v>
      </c>
      <c r="K54" s="240">
        <v>45047</v>
      </c>
      <c r="L54" s="240">
        <v>45077</v>
      </c>
      <c r="M54" s="237" t="s">
        <v>262</v>
      </c>
      <c r="N54" s="241"/>
      <c r="O54" s="241"/>
      <c r="P54" s="241"/>
      <c r="Q54" s="241"/>
      <c r="R54" s="241"/>
      <c r="S54" s="241"/>
    </row>
    <row r="55" spans="1:19" s="242" customFormat="1" ht="122.45">
      <c r="A55" s="140">
        <v>29</v>
      </c>
      <c r="B55" s="236" t="s">
        <v>321</v>
      </c>
      <c r="C55" s="274" t="s">
        <v>322</v>
      </c>
      <c r="D55" s="272">
        <v>0.78</v>
      </c>
      <c r="E55" s="237" t="s">
        <v>254</v>
      </c>
      <c r="F55" s="237" t="s">
        <v>262</v>
      </c>
      <c r="G55" s="238">
        <v>0</v>
      </c>
      <c r="H55" s="244" t="s">
        <v>321</v>
      </c>
      <c r="I55" s="239">
        <v>1</v>
      </c>
      <c r="J55" s="237" t="s">
        <v>254</v>
      </c>
      <c r="K55" s="240">
        <v>45108</v>
      </c>
      <c r="L55" s="240">
        <v>45138</v>
      </c>
      <c r="M55" s="237" t="s">
        <v>262</v>
      </c>
      <c r="N55" s="241"/>
      <c r="O55" s="241"/>
      <c r="P55" s="241"/>
      <c r="Q55" s="241"/>
      <c r="R55" s="241"/>
      <c r="S55" s="241"/>
    </row>
    <row r="56" spans="1:19" s="242" customFormat="1" ht="102" hidden="1">
      <c r="A56" s="140">
        <v>30</v>
      </c>
      <c r="B56" s="236" t="s">
        <v>323</v>
      </c>
      <c r="C56" s="274" t="s">
        <v>261</v>
      </c>
      <c r="D56" s="272">
        <v>0.78</v>
      </c>
      <c r="E56" s="237" t="s">
        <v>254</v>
      </c>
      <c r="F56" s="237" t="s">
        <v>262</v>
      </c>
      <c r="G56" s="238">
        <v>0</v>
      </c>
      <c r="H56" s="244" t="s">
        <v>323</v>
      </c>
      <c r="I56" s="239">
        <v>1</v>
      </c>
      <c r="J56" s="237" t="s">
        <v>254</v>
      </c>
      <c r="K56" s="240">
        <v>44958</v>
      </c>
      <c r="L56" s="240">
        <v>44985</v>
      </c>
      <c r="M56" s="237" t="s">
        <v>262</v>
      </c>
      <c r="N56" s="241"/>
      <c r="O56" s="241"/>
      <c r="P56" s="241"/>
      <c r="Q56" s="241"/>
      <c r="R56" s="241"/>
      <c r="S56" s="241"/>
    </row>
    <row r="57" spans="1:19" s="242" customFormat="1" ht="81.599999999999994" hidden="1">
      <c r="A57" s="140">
        <v>31</v>
      </c>
      <c r="B57" s="236" t="s">
        <v>324</v>
      </c>
      <c r="C57" s="274" t="s">
        <v>261</v>
      </c>
      <c r="D57" s="272">
        <v>0.78</v>
      </c>
      <c r="E57" s="237" t="s">
        <v>254</v>
      </c>
      <c r="F57" s="237" t="s">
        <v>262</v>
      </c>
      <c r="G57" s="238">
        <v>0</v>
      </c>
      <c r="H57" s="244" t="s">
        <v>324</v>
      </c>
      <c r="I57" s="239">
        <v>1</v>
      </c>
      <c r="J57" s="237" t="s">
        <v>254</v>
      </c>
      <c r="K57" s="240">
        <v>45047</v>
      </c>
      <c r="L57" s="240">
        <v>45077</v>
      </c>
      <c r="M57" s="237" t="s">
        <v>262</v>
      </c>
      <c r="N57" s="241"/>
      <c r="O57" s="241"/>
      <c r="P57" s="241"/>
      <c r="Q57" s="241"/>
      <c r="R57" s="241"/>
      <c r="S57" s="241"/>
    </row>
    <row r="58" spans="1:19" s="242" customFormat="1" ht="81.599999999999994" hidden="1">
      <c r="A58" s="140">
        <v>32</v>
      </c>
      <c r="B58" s="236" t="s">
        <v>325</v>
      </c>
      <c r="C58" s="274" t="s">
        <v>261</v>
      </c>
      <c r="D58" s="272">
        <v>0.78</v>
      </c>
      <c r="E58" s="237" t="s">
        <v>254</v>
      </c>
      <c r="F58" s="237" t="s">
        <v>262</v>
      </c>
      <c r="G58" s="238">
        <v>0</v>
      </c>
      <c r="H58" s="244" t="s">
        <v>325</v>
      </c>
      <c r="I58" s="239">
        <v>1</v>
      </c>
      <c r="J58" s="237" t="s">
        <v>254</v>
      </c>
      <c r="K58" s="240">
        <v>45047</v>
      </c>
      <c r="L58" s="240">
        <v>45077</v>
      </c>
      <c r="M58" s="237" t="s">
        <v>262</v>
      </c>
      <c r="N58" s="241"/>
      <c r="O58" s="241"/>
      <c r="P58" s="241"/>
      <c r="Q58" s="241"/>
      <c r="R58" s="241"/>
      <c r="S58" s="241"/>
    </row>
    <row r="59" spans="1:19" s="242" customFormat="1" ht="81.599999999999994" hidden="1">
      <c r="A59" s="140">
        <v>33</v>
      </c>
      <c r="B59" s="236" t="s">
        <v>326</v>
      </c>
      <c r="C59" s="274" t="s">
        <v>261</v>
      </c>
      <c r="D59" s="272">
        <v>0.78</v>
      </c>
      <c r="E59" s="237" t="s">
        <v>254</v>
      </c>
      <c r="F59" s="237" t="s">
        <v>262</v>
      </c>
      <c r="G59" s="238">
        <v>0</v>
      </c>
      <c r="H59" s="244" t="s">
        <v>326</v>
      </c>
      <c r="I59" s="239">
        <v>1</v>
      </c>
      <c r="J59" s="237" t="s">
        <v>254</v>
      </c>
      <c r="K59" s="240">
        <v>45047</v>
      </c>
      <c r="L59" s="240">
        <v>45077</v>
      </c>
      <c r="M59" s="237" t="s">
        <v>262</v>
      </c>
      <c r="N59" s="241"/>
      <c r="O59" s="241"/>
      <c r="P59" s="241"/>
      <c r="Q59" s="241"/>
      <c r="R59" s="241"/>
      <c r="S59" s="241"/>
    </row>
    <row r="60" spans="1:19" s="242" customFormat="1" ht="102" hidden="1">
      <c r="A60" s="140">
        <v>34</v>
      </c>
      <c r="B60" s="236" t="s">
        <v>327</v>
      </c>
      <c r="C60" s="274" t="s">
        <v>328</v>
      </c>
      <c r="D60" s="272">
        <v>0.78</v>
      </c>
      <c r="E60" s="237" t="s">
        <v>254</v>
      </c>
      <c r="F60" s="237" t="s">
        <v>262</v>
      </c>
      <c r="G60" s="238">
        <v>0</v>
      </c>
      <c r="H60" s="244" t="s">
        <v>327</v>
      </c>
      <c r="I60" s="239">
        <v>1</v>
      </c>
      <c r="J60" s="237" t="s">
        <v>254</v>
      </c>
      <c r="K60" s="240">
        <v>45108</v>
      </c>
      <c r="L60" s="240">
        <v>45138</v>
      </c>
      <c r="M60" s="237" t="s">
        <v>262</v>
      </c>
      <c r="N60" s="241"/>
      <c r="O60" s="241"/>
      <c r="P60" s="241"/>
      <c r="Q60" s="241"/>
      <c r="R60" s="241"/>
      <c r="S60" s="241"/>
    </row>
    <row r="61" spans="1:19" s="242" customFormat="1" ht="81.599999999999994" hidden="1">
      <c r="A61" s="140">
        <v>35</v>
      </c>
      <c r="B61" s="236" t="s">
        <v>329</v>
      </c>
      <c r="C61" s="274" t="s">
        <v>261</v>
      </c>
      <c r="D61" s="272">
        <v>0.78</v>
      </c>
      <c r="E61" s="237" t="s">
        <v>254</v>
      </c>
      <c r="F61" s="237" t="s">
        <v>262</v>
      </c>
      <c r="G61" s="238">
        <v>0</v>
      </c>
      <c r="H61" s="244" t="s">
        <v>329</v>
      </c>
      <c r="I61" s="239">
        <v>1</v>
      </c>
      <c r="J61" s="237" t="s">
        <v>254</v>
      </c>
      <c r="K61" s="240">
        <v>45047</v>
      </c>
      <c r="L61" s="240">
        <v>45077</v>
      </c>
      <c r="M61" s="237" t="s">
        <v>262</v>
      </c>
      <c r="N61" s="241"/>
      <c r="O61" s="241"/>
      <c r="P61" s="241"/>
      <c r="Q61" s="241"/>
      <c r="R61" s="241"/>
      <c r="S61" s="241"/>
    </row>
    <row r="62" spans="1:19" s="242" customFormat="1" ht="81.599999999999994">
      <c r="A62" s="154">
        <v>36</v>
      </c>
      <c r="B62" s="391" t="s">
        <v>330</v>
      </c>
      <c r="C62" s="274" t="s">
        <v>261</v>
      </c>
      <c r="D62" s="340">
        <v>0.78</v>
      </c>
      <c r="E62" s="344" t="s">
        <v>254</v>
      </c>
      <c r="F62" s="344" t="s">
        <v>262</v>
      </c>
      <c r="G62" s="384">
        <v>0</v>
      </c>
      <c r="H62" s="244" t="s">
        <v>331</v>
      </c>
      <c r="I62" s="239">
        <v>0.33329999999999999</v>
      </c>
      <c r="J62" s="344" t="s">
        <v>254</v>
      </c>
      <c r="K62" s="240">
        <v>44986</v>
      </c>
      <c r="L62" s="240">
        <v>45016</v>
      </c>
      <c r="M62" s="344" t="s">
        <v>262</v>
      </c>
      <c r="N62" s="241"/>
      <c r="O62" s="241"/>
      <c r="P62" s="241"/>
      <c r="Q62" s="241"/>
      <c r="R62" s="241"/>
      <c r="S62" s="241"/>
    </row>
    <row r="63" spans="1:19" s="242" customFormat="1" ht="142.9">
      <c r="A63" s="151">
        <v>36</v>
      </c>
      <c r="B63" s="392"/>
      <c r="C63" s="274" t="s">
        <v>332</v>
      </c>
      <c r="D63" s="341"/>
      <c r="E63" s="345"/>
      <c r="F63" s="345"/>
      <c r="G63" s="385"/>
      <c r="H63" s="244" t="s">
        <v>333</v>
      </c>
      <c r="I63" s="239">
        <v>0.33329999999999999</v>
      </c>
      <c r="J63" s="345"/>
      <c r="K63" s="240">
        <v>45108</v>
      </c>
      <c r="L63" s="240">
        <v>45138</v>
      </c>
      <c r="M63" s="345"/>
      <c r="N63" s="241"/>
      <c r="O63" s="241"/>
      <c r="P63" s="241"/>
      <c r="Q63" s="241"/>
      <c r="R63" s="241"/>
      <c r="S63" s="241"/>
    </row>
    <row r="64" spans="1:19" s="242" customFormat="1" ht="81.599999999999994">
      <c r="A64" s="153">
        <v>36</v>
      </c>
      <c r="B64" s="393"/>
      <c r="C64" s="241"/>
      <c r="D64" s="342"/>
      <c r="E64" s="346"/>
      <c r="F64" s="346"/>
      <c r="G64" s="386"/>
      <c r="H64" s="244" t="s">
        <v>334</v>
      </c>
      <c r="I64" s="239">
        <v>0.33329999999999999</v>
      </c>
      <c r="J64" s="346"/>
      <c r="K64" s="240">
        <v>45231</v>
      </c>
      <c r="L64" s="240">
        <v>45260</v>
      </c>
      <c r="M64" s="346"/>
      <c r="N64" s="241"/>
      <c r="O64" s="241"/>
      <c r="P64" s="241"/>
      <c r="Q64" s="241"/>
      <c r="R64" s="241"/>
      <c r="S64" s="241"/>
    </row>
    <row r="65" spans="1:19" s="242" customFormat="1" ht="142.9">
      <c r="A65" s="155">
        <v>37</v>
      </c>
      <c r="B65" s="361" t="s">
        <v>335</v>
      </c>
      <c r="C65" s="274" t="s">
        <v>261</v>
      </c>
      <c r="D65" s="340">
        <v>0.78</v>
      </c>
      <c r="E65" s="344" t="s">
        <v>254</v>
      </c>
      <c r="F65" s="344" t="s">
        <v>262</v>
      </c>
      <c r="G65" s="384">
        <v>0</v>
      </c>
      <c r="H65" s="244" t="s">
        <v>336</v>
      </c>
      <c r="I65" s="239">
        <v>0.5</v>
      </c>
      <c r="J65" s="344" t="s">
        <v>254</v>
      </c>
      <c r="K65" s="240">
        <v>44958</v>
      </c>
      <c r="L65" s="240">
        <v>44985</v>
      </c>
      <c r="M65" s="344" t="s">
        <v>262</v>
      </c>
      <c r="N65" s="241"/>
      <c r="O65" s="241"/>
      <c r="P65" s="241"/>
      <c r="Q65" s="241"/>
      <c r="R65" s="241"/>
      <c r="S65" s="241"/>
    </row>
    <row r="66" spans="1:19" s="242" customFormat="1" ht="142.9">
      <c r="A66" s="153">
        <v>37</v>
      </c>
      <c r="B66" s="363"/>
      <c r="C66" s="274" t="s">
        <v>337</v>
      </c>
      <c r="D66" s="342"/>
      <c r="E66" s="346"/>
      <c r="F66" s="346"/>
      <c r="G66" s="386"/>
      <c r="H66" s="244" t="s">
        <v>338</v>
      </c>
      <c r="I66" s="239">
        <v>0.5</v>
      </c>
      <c r="J66" s="346"/>
      <c r="K66" s="240">
        <v>45139</v>
      </c>
      <c r="L66" s="240">
        <v>45169</v>
      </c>
      <c r="M66" s="346"/>
      <c r="N66" s="241"/>
      <c r="O66" s="241"/>
      <c r="P66" s="241"/>
      <c r="Q66" s="241"/>
      <c r="R66" s="241"/>
      <c r="S66" s="241"/>
    </row>
    <row r="67" spans="1:19" s="242" customFormat="1" ht="81.599999999999994" hidden="1">
      <c r="A67" s="140">
        <v>38</v>
      </c>
      <c r="B67" s="236" t="s">
        <v>339</v>
      </c>
      <c r="C67" s="274" t="s">
        <v>261</v>
      </c>
      <c r="D67" s="272">
        <v>0.78</v>
      </c>
      <c r="E67" s="237" t="s">
        <v>254</v>
      </c>
      <c r="F67" s="237" t="s">
        <v>262</v>
      </c>
      <c r="G67" s="238">
        <v>0</v>
      </c>
      <c r="H67" s="244" t="s">
        <v>339</v>
      </c>
      <c r="I67" s="239">
        <v>1</v>
      </c>
      <c r="J67" s="237" t="s">
        <v>254</v>
      </c>
      <c r="K67" s="240">
        <v>45017</v>
      </c>
      <c r="L67" s="240">
        <v>45046</v>
      </c>
      <c r="M67" s="237" t="s">
        <v>262</v>
      </c>
      <c r="N67" s="241"/>
      <c r="O67" s="241"/>
      <c r="P67" s="241"/>
      <c r="Q67" s="241"/>
      <c r="R67" s="241"/>
      <c r="S67" s="241"/>
    </row>
    <row r="68" spans="1:19" s="242" customFormat="1" ht="81.599999999999994" hidden="1">
      <c r="A68" s="215">
        <v>39</v>
      </c>
      <c r="B68" s="260" t="s">
        <v>340</v>
      </c>
      <c r="C68" s="275" t="s">
        <v>341</v>
      </c>
      <c r="D68" s="272">
        <v>0.78</v>
      </c>
      <c r="E68" s="237" t="s">
        <v>254</v>
      </c>
      <c r="F68" s="237" t="s">
        <v>262</v>
      </c>
      <c r="G68" s="238">
        <v>0</v>
      </c>
      <c r="H68" s="244" t="s">
        <v>340</v>
      </c>
      <c r="I68" s="239">
        <v>1</v>
      </c>
      <c r="J68" s="237" t="s">
        <v>254</v>
      </c>
      <c r="K68" s="240">
        <v>44958</v>
      </c>
      <c r="L68" s="240">
        <v>45138</v>
      </c>
      <c r="M68" s="237" t="s">
        <v>262</v>
      </c>
      <c r="N68" s="241"/>
      <c r="O68" s="241"/>
      <c r="P68" s="241"/>
      <c r="Q68" s="241"/>
      <c r="R68" s="241"/>
      <c r="S68" s="241"/>
    </row>
    <row r="69" spans="1:19" s="242" customFormat="1" ht="142.9">
      <c r="A69" s="140">
        <v>40</v>
      </c>
      <c r="B69" s="236" t="s">
        <v>342</v>
      </c>
      <c r="C69" s="274" t="s">
        <v>343</v>
      </c>
      <c r="D69" s="272">
        <v>0.78</v>
      </c>
      <c r="E69" s="237" t="s">
        <v>254</v>
      </c>
      <c r="F69" s="237" t="s">
        <v>262</v>
      </c>
      <c r="G69" s="238">
        <v>0</v>
      </c>
      <c r="H69" s="244" t="s">
        <v>342</v>
      </c>
      <c r="I69" s="239">
        <v>1</v>
      </c>
      <c r="J69" s="237" t="s">
        <v>254</v>
      </c>
      <c r="K69" s="240">
        <v>45170</v>
      </c>
      <c r="L69" s="240">
        <v>45199</v>
      </c>
      <c r="M69" s="237" t="s">
        <v>262</v>
      </c>
      <c r="N69" s="241"/>
      <c r="O69" s="241"/>
      <c r="P69" s="241"/>
      <c r="Q69" s="241"/>
      <c r="R69" s="241"/>
      <c r="S69" s="241"/>
    </row>
    <row r="70" spans="1:19" s="242" customFormat="1" ht="81.599999999999994" hidden="1">
      <c r="A70" s="140">
        <v>41</v>
      </c>
      <c r="B70" s="144" t="s">
        <v>344</v>
      </c>
      <c r="C70" s="274" t="s">
        <v>345</v>
      </c>
      <c r="D70" s="272">
        <v>0.78</v>
      </c>
      <c r="E70" s="237" t="s">
        <v>254</v>
      </c>
      <c r="F70" s="237" t="s">
        <v>262</v>
      </c>
      <c r="G70" s="238">
        <v>0</v>
      </c>
      <c r="H70" s="244" t="s">
        <v>344</v>
      </c>
      <c r="I70" s="239">
        <v>1</v>
      </c>
      <c r="J70" s="237" t="s">
        <v>254</v>
      </c>
      <c r="K70" s="240">
        <v>45017</v>
      </c>
      <c r="L70" s="240">
        <v>45046</v>
      </c>
      <c r="M70" s="237" t="s">
        <v>262</v>
      </c>
      <c r="N70" s="241"/>
      <c r="O70" s="241"/>
      <c r="P70" s="241"/>
      <c r="Q70" s="241"/>
      <c r="R70" s="241"/>
      <c r="S70" s="241"/>
    </row>
    <row r="71" spans="1:19" s="242" customFormat="1" ht="181.15" hidden="1" customHeight="1">
      <c r="A71" s="140">
        <v>42</v>
      </c>
      <c r="B71" s="236" t="s">
        <v>346</v>
      </c>
      <c r="C71" s="274" t="s">
        <v>347</v>
      </c>
      <c r="D71" s="272">
        <v>0.78</v>
      </c>
      <c r="E71" s="237" t="s">
        <v>254</v>
      </c>
      <c r="F71" s="237" t="s">
        <v>262</v>
      </c>
      <c r="G71" s="238">
        <v>0</v>
      </c>
      <c r="H71" s="244" t="s">
        <v>346</v>
      </c>
      <c r="I71" s="239">
        <v>1</v>
      </c>
      <c r="J71" s="237" t="s">
        <v>254</v>
      </c>
      <c r="K71" s="240">
        <v>45047</v>
      </c>
      <c r="L71" s="240">
        <v>45077</v>
      </c>
      <c r="M71" s="237" t="s">
        <v>262</v>
      </c>
      <c r="N71" s="241"/>
      <c r="O71" s="241"/>
      <c r="P71" s="241"/>
      <c r="Q71" s="241"/>
      <c r="R71" s="241"/>
      <c r="S71" s="241"/>
    </row>
    <row r="72" spans="1:19" s="242" customFormat="1" ht="81.599999999999994" hidden="1">
      <c r="A72" s="140">
        <v>43</v>
      </c>
      <c r="B72" s="236" t="s">
        <v>348</v>
      </c>
      <c r="C72" s="274" t="s">
        <v>261</v>
      </c>
      <c r="D72" s="272">
        <v>0.78</v>
      </c>
      <c r="E72" s="237" t="s">
        <v>254</v>
      </c>
      <c r="F72" s="237" t="s">
        <v>262</v>
      </c>
      <c r="G72" s="238">
        <v>0</v>
      </c>
      <c r="H72" s="244" t="s">
        <v>348</v>
      </c>
      <c r="I72" s="239">
        <v>1</v>
      </c>
      <c r="J72" s="237" t="s">
        <v>254</v>
      </c>
      <c r="K72" s="240">
        <v>44986</v>
      </c>
      <c r="L72" s="240">
        <v>45016</v>
      </c>
      <c r="M72" s="237" t="s">
        <v>262</v>
      </c>
      <c r="N72" s="241"/>
      <c r="O72" s="241"/>
      <c r="P72" s="241"/>
      <c r="Q72" s="241"/>
      <c r="R72" s="241"/>
      <c r="S72" s="241"/>
    </row>
    <row r="73" spans="1:19" s="242" customFormat="1" ht="81.599999999999994" hidden="1">
      <c r="A73" s="140">
        <v>44</v>
      </c>
      <c r="B73" s="236" t="s">
        <v>349</v>
      </c>
      <c r="C73" s="274" t="s">
        <v>261</v>
      </c>
      <c r="D73" s="272">
        <v>0.78</v>
      </c>
      <c r="E73" s="237" t="s">
        <v>254</v>
      </c>
      <c r="F73" s="237" t="s">
        <v>262</v>
      </c>
      <c r="G73" s="238">
        <v>0</v>
      </c>
      <c r="H73" s="244" t="s">
        <v>349</v>
      </c>
      <c r="I73" s="239">
        <v>1</v>
      </c>
      <c r="J73" s="237" t="s">
        <v>254</v>
      </c>
      <c r="K73" s="240">
        <v>44958</v>
      </c>
      <c r="L73" s="240">
        <v>44985</v>
      </c>
      <c r="M73" s="237" t="s">
        <v>262</v>
      </c>
      <c r="N73" s="241"/>
      <c r="O73" s="241"/>
      <c r="P73" s="241"/>
      <c r="Q73" s="241"/>
      <c r="R73" s="241"/>
      <c r="S73" s="241"/>
    </row>
    <row r="74" spans="1:19" s="242" customFormat="1" ht="81.599999999999994" hidden="1">
      <c r="A74" s="215">
        <v>45</v>
      </c>
      <c r="B74" s="260" t="s">
        <v>350</v>
      </c>
      <c r="C74" s="275" t="s">
        <v>274</v>
      </c>
      <c r="D74" s="272">
        <v>0.78</v>
      </c>
      <c r="E74" s="237" t="s">
        <v>254</v>
      </c>
      <c r="F74" s="237" t="s">
        <v>255</v>
      </c>
      <c r="G74" s="238">
        <v>4031475</v>
      </c>
      <c r="H74" s="244" t="s">
        <v>350</v>
      </c>
      <c r="I74" s="239">
        <v>1</v>
      </c>
      <c r="J74" s="237" t="s">
        <v>254</v>
      </c>
      <c r="K74" s="240">
        <v>45078</v>
      </c>
      <c r="L74" s="240">
        <v>45107</v>
      </c>
      <c r="M74" s="237" t="s">
        <v>255</v>
      </c>
      <c r="N74" s="241"/>
      <c r="O74" s="241"/>
      <c r="P74" s="241"/>
      <c r="Q74" s="241"/>
      <c r="R74" s="241"/>
      <c r="S74" s="241"/>
    </row>
    <row r="75" spans="1:19" s="242" customFormat="1" ht="81.599999999999994" hidden="1">
      <c r="A75" s="215">
        <v>46</v>
      </c>
      <c r="B75" s="260" t="s">
        <v>351</v>
      </c>
      <c r="C75" s="275" t="s">
        <v>274</v>
      </c>
      <c r="D75" s="272">
        <v>0.78</v>
      </c>
      <c r="E75" s="237" t="s">
        <v>254</v>
      </c>
      <c r="F75" s="237" t="s">
        <v>255</v>
      </c>
      <c r="G75" s="238">
        <v>2512130</v>
      </c>
      <c r="H75" s="244" t="s">
        <v>351</v>
      </c>
      <c r="I75" s="239">
        <v>1</v>
      </c>
      <c r="J75" s="237" t="s">
        <v>254</v>
      </c>
      <c r="K75" s="240">
        <v>45078</v>
      </c>
      <c r="L75" s="240">
        <v>45107</v>
      </c>
      <c r="M75" s="237" t="s">
        <v>255</v>
      </c>
      <c r="N75" s="241"/>
      <c r="O75" s="241"/>
      <c r="P75" s="241"/>
      <c r="Q75" s="241"/>
      <c r="R75" s="241"/>
      <c r="S75" s="241"/>
    </row>
    <row r="76" spans="1:19" s="242" customFormat="1" ht="81.599999999999994" hidden="1">
      <c r="A76" s="140">
        <v>47</v>
      </c>
      <c r="B76" s="236" t="s">
        <v>352</v>
      </c>
      <c r="C76" s="274" t="s">
        <v>261</v>
      </c>
      <c r="D76" s="272">
        <v>0.78</v>
      </c>
      <c r="E76" s="237" t="s">
        <v>254</v>
      </c>
      <c r="F76" s="237" t="s">
        <v>262</v>
      </c>
      <c r="G76" s="238">
        <v>0</v>
      </c>
      <c r="H76" s="244" t="s">
        <v>352</v>
      </c>
      <c r="I76" s="239">
        <v>1</v>
      </c>
      <c r="J76" s="237" t="s">
        <v>254</v>
      </c>
      <c r="K76" s="240">
        <v>44958</v>
      </c>
      <c r="L76" s="240">
        <v>44985</v>
      </c>
      <c r="M76" s="237" t="s">
        <v>262</v>
      </c>
      <c r="N76" s="241"/>
      <c r="O76" s="241"/>
      <c r="P76" s="241"/>
      <c r="Q76" s="241"/>
      <c r="R76" s="241"/>
      <c r="S76" s="241"/>
    </row>
    <row r="77" spans="1:19" s="242" customFormat="1" ht="81.599999999999994" hidden="1">
      <c r="A77" s="140">
        <v>48</v>
      </c>
      <c r="B77" s="236" t="s">
        <v>353</v>
      </c>
      <c r="C77" s="274" t="s">
        <v>261</v>
      </c>
      <c r="D77" s="272">
        <v>0.78</v>
      </c>
      <c r="E77" s="237" t="s">
        <v>254</v>
      </c>
      <c r="F77" s="237" t="s">
        <v>262</v>
      </c>
      <c r="G77" s="238">
        <v>0</v>
      </c>
      <c r="H77" s="244" t="s">
        <v>353</v>
      </c>
      <c r="I77" s="239">
        <v>1</v>
      </c>
      <c r="J77" s="237" t="s">
        <v>254</v>
      </c>
      <c r="K77" s="240">
        <v>44986</v>
      </c>
      <c r="L77" s="240">
        <v>45016</v>
      </c>
      <c r="M77" s="237" t="s">
        <v>262</v>
      </c>
      <c r="N77" s="241"/>
      <c r="O77" s="241"/>
      <c r="P77" s="241"/>
      <c r="Q77" s="241"/>
      <c r="R77" s="241"/>
      <c r="S77" s="241"/>
    </row>
    <row r="78" spans="1:19" s="242" customFormat="1" ht="81.599999999999994" hidden="1">
      <c r="A78" s="140">
        <v>49</v>
      </c>
      <c r="B78" s="236" t="s">
        <v>354</v>
      </c>
      <c r="C78" s="274" t="s">
        <v>261</v>
      </c>
      <c r="D78" s="272">
        <v>0.78</v>
      </c>
      <c r="E78" s="237" t="s">
        <v>254</v>
      </c>
      <c r="F78" s="237" t="s">
        <v>262</v>
      </c>
      <c r="G78" s="238">
        <v>0</v>
      </c>
      <c r="H78" s="244" t="s">
        <v>354</v>
      </c>
      <c r="I78" s="239">
        <v>1</v>
      </c>
      <c r="J78" s="237" t="s">
        <v>254</v>
      </c>
      <c r="K78" s="240">
        <v>45017</v>
      </c>
      <c r="L78" s="240">
        <v>45046</v>
      </c>
      <c r="M78" s="237" t="s">
        <v>262</v>
      </c>
      <c r="N78" s="241"/>
      <c r="O78" s="241"/>
      <c r="P78" s="241"/>
      <c r="Q78" s="241"/>
      <c r="R78" s="241"/>
      <c r="S78" s="241"/>
    </row>
    <row r="79" spans="1:19" s="242" customFormat="1" ht="81.599999999999994" hidden="1">
      <c r="A79" s="140">
        <v>50</v>
      </c>
      <c r="B79" s="236" t="s">
        <v>355</v>
      </c>
      <c r="C79" s="274" t="s">
        <v>261</v>
      </c>
      <c r="D79" s="272">
        <v>0.78</v>
      </c>
      <c r="E79" s="237" t="s">
        <v>254</v>
      </c>
      <c r="F79" s="237" t="s">
        <v>262</v>
      </c>
      <c r="G79" s="238">
        <v>0</v>
      </c>
      <c r="H79" s="244" t="s">
        <v>355</v>
      </c>
      <c r="I79" s="239">
        <v>1</v>
      </c>
      <c r="J79" s="237" t="s">
        <v>254</v>
      </c>
      <c r="K79" s="240">
        <v>45017</v>
      </c>
      <c r="L79" s="240">
        <v>45046</v>
      </c>
      <c r="M79" s="237" t="s">
        <v>262</v>
      </c>
      <c r="N79" s="241"/>
      <c r="O79" s="241"/>
      <c r="P79" s="241"/>
      <c r="Q79" s="241"/>
      <c r="R79" s="241"/>
      <c r="S79" s="241"/>
    </row>
    <row r="80" spans="1:19" s="242" customFormat="1" ht="81.599999999999994" hidden="1">
      <c r="A80" s="140">
        <v>51</v>
      </c>
      <c r="B80" s="236" t="s">
        <v>356</v>
      </c>
      <c r="C80" s="274" t="s">
        <v>261</v>
      </c>
      <c r="D80" s="272">
        <v>0.78</v>
      </c>
      <c r="E80" s="237" t="s">
        <v>254</v>
      </c>
      <c r="F80" s="237" t="s">
        <v>262</v>
      </c>
      <c r="G80" s="238">
        <v>0</v>
      </c>
      <c r="H80" s="244" t="s">
        <v>356</v>
      </c>
      <c r="I80" s="239">
        <v>1</v>
      </c>
      <c r="J80" s="237" t="s">
        <v>254</v>
      </c>
      <c r="K80" s="240">
        <v>45017</v>
      </c>
      <c r="L80" s="240">
        <v>45046</v>
      </c>
      <c r="M80" s="237" t="s">
        <v>262</v>
      </c>
      <c r="N80" s="241"/>
      <c r="O80" s="241"/>
      <c r="P80" s="241"/>
      <c r="Q80" s="241"/>
      <c r="R80" s="241"/>
      <c r="S80" s="241"/>
    </row>
    <row r="81" spans="1:19" s="242" customFormat="1" ht="81.599999999999994" hidden="1">
      <c r="A81" s="140">
        <v>52</v>
      </c>
      <c r="B81" s="236" t="s">
        <v>357</v>
      </c>
      <c r="C81" s="274" t="s">
        <v>261</v>
      </c>
      <c r="D81" s="272">
        <v>0.78</v>
      </c>
      <c r="E81" s="237" t="s">
        <v>254</v>
      </c>
      <c r="F81" s="237" t="s">
        <v>262</v>
      </c>
      <c r="G81" s="238">
        <v>0</v>
      </c>
      <c r="H81" s="244" t="s">
        <v>357</v>
      </c>
      <c r="I81" s="239">
        <v>1</v>
      </c>
      <c r="J81" s="237" t="s">
        <v>254</v>
      </c>
      <c r="K81" s="240">
        <v>45047</v>
      </c>
      <c r="L81" s="240">
        <v>45077</v>
      </c>
      <c r="M81" s="237" t="s">
        <v>262</v>
      </c>
      <c r="N81" s="241"/>
      <c r="O81" s="241"/>
      <c r="P81" s="241"/>
      <c r="Q81" s="241"/>
      <c r="R81" s="241"/>
      <c r="S81" s="241"/>
    </row>
    <row r="82" spans="1:19" s="242" customFormat="1" ht="81.599999999999994" hidden="1">
      <c r="A82" s="140">
        <v>53</v>
      </c>
      <c r="B82" s="236" t="s">
        <v>358</v>
      </c>
      <c r="C82" s="274" t="s">
        <v>261</v>
      </c>
      <c r="D82" s="272">
        <v>0.78</v>
      </c>
      <c r="E82" s="237" t="s">
        <v>254</v>
      </c>
      <c r="F82" s="237" t="s">
        <v>262</v>
      </c>
      <c r="G82" s="238">
        <v>0</v>
      </c>
      <c r="H82" s="244" t="s">
        <v>358</v>
      </c>
      <c r="I82" s="239">
        <v>1</v>
      </c>
      <c r="J82" s="237" t="s">
        <v>254</v>
      </c>
      <c r="K82" s="240">
        <v>44958</v>
      </c>
      <c r="L82" s="240">
        <v>44985</v>
      </c>
      <c r="M82" s="237" t="s">
        <v>262</v>
      </c>
      <c r="N82" s="241"/>
      <c r="O82" s="241"/>
      <c r="P82" s="241"/>
      <c r="Q82" s="241"/>
      <c r="R82" s="241"/>
      <c r="S82" s="241"/>
    </row>
    <row r="83" spans="1:19" s="242" customFormat="1" ht="81.599999999999994" hidden="1">
      <c r="A83" s="140">
        <v>54</v>
      </c>
      <c r="B83" s="236" t="s">
        <v>359</v>
      </c>
      <c r="C83" s="274" t="s">
        <v>261</v>
      </c>
      <c r="D83" s="272">
        <v>0.78</v>
      </c>
      <c r="E83" s="237" t="s">
        <v>254</v>
      </c>
      <c r="F83" s="237" t="s">
        <v>262</v>
      </c>
      <c r="G83" s="238">
        <v>0</v>
      </c>
      <c r="H83" s="244" t="s">
        <v>359</v>
      </c>
      <c r="I83" s="239">
        <v>1</v>
      </c>
      <c r="J83" s="237" t="s">
        <v>254</v>
      </c>
      <c r="K83" s="240">
        <v>44986</v>
      </c>
      <c r="L83" s="240">
        <v>45016</v>
      </c>
      <c r="M83" s="237" t="s">
        <v>262</v>
      </c>
      <c r="N83" s="241"/>
      <c r="O83" s="241"/>
      <c r="P83" s="241"/>
      <c r="Q83" s="241"/>
      <c r="R83" s="241"/>
      <c r="S83" s="241"/>
    </row>
    <row r="84" spans="1:19" s="242" customFormat="1" ht="81.599999999999994" hidden="1">
      <c r="A84" s="140">
        <v>55</v>
      </c>
      <c r="B84" s="236" t="s">
        <v>360</v>
      </c>
      <c r="C84" s="274" t="s">
        <v>261</v>
      </c>
      <c r="D84" s="272">
        <v>0.78</v>
      </c>
      <c r="E84" s="237" t="s">
        <v>254</v>
      </c>
      <c r="F84" s="237" t="s">
        <v>262</v>
      </c>
      <c r="G84" s="238">
        <v>0</v>
      </c>
      <c r="H84" s="244" t="s">
        <v>360</v>
      </c>
      <c r="I84" s="239">
        <v>1</v>
      </c>
      <c r="J84" s="237" t="s">
        <v>254</v>
      </c>
      <c r="K84" s="240">
        <v>45017</v>
      </c>
      <c r="L84" s="240">
        <v>45046</v>
      </c>
      <c r="M84" s="237" t="s">
        <v>262</v>
      </c>
      <c r="N84" s="241"/>
      <c r="O84" s="241"/>
      <c r="P84" s="241"/>
      <c r="Q84" s="241"/>
      <c r="R84" s="241"/>
      <c r="S84" s="241"/>
    </row>
    <row r="85" spans="1:19" s="242" customFormat="1" ht="40.9" hidden="1">
      <c r="A85" s="150">
        <v>56</v>
      </c>
      <c r="B85" s="361" t="s">
        <v>361</v>
      </c>
      <c r="C85" s="274" t="s">
        <v>261</v>
      </c>
      <c r="D85" s="340">
        <v>0.78</v>
      </c>
      <c r="E85" s="344" t="s">
        <v>254</v>
      </c>
      <c r="F85" s="344" t="s">
        <v>262</v>
      </c>
      <c r="G85" s="384">
        <v>0</v>
      </c>
      <c r="H85" s="244" t="s">
        <v>362</v>
      </c>
      <c r="I85" s="239">
        <v>0.5</v>
      </c>
      <c r="J85" s="344" t="s">
        <v>254</v>
      </c>
      <c r="K85" s="240">
        <v>44986</v>
      </c>
      <c r="L85" s="240">
        <v>45016</v>
      </c>
      <c r="M85" s="344" t="s">
        <v>262</v>
      </c>
      <c r="N85" s="241"/>
      <c r="O85" s="241"/>
      <c r="P85" s="241"/>
      <c r="Q85" s="241"/>
      <c r="R85" s="241"/>
      <c r="S85" s="241"/>
    </row>
    <row r="86" spans="1:19" s="242" customFormat="1" ht="150" hidden="1" customHeight="1">
      <c r="A86" s="153">
        <v>56</v>
      </c>
      <c r="B86" s="363"/>
      <c r="C86" s="299" t="s">
        <v>363</v>
      </c>
      <c r="D86" s="342"/>
      <c r="E86" s="346"/>
      <c r="F86" s="346"/>
      <c r="G86" s="386"/>
      <c r="H86" s="244" t="s">
        <v>364</v>
      </c>
      <c r="I86" s="239">
        <v>0.5</v>
      </c>
      <c r="J86" s="346"/>
      <c r="K86" s="240">
        <v>45170</v>
      </c>
      <c r="L86" s="240">
        <v>45199</v>
      </c>
      <c r="M86" s="346"/>
      <c r="N86" s="241"/>
      <c r="O86" s="241"/>
      <c r="P86" s="241"/>
      <c r="Q86" s="241"/>
      <c r="R86" s="241"/>
      <c r="S86" s="241"/>
    </row>
    <row r="87" spans="1:19" s="242" customFormat="1" ht="81.599999999999994" hidden="1">
      <c r="A87" s="134">
        <v>57</v>
      </c>
      <c r="B87" s="236" t="s">
        <v>365</v>
      </c>
      <c r="C87" s="274" t="s">
        <v>261</v>
      </c>
      <c r="D87" s="272">
        <v>0.78</v>
      </c>
      <c r="E87" s="237" t="s">
        <v>254</v>
      </c>
      <c r="F87" s="237" t="s">
        <v>262</v>
      </c>
      <c r="G87" s="238">
        <v>0</v>
      </c>
      <c r="H87" s="244" t="s">
        <v>365</v>
      </c>
      <c r="I87" s="239">
        <v>1</v>
      </c>
      <c r="J87" s="237" t="s">
        <v>254</v>
      </c>
      <c r="K87" s="240">
        <v>45017</v>
      </c>
      <c r="L87" s="240">
        <v>45046</v>
      </c>
      <c r="M87" s="237" t="s">
        <v>262</v>
      </c>
      <c r="N87" s="241"/>
      <c r="O87" s="241"/>
      <c r="P87" s="241"/>
      <c r="Q87" s="241"/>
      <c r="R87" s="241"/>
      <c r="S87" s="241"/>
    </row>
    <row r="88" spans="1:19" s="242" customFormat="1" ht="40.9">
      <c r="A88" s="169">
        <v>58</v>
      </c>
      <c r="B88" s="361" t="s">
        <v>366</v>
      </c>
      <c r="C88" s="274" t="s">
        <v>261</v>
      </c>
      <c r="D88" s="340">
        <v>0.78</v>
      </c>
      <c r="E88" s="344" t="s">
        <v>254</v>
      </c>
      <c r="F88" s="344" t="s">
        <v>262</v>
      </c>
      <c r="G88" s="384">
        <v>0</v>
      </c>
      <c r="H88" s="244" t="s">
        <v>367</v>
      </c>
      <c r="I88" s="239">
        <v>0.33329999999999999</v>
      </c>
      <c r="J88" s="344" t="s">
        <v>254</v>
      </c>
      <c r="K88" s="240">
        <v>44958</v>
      </c>
      <c r="L88" s="240">
        <v>44985</v>
      </c>
      <c r="M88" s="344" t="s">
        <v>262</v>
      </c>
      <c r="N88" s="241"/>
      <c r="O88" s="241"/>
      <c r="P88" s="241"/>
      <c r="Q88" s="241"/>
      <c r="R88" s="241"/>
      <c r="S88" s="241"/>
    </row>
    <row r="89" spans="1:19" s="242" customFormat="1" ht="122.45">
      <c r="A89" s="156">
        <v>58</v>
      </c>
      <c r="B89" s="362"/>
      <c r="C89" s="274" t="s">
        <v>368</v>
      </c>
      <c r="D89" s="341"/>
      <c r="E89" s="345"/>
      <c r="F89" s="345"/>
      <c r="G89" s="385"/>
      <c r="H89" s="244" t="s">
        <v>369</v>
      </c>
      <c r="I89" s="239">
        <v>0.33329999999999999</v>
      </c>
      <c r="J89" s="345"/>
      <c r="K89" s="240">
        <v>45078</v>
      </c>
      <c r="L89" s="240">
        <v>45107</v>
      </c>
      <c r="M89" s="345"/>
      <c r="N89" s="241"/>
      <c r="O89" s="241"/>
      <c r="P89" s="241"/>
      <c r="Q89" s="241"/>
      <c r="R89" s="241"/>
      <c r="S89" s="241"/>
    </row>
    <row r="90" spans="1:19" s="242" customFormat="1" ht="123.6" customHeight="1">
      <c r="A90" s="170">
        <v>58</v>
      </c>
      <c r="B90" s="363"/>
      <c r="C90" s="274" t="s">
        <v>370</v>
      </c>
      <c r="D90" s="342"/>
      <c r="E90" s="346"/>
      <c r="F90" s="346"/>
      <c r="G90" s="386"/>
      <c r="H90" s="244" t="s">
        <v>371</v>
      </c>
      <c r="I90" s="239">
        <v>0.33329999999999999</v>
      </c>
      <c r="J90" s="346"/>
      <c r="K90" s="240">
        <v>45139</v>
      </c>
      <c r="L90" s="240">
        <v>45169</v>
      </c>
      <c r="M90" s="346"/>
      <c r="N90" s="241"/>
      <c r="O90" s="241"/>
      <c r="P90" s="241"/>
      <c r="Q90" s="241"/>
      <c r="R90" s="241"/>
      <c r="S90" s="241"/>
    </row>
    <row r="91" spans="1:19" s="242" customFormat="1" ht="122.45" hidden="1">
      <c r="A91" s="167">
        <v>59</v>
      </c>
      <c r="B91" s="236" t="s">
        <v>372</v>
      </c>
      <c r="C91" s="274" t="s">
        <v>373</v>
      </c>
      <c r="D91" s="272">
        <v>0.78</v>
      </c>
      <c r="E91" s="237" t="s">
        <v>254</v>
      </c>
      <c r="F91" s="237" t="s">
        <v>255</v>
      </c>
      <c r="G91" s="238">
        <v>510982.6</v>
      </c>
      <c r="H91" s="244" t="s">
        <v>372</v>
      </c>
      <c r="I91" s="239">
        <v>1</v>
      </c>
      <c r="J91" s="237" t="s">
        <v>254</v>
      </c>
      <c r="K91" s="240">
        <v>45047</v>
      </c>
      <c r="L91" s="240">
        <v>45077</v>
      </c>
      <c r="M91" s="237" t="s">
        <v>255</v>
      </c>
      <c r="N91" s="241"/>
      <c r="O91" s="241"/>
      <c r="P91" s="241"/>
      <c r="Q91" s="241"/>
      <c r="R91" s="241"/>
      <c r="S91" s="241"/>
    </row>
    <row r="92" spans="1:19" s="242" customFormat="1" ht="122.45" hidden="1">
      <c r="A92" s="155">
        <v>60</v>
      </c>
      <c r="B92" s="361" t="s">
        <v>374</v>
      </c>
      <c r="C92" s="274" t="s">
        <v>373</v>
      </c>
      <c r="D92" s="340">
        <v>0.78</v>
      </c>
      <c r="E92" s="344" t="s">
        <v>254</v>
      </c>
      <c r="F92" s="344" t="s">
        <v>262</v>
      </c>
      <c r="G92" s="384">
        <v>0</v>
      </c>
      <c r="H92" s="244" t="s">
        <v>375</v>
      </c>
      <c r="I92" s="239">
        <v>0.5</v>
      </c>
      <c r="J92" s="344" t="s">
        <v>254</v>
      </c>
      <c r="K92" s="240">
        <v>45047</v>
      </c>
      <c r="L92" s="240">
        <v>45077</v>
      </c>
      <c r="M92" s="344" t="s">
        <v>262</v>
      </c>
      <c r="N92" s="241"/>
      <c r="O92" s="241"/>
      <c r="P92" s="241"/>
      <c r="Q92" s="241"/>
      <c r="R92" s="241"/>
      <c r="S92" s="241"/>
    </row>
    <row r="93" spans="1:19" s="242" customFormat="1" ht="81.599999999999994" hidden="1">
      <c r="A93" s="153">
        <v>60</v>
      </c>
      <c r="B93" s="363"/>
      <c r="C93" s="241" t="s">
        <v>376</v>
      </c>
      <c r="D93" s="342"/>
      <c r="E93" s="346"/>
      <c r="F93" s="346"/>
      <c r="G93" s="386"/>
      <c r="H93" s="244" t="s">
        <v>377</v>
      </c>
      <c r="I93" s="239">
        <v>0.5</v>
      </c>
      <c r="J93" s="346"/>
      <c r="K93" s="240">
        <v>45200</v>
      </c>
      <c r="L93" s="240">
        <v>45230</v>
      </c>
      <c r="M93" s="346"/>
      <c r="N93" s="241"/>
      <c r="O93" s="241"/>
      <c r="P93" s="241"/>
      <c r="Q93" s="241"/>
      <c r="R93" s="241"/>
      <c r="S93" s="241"/>
    </row>
    <row r="94" spans="1:19" s="242" customFormat="1" ht="61.15">
      <c r="A94" s="155">
        <v>61</v>
      </c>
      <c r="B94" s="361" t="s">
        <v>378</v>
      </c>
      <c r="C94" s="274" t="s">
        <v>261</v>
      </c>
      <c r="D94" s="340">
        <v>0.78</v>
      </c>
      <c r="E94" s="344" t="s">
        <v>254</v>
      </c>
      <c r="F94" s="344" t="s">
        <v>262</v>
      </c>
      <c r="G94" s="384">
        <v>0</v>
      </c>
      <c r="H94" s="244" t="s">
        <v>379</v>
      </c>
      <c r="I94" s="239">
        <v>0.5</v>
      </c>
      <c r="J94" s="344" t="s">
        <v>254</v>
      </c>
      <c r="K94" s="240">
        <v>44958</v>
      </c>
      <c r="L94" s="240">
        <v>44985</v>
      </c>
      <c r="M94" s="344" t="s">
        <v>262</v>
      </c>
      <c r="N94" s="241"/>
      <c r="O94" s="241"/>
      <c r="P94" s="241"/>
      <c r="Q94" s="241"/>
      <c r="R94" s="241"/>
      <c r="S94" s="241"/>
    </row>
    <row r="95" spans="1:19" s="242" customFormat="1" ht="156" customHeight="1">
      <c r="A95" s="153">
        <v>61</v>
      </c>
      <c r="B95" s="363"/>
      <c r="C95" s="274" t="s">
        <v>380</v>
      </c>
      <c r="D95" s="342"/>
      <c r="E95" s="346"/>
      <c r="F95" s="346"/>
      <c r="G95" s="386"/>
      <c r="H95" s="244" t="s">
        <v>381</v>
      </c>
      <c r="I95" s="239">
        <v>0.5</v>
      </c>
      <c r="J95" s="346"/>
      <c r="K95" s="240">
        <v>45139</v>
      </c>
      <c r="L95" s="240">
        <v>45169</v>
      </c>
      <c r="M95" s="346"/>
      <c r="N95" s="241"/>
      <c r="O95" s="241"/>
      <c r="P95" s="241"/>
      <c r="Q95" s="241"/>
      <c r="R95" s="241"/>
      <c r="S95" s="241"/>
    </row>
    <row r="96" spans="1:19" s="242" customFormat="1" ht="40.9">
      <c r="A96" s="155">
        <v>62</v>
      </c>
      <c r="B96" s="361" t="s">
        <v>382</v>
      </c>
      <c r="C96" s="274" t="s">
        <v>261</v>
      </c>
      <c r="D96" s="340">
        <v>0.78</v>
      </c>
      <c r="E96" s="344" t="s">
        <v>254</v>
      </c>
      <c r="F96" s="344" t="s">
        <v>262</v>
      </c>
      <c r="G96" s="384">
        <v>0</v>
      </c>
      <c r="H96" s="244" t="s">
        <v>383</v>
      </c>
      <c r="I96" s="239">
        <v>0.5</v>
      </c>
      <c r="J96" s="344" t="s">
        <v>254</v>
      </c>
      <c r="K96" s="240">
        <v>45017</v>
      </c>
      <c r="L96" s="240">
        <v>45046</v>
      </c>
      <c r="M96" s="344" t="s">
        <v>262</v>
      </c>
      <c r="N96" s="241"/>
      <c r="O96" s="241"/>
      <c r="P96" s="241"/>
      <c r="Q96" s="241"/>
      <c r="R96" s="241"/>
      <c r="S96" s="241"/>
    </row>
    <row r="97" spans="1:19" s="242" customFormat="1" ht="174" customHeight="1">
      <c r="A97" s="153">
        <v>62</v>
      </c>
      <c r="B97" s="363"/>
      <c r="C97" s="274" t="s">
        <v>384</v>
      </c>
      <c r="D97" s="342"/>
      <c r="E97" s="346"/>
      <c r="F97" s="346"/>
      <c r="G97" s="386"/>
      <c r="H97" s="244" t="s">
        <v>385</v>
      </c>
      <c r="I97" s="239">
        <v>0.5</v>
      </c>
      <c r="J97" s="346"/>
      <c r="K97" s="240">
        <v>45139</v>
      </c>
      <c r="L97" s="240">
        <v>45169</v>
      </c>
      <c r="M97" s="346"/>
      <c r="N97" s="241"/>
      <c r="O97" s="241"/>
      <c r="P97" s="241"/>
      <c r="Q97" s="241"/>
      <c r="R97" s="241"/>
      <c r="S97" s="241"/>
    </row>
    <row r="98" spans="1:19" s="242" customFormat="1" ht="40.9" hidden="1">
      <c r="A98" s="157">
        <v>63</v>
      </c>
      <c r="B98" s="361" t="s">
        <v>386</v>
      </c>
      <c r="C98" s="274" t="s">
        <v>261</v>
      </c>
      <c r="D98" s="340">
        <v>0.78</v>
      </c>
      <c r="E98" s="344" t="s">
        <v>254</v>
      </c>
      <c r="F98" s="344" t="s">
        <v>262</v>
      </c>
      <c r="G98" s="384">
        <v>0</v>
      </c>
      <c r="H98" s="244" t="s">
        <v>387</v>
      </c>
      <c r="I98" s="239">
        <v>0.33329999999999999</v>
      </c>
      <c r="J98" s="344" t="s">
        <v>254</v>
      </c>
      <c r="K98" s="240">
        <v>44927</v>
      </c>
      <c r="L98" s="240">
        <v>44957</v>
      </c>
      <c r="M98" s="344" t="s">
        <v>262</v>
      </c>
      <c r="N98" s="241"/>
      <c r="O98" s="241"/>
      <c r="P98" s="241"/>
      <c r="Q98" s="241"/>
      <c r="R98" s="241"/>
      <c r="S98" s="241"/>
    </row>
    <row r="99" spans="1:19" s="242" customFormat="1" ht="122.45" hidden="1">
      <c r="A99" s="159">
        <v>63</v>
      </c>
      <c r="B99" s="362"/>
      <c r="C99" s="274" t="s">
        <v>388</v>
      </c>
      <c r="D99" s="341"/>
      <c r="E99" s="345"/>
      <c r="F99" s="345"/>
      <c r="G99" s="385"/>
      <c r="H99" s="244" t="s">
        <v>389</v>
      </c>
      <c r="I99" s="239">
        <v>0.33329999999999999</v>
      </c>
      <c r="J99" s="345"/>
      <c r="K99" s="240">
        <v>45078</v>
      </c>
      <c r="L99" s="240">
        <v>45107</v>
      </c>
      <c r="M99" s="345"/>
      <c r="N99" s="241"/>
      <c r="O99" s="241"/>
      <c r="P99" s="241"/>
      <c r="Q99" s="241"/>
      <c r="R99" s="241"/>
      <c r="S99" s="241"/>
    </row>
    <row r="100" spans="1:19" s="242" customFormat="1" ht="81.599999999999994" hidden="1">
      <c r="A100" s="158">
        <v>63</v>
      </c>
      <c r="B100" s="363"/>
      <c r="C100" s="241" t="s">
        <v>390</v>
      </c>
      <c r="D100" s="342"/>
      <c r="E100" s="346"/>
      <c r="F100" s="346"/>
      <c r="G100" s="386"/>
      <c r="H100" s="244" t="s">
        <v>391</v>
      </c>
      <c r="I100" s="239">
        <v>0.33329999999999999</v>
      </c>
      <c r="J100" s="346"/>
      <c r="K100" s="240">
        <v>45200</v>
      </c>
      <c r="L100" s="240">
        <v>45230</v>
      </c>
      <c r="M100" s="346"/>
      <c r="N100" s="241"/>
      <c r="O100" s="241"/>
      <c r="P100" s="241"/>
      <c r="Q100" s="241"/>
      <c r="R100" s="241"/>
      <c r="S100" s="241"/>
    </row>
    <row r="101" spans="1:19" s="242" customFormat="1" ht="122.45" hidden="1">
      <c r="A101" s="140">
        <v>64</v>
      </c>
      <c r="B101" s="236" t="s">
        <v>392</v>
      </c>
      <c r="C101" s="274" t="s">
        <v>393</v>
      </c>
      <c r="D101" s="272">
        <v>0.78</v>
      </c>
      <c r="E101" s="237" t="s">
        <v>254</v>
      </c>
      <c r="F101" s="237" t="s">
        <v>262</v>
      </c>
      <c r="G101" s="238">
        <v>0</v>
      </c>
      <c r="H101" s="244" t="s">
        <v>392</v>
      </c>
      <c r="I101" s="239">
        <v>1</v>
      </c>
      <c r="J101" s="237" t="s">
        <v>254</v>
      </c>
      <c r="K101" s="240">
        <v>45170</v>
      </c>
      <c r="L101" s="240">
        <v>45199</v>
      </c>
      <c r="M101" s="237" t="s">
        <v>262</v>
      </c>
      <c r="N101" s="241"/>
      <c r="O101" s="241"/>
      <c r="P101" s="241"/>
      <c r="Q101" s="241"/>
      <c r="R101" s="241"/>
      <c r="S101" s="241"/>
    </row>
    <row r="102" spans="1:19" s="242" customFormat="1" ht="40.9" hidden="1">
      <c r="A102" s="155">
        <v>65</v>
      </c>
      <c r="B102" s="361" t="s">
        <v>394</v>
      </c>
      <c r="C102" s="274" t="s">
        <v>261</v>
      </c>
      <c r="D102" s="340">
        <v>0.78</v>
      </c>
      <c r="E102" s="344" t="s">
        <v>254</v>
      </c>
      <c r="F102" s="344" t="s">
        <v>262</v>
      </c>
      <c r="G102" s="384">
        <v>0</v>
      </c>
      <c r="H102" s="245" t="s">
        <v>395</v>
      </c>
      <c r="I102" s="239">
        <v>0.5</v>
      </c>
      <c r="J102" s="344" t="s">
        <v>254</v>
      </c>
      <c r="K102" s="240">
        <v>44986</v>
      </c>
      <c r="L102" s="240">
        <v>45016</v>
      </c>
      <c r="M102" s="344" t="s">
        <v>262</v>
      </c>
      <c r="N102" s="241"/>
      <c r="O102" s="241"/>
      <c r="P102" s="241"/>
      <c r="Q102" s="241"/>
      <c r="R102" s="241"/>
      <c r="S102" s="241"/>
    </row>
    <row r="103" spans="1:19" s="242" customFormat="1" ht="40.9" hidden="1">
      <c r="A103" s="153">
        <v>65</v>
      </c>
      <c r="B103" s="363"/>
      <c r="C103" s="241"/>
      <c r="D103" s="342"/>
      <c r="E103" s="346"/>
      <c r="F103" s="346"/>
      <c r="G103" s="386"/>
      <c r="H103" s="245" t="s">
        <v>396</v>
      </c>
      <c r="I103" s="239">
        <v>0.5</v>
      </c>
      <c r="J103" s="346"/>
      <c r="K103" s="240">
        <v>45231</v>
      </c>
      <c r="L103" s="240">
        <v>45260</v>
      </c>
      <c r="M103" s="346"/>
      <c r="N103" s="241"/>
      <c r="O103" s="241"/>
      <c r="P103" s="241"/>
      <c r="Q103" s="241"/>
      <c r="R103" s="241"/>
      <c r="S103" s="241"/>
    </row>
    <row r="104" spans="1:19" s="242" customFormat="1" ht="40.9">
      <c r="A104" s="155">
        <v>66</v>
      </c>
      <c r="B104" s="361" t="s">
        <v>397</v>
      </c>
      <c r="C104" s="274" t="s">
        <v>261</v>
      </c>
      <c r="D104" s="340">
        <v>0.78</v>
      </c>
      <c r="E104" s="344" t="s">
        <v>254</v>
      </c>
      <c r="F104" s="344" t="s">
        <v>262</v>
      </c>
      <c r="G104" s="384">
        <v>0</v>
      </c>
      <c r="H104" s="243" t="s">
        <v>398</v>
      </c>
      <c r="I104" s="239">
        <v>0.5</v>
      </c>
      <c r="J104" s="344" t="s">
        <v>254</v>
      </c>
      <c r="K104" s="240">
        <v>44986</v>
      </c>
      <c r="L104" s="240">
        <v>45016</v>
      </c>
      <c r="M104" s="344" t="s">
        <v>262</v>
      </c>
      <c r="N104" s="241"/>
      <c r="O104" s="241"/>
      <c r="P104" s="241"/>
      <c r="Q104" s="241"/>
      <c r="R104" s="241"/>
      <c r="S104" s="241"/>
    </row>
    <row r="105" spans="1:19" s="242" customFormat="1" ht="266.45" customHeight="1">
      <c r="A105" s="153">
        <v>66</v>
      </c>
      <c r="B105" s="363"/>
      <c r="C105" s="274" t="s">
        <v>399</v>
      </c>
      <c r="D105" s="342"/>
      <c r="E105" s="346"/>
      <c r="F105" s="346"/>
      <c r="G105" s="386"/>
      <c r="H105" s="243" t="s">
        <v>400</v>
      </c>
      <c r="I105" s="239">
        <v>0.5</v>
      </c>
      <c r="J105" s="346"/>
      <c r="K105" s="240">
        <v>45108</v>
      </c>
      <c r="L105" s="240">
        <v>45138</v>
      </c>
      <c r="M105" s="346"/>
      <c r="N105" s="241"/>
      <c r="O105" s="241"/>
      <c r="P105" s="241"/>
      <c r="Q105" s="241"/>
      <c r="R105" s="241"/>
      <c r="S105" s="241"/>
    </row>
    <row r="106" spans="1:19" s="242" customFormat="1" ht="40.9" hidden="1">
      <c r="A106" s="155">
        <v>67</v>
      </c>
      <c r="B106" s="361" t="s">
        <v>401</v>
      </c>
      <c r="C106" s="274" t="s">
        <v>261</v>
      </c>
      <c r="D106" s="340">
        <v>0.78</v>
      </c>
      <c r="E106" s="344" t="s">
        <v>254</v>
      </c>
      <c r="F106" s="344" t="s">
        <v>262</v>
      </c>
      <c r="G106" s="384">
        <v>0</v>
      </c>
      <c r="H106" s="258" t="s">
        <v>402</v>
      </c>
      <c r="I106" s="239">
        <v>0.5</v>
      </c>
      <c r="J106" s="344" t="s">
        <v>254</v>
      </c>
      <c r="K106" s="240">
        <v>45017</v>
      </c>
      <c r="L106" s="240">
        <v>45046</v>
      </c>
      <c r="M106" s="344" t="s">
        <v>262</v>
      </c>
      <c r="N106" s="241"/>
      <c r="O106" s="241"/>
      <c r="P106" s="241"/>
      <c r="Q106" s="241"/>
      <c r="R106" s="241"/>
      <c r="S106" s="241"/>
    </row>
    <row r="107" spans="1:19" s="242" customFormat="1" ht="198" hidden="1" customHeight="1">
      <c r="A107" s="153">
        <v>67</v>
      </c>
      <c r="B107" s="363"/>
      <c r="C107" s="274" t="s">
        <v>403</v>
      </c>
      <c r="D107" s="342"/>
      <c r="E107" s="346"/>
      <c r="F107" s="346"/>
      <c r="G107" s="386"/>
      <c r="H107" s="244" t="s">
        <v>404</v>
      </c>
      <c r="I107" s="239">
        <v>0.5</v>
      </c>
      <c r="J107" s="346"/>
      <c r="K107" s="240">
        <v>45170</v>
      </c>
      <c r="L107" s="240">
        <v>45199</v>
      </c>
      <c r="M107" s="346"/>
      <c r="N107" s="241"/>
      <c r="O107" s="241"/>
      <c r="P107" s="241"/>
      <c r="Q107" s="241"/>
      <c r="R107" s="241"/>
      <c r="S107" s="241"/>
    </row>
    <row r="108" spans="1:19" s="242" customFormat="1" ht="408" hidden="1">
      <c r="A108" s="140">
        <v>68</v>
      </c>
      <c r="B108" s="236" t="s">
        <v>405</v>
      </c>
      <c r="C108" s="274" t="s">
        <v>406</v>
      </c>
      <c r="D108" s="272">
        <v>0.78</v>
      </c>
      <c r="E108" s="237" t="s">
        <v>254</v>
      </c>
      <c r="F108" s="237" t="s">
        <v>262</v>
      </c>
      <c r="G108" s="238">
        <v>0</v>
      </c>
      <c r="H108" s="244" t="s">
        <v>405</v>
      </c>
      <c r="I108" s="239">
        <v>1</v>
      </c>
      <c r="J108" s="237" t="s">
        <v>254</v>
      </c>
      <c r="K108" s="240">
        <v>45108</v>
      </c>
      <c r="L108" s="240">
        <v>45199</v>
      </c>
      <c r="M108" s="237" t="s">
        <v>262</v>
      </c>
      <c r="N108" s="241"/>
      <c r="O108" s="241"/>
      <c r="P108" s="241"/>
      <c r="Q108" s="241"/>
      <c r="R108" s="241"/>
      <c r="S108" s="241"/>
    </row>
    <row r="109" spans="1:19" s="242" customFormat="1" ht="53.45" hidden="1" customHeight="1">
      <c r="A109" s="155">
        <v>69</v>
      </c>
      <c r="B109" s="361" t="s">
        <v>407</v>
      </c>
      <c r="C109" s="274" t="s">
        <v>261</v>
      </c>
      <c r="D109" s="340">
        <v>0.78</v>
      </c>
      <c r="E109" s="344" t="s">
        <v>254</v>
      </c>
      <c r="F109" s="344" t="s">
        <v>262</v>
      </c>
      <c r="G109" s="384">
        <v>0</v>
      </c>
      <c r="H109" s="245" t="s">
        <v>408</v>
      </c>
      <c r="I109" s="239">
        <v>0.5</v>
      </c>
      <c r="J109" s="344" t="s">
        <v>254</v>
      </c>
      <c r="K109" s="240">
        <v>45017</v>
      </c>
      <c r="L109" s="240">
        <v>45046</v>
      </c>
      <c r="M109" s="344" t="s">
        <v>262</v>
      </c>
      <c r="N109" s="241"/>
      <c r="O109" s="241"/>
      <c r="P109" s="241"/>
      <c r="Q109" s="241"/>
      <c r="R109" s="241"/>
      <c r="S109" s="241"/>
    </row>
    <row r="110" spans="1:19" s="242" customFormat="1" ht="102" hidden="1">
      <c r="A110" s="153">
        <v>69</v>
      </c>
      <c r="B110" s="363"/>
      <c r="C110" s="274" t="s">
        <v>409</v>
      </c>
      <c r="D110" s="342"/>
      <c r="E110" s="346"/>
      <c r="F110" s="346"/>
      <c r="G110" s="386"/>
      <c r="H110" s="245" t="s">
        <v>410</v>
      </c>
      <c r="I110" s="239">
        <v>0.5</v>
      </c>
      <c r="J110" s="346"/>
      <c r="K110" s="240">
        <v>45170</v>
      </c>
      <c r="L110" s="240">
        <v>45199</v>
      </c>
      <c r="M110" s="346"/>
      <c r="N110" s="241"/>
      <c r="O110" s="241"/>
      <c r="P110" s="241"/>
      <c r="Q110" s="241"/>
      <c r="R110" s="241"/>
      <c r="S110" s="241"/>
    </row>
    <row r="111" spans="1:19" s="242" customFormat="1" ht="54.6" customHeight="1">
      <c r="A111" s="155">
        <v>70</v>
      </c>
      <c r="B111" s="361" t="s">
        <v>411</v>
      </c>
      <c r="C111" s="274" t="s">
        <v>261</v>
      </c>
      <c r="D111" s="340">
        <v>0.78</v>
      </c>
      <c r="E111" s="344" t="s">
        <v>254</v>
      </c>
      <c r="F111" s="344" t="s">
        <v>262</v>
      </c>
      <c r="G111" s="384">
        <v>0</v>
      </c>
      <c r="H111" s="245" t="s">
        <v>412</v>
      </c>
      <c r="I111" s="239">
        <v>0.5</v>
      </c>
      <c r="J111" s="344" t="s">
        <v>254</v>
      </c>
      <c r="K111" s="240">
        <v>44986</v>
      </c>
      <c r="L111" s="240">
        <v>45016</v>
      </c>
      <c r="M111" s="344" t="s">
        <v>262</v>
      </c>
      <c r="N111" s="241"/>
      <c r="O111" s="241"/>
      <c r="P111" s="241"/>
      <c r="Q111" s="241"/>
      <c r="R111" s="241"/>
      <c r="S111" s="241"/>
    </row>
    <row r="112" spans="1:19" s="242" customFormat="1" ht="123" customHeight="1">
      <c r="A112" s="153">
        <v>70</v>
      </c>
      <c r="B112" s="363"/>
      <c r="C112" s="274" t="s">
        <v>413</v>
      </c>
      <c r="D112" s="342"/>
      <c r="E112" s="346"/>
      <c r="F112" s="346"/>
      <c r="G112" s="386"/>
      <c r="H112" s="245" t="s">
        <v>414</v>
      </c>
      <c r="I112" s="239">
        <v>0.5</v>
      </c>
      <c r="J112" s="346"/>
      <c r="K112" s="240">
        <v>45139</v>
      </c>
      <c r="L112" s="240">
        <v>45169</v>
      </c>
      <c r="M112" s="346"/>
      <c r="N112" s="241"/>
      <c r="O112" s="241"/>
      <c r="P112" s="241"/>
      <c r="Q112" s="241"/>
      <c r="R112" s="241"/>
      <c r="S112" s="241"/>
    </row>
    <row r="113" spans="1:19" s="242" customFormat="1" ht="81.599999999999994" hidden="1">
      <c r="A113" s="167">
        <v>71</v>
      </c>
      <c r="B113" s="236" t="s">
        <v>415</v>
      </c>
      <c r="C113" s="274" t="s">
        <v>261</v>
      </c>
      <c r="D113" s="272">
        <v>0.78</v>
      </c>
      <c r="E113" s="237" t="s">
        <v>254</v>
      </c>
      <c r="F113" s="237" t="s">
        <v>255</v>
      </c>
      <c r="G113" s="238">
        <v>11024850</v>
      </c>
      <c r="H113" s="244" t="s">
        <v>415</v>
      </c>
      <c r="I113" s="239">
        <v>1</v>
      </c>
      <c r="J113" s="237" t="s">
        <v>254</v>
      </c>
      <c r="K113" s="240">
        <v>44986</v>
      </c>
      <c r="L113" s="240">
        <v>45016</v>
      </c>
      <c r="M113" s="237" t="s">
        <v>255</v>
      </c>
      <c r="N113" s="241"/>
      <c r="O113" s="241"/>
      <c r="P113" s="241"/>
      <c r="Q113" s="241"/>
      <c r="R113" s="241"/>
      <c r="S113" s="241"/>
    </row>
    <row r="114" spans="1:19" s="242" customFormat="1" ht="81.599999999999994" hidden="1">
      <c r="A114" s="167">
        <v>72</v>
      </c>
      <c r="B114" s="236" t="s">
        <v>416</v>
      </c>
      <c r="C114" s="274" t="s">
        <v>261</v>
      </c>
      <c r="D114" s="272">
        <v>0.78</v>
      </c>
      <c r="E114" s="237" t="s">
        <v>254</v>
      </c>
      <c r="F114" s="237" t="s">
        <v>255</v>
      </c>
      <c r="G114" s="238">
        <v>11024850</v>
      </c>
      <c r="H114" s="244" t="s">
        <v>416</v>
      </c>
      <c r="I114" s="239">
        <v>1</v>
      </c>
      <c r="J114" s="237" t="s">
        <v>254</v>
      </c>
      <c r="K114" s="240">
        <v>45017</v>
      </c>
      <c r="L114" s="240">
        <v>45046</v>
      </c>
      <c r="M114" s="237" t="s">
        <v>255</v>
      </c>
      <c r="N114" s="241"/>
      <c r="O114" s="241"/>
      <c r="P114" s="241"/>
      <c r="Q114" s="241"/>
      <c r="R114" s="241"/>
      <c r="S114" s="241"/>
    </row>
    <row r="115" spans="1:19" s="242" customFormat="1" ht="81.599999999999994" hidden="1">
      <c r="A115" s="186">
        <v>73</v>
      </c>
      <c r="B115" s="361" t="s">
        <v>417</v>
      </c>
      <c r="C115" s="274" t="s">
        <v>261</v>
      </c>
      <c r="D115" s="340">
        <v>0.78</v>
      </c>
      <c r="E115" s="344" t="s">
        <v>254</v>
      </c>
      <c r="F115" s="344" t="s">
        <v>418</v>
      </c>
      <c r="G115" s="384">
        <v>0</v>
      </c>
      <c r="H115" s="246" t="s">
        <v>419</v>
      </c>
      <c r="I115" s="247">
        <v>0.25</v>
      </c>
      <c r="J115" s="344" t="s">
        <v>254</v>
      </c>
      <c r="K115" s="240">
        <v>44958</v>
      </c>
      <c r="L115" s="240">
        <v>44985</v>
      </c>
      <c r="M115" s="344" t="s">
        <v>418</v>
      </c>
      <c r="N115" s="241"/>
      <c r="O115" s="241"/>
      <c r="P115" s="241"/>
      <c r="Q115" s="241"/>
      <c r="R115" s="241"/>
      <c r="S115" s="241"/>
    </row>
    <row r="116" spans="1:19" s="242" customFormat="1" ht="81.599999999999994" hidden="1">
      <c r="A116" s="187">
        <v>73</v>
      </c>
      <c r="B116" s="362"/>
      <c r="C116" s="274" t="s">
        <v>261</v>
      </c>
      <c r="D116" s="341"/>
      <c r="E116" s="345"/>
      <c r="F116" s="345"/>
      <c r="G116" s="385"/>
      <c r="H116" s="246" t="s">
        <v>420</v>
      </c>
      <c r="I116" s="247">
        <v>0.25</v>
      </c>
      <c r="J116" s="345"/>
      <c r="K116" s="240">
        <v>44986</v>
      </c>
      <c r="L116" s="240">
        <v>45016</v>
      </c>
      <c r="M116" s="345"/>
      <c r="N116" s="241"/>
      <c r="O116" s="241"/>
      <c r="P116" s="241"/>
      <c r="Q116" s="241"/>
      <c r="R116" s="241"/>
      <c r="S116" s="241"/>
    </row>
    <row r="117" spans="1:19" s="242" customFormat="1" ht="102" hidden="1">
      <c r="A117" s="185">
        <v>73</v>
      </c>
      <c r="B117" s="362"/>
      <c r="C117" s="274" t="s">
        <v>261</v>
      </c>
      <c r="D117" s="341"/>
      <c r="E117" s="345"/>
      <c r="F117" s="345"/>
      <c r="G117" s="385"/>
      <c r="H117" s="246" t="s">
        <v>421</v>
      </c>
      <c r="I117" s="247">
        <v>0.25</v>
      </c>
      <c r="J117" s="345"/>
      <c r="K117" s="240">
        <v>44986</v>
      </c>
      <c r="L117" s="240">
        <v>45291</v>
      </c>
      <c r="M117" s="345"/>
      <c r="N117" s="241"/>
      <c r="O117" s="241"/>
      <c r="P117" s="241"/>
      <c r="Q117" s="241"/>
      <c r="R117" s="241"/>
      <c r="S117" s="241"/>
    </row>
    <row r="118" spans="1:19" s="242" customFormat="1" ht="244.9" hidden="1">
      <c r="A118" s="187">
        <v>73</v>
      </c>
      <c r="B118" s="363"/>
      <c r="C118" s="274" t="s">
        <v>422</v>
      </c>
      <c r="D118" s="342"/>
      <c r="E118" s="346"/>
      <c r="F118" s="346"/>
      <c r="G118" s="386"/>
      <c r="H118" s="248" t="s">
        <v>423</v>
      </c>
      <c r="I118" s="247">
        <v>0.25</v>
      </c>
      <c r="J118" s="346"/>
      <c r="K118" s="240">
        <v>45231</v>
      </c>
      <c r="L118" s="240">
        <v>45260</v>
      </c>
      <c r="M118" s="346"/>
      <c r="N118" s="241"/>
      <c r="O118" s="241"/>
      <c r="P118" s="241"/>
      <c r="Q118" s="241"/>
      <c r="R118" s="241"/>
      <c r="S118" s="241"/>
    </row>
    <row r="119" spans="1:19" s="242" customFormat="1" ht="81.599999999999994" hidden="1">
      <c r="A119" s="167">
        <v>74</v>
      </c>
      <c r="B119" s="236" t="s">
        <v>424</v>
      </c>
      <c r="C119" s="274" t="s">
        <v>261</v>
      </c>
      <c r="D119" s="272">
        <v>0.78</v>
      </c>
      <c r="E119" s="237" t="s">
        <v>254</v>
      </c>
      <c r="F119" s="237" t="s">
        <v>255</v>
      </c>
      <c r="G119" s="238">
        <v>2742500</v>
      </c>
      <c r="H119" s="244" t="s">
        <v>424</v>
      </c>
      <c r="I119" s="239">
        <v>1</v>
      </c>
      <c r="J119" s="237" t="s">
        <v>254</v>
      </c>
      <c r="K119" s="240">
        <v>45047</v>
      </c>
      <c r="L119" s="240">
        <v>45077</v>
      </c>
      <c r="M119" s="237" t="s">
        <v>255</v>
      </c>
      <c r="N119" s="241"/>
      <c r="O119" s="241"/>
      <c r="P119" s="241"/>
      <c r="Q119" s="241"/>
      <c r="R119" s="241"/>
      <c r="S119" s="241"/>
    </row>
    <row r="120" spans="1:19" s="242" customFormat="1" ht="40.9" hidden="1">
      <c r="A120" s="154">
        <v>75</v>
      </c>
      <c r="B120" s="361" t="s">
        <v>425</v>
      </c>
      <c r="C120" s="274" t="s">
        <v>261</v>
      </c>
      <c r="D120" s="340">
        <v>0.78</v>
      </c>
      <c r="E120" s="344" t="s">
        <v>254</v>
      </c>
      <c r="F120" s="344" t="s">
        <v>262</v>
      </c>
      <c r="G120" s="384">
        <v>0</v>
      </c>
      <c r="H120" s="249" t="s">
        <v>426</v>
      </c>
      <c r="I120" s="247">
        <v>0.5</v>
      </c>
      <c r="J120" s="344" t="s">
        <v>254</v>
      </c>
      <c r="K120" s="240">
        <v>45017</v>
      </c>
      <c r="L120" s="240">
        <v>45046</v>
      </c>
      <c r="M120" s="344" t="s">
        <v>262</v>
      </c>
      <c r="N120" s="241"/>
      <c r="O120" s="241"/>
      <c r="P120" s="241"/>
      <c r="Q120" s="241"/>
      <c r="R120" s="241"/>
      <c r="S120" s="241"/>
    </row>
    <row r="121" spans="1:19" s="242" customFormat="1" ht="129.6" hidden="1" customHeight="1">
      <c r="A121" s="151">
        <v>75</v>
      </c>
      <c r="B121" s="362"/>
      <c r="C121" s="274" t="s">
        <v>427</v>
      </c>
      <c r="D121" s="342"/>
      <c r="E121" s="345"/>
      <c r="F121" s="345"/>
      <c r="G121" s="385"/>
      <c r="H121" s="249" t="s">
        <v>428</v>
      </c>
      <c r="I121" s="247">
        <v>0.5</v>
      </c>
      <c r="J121" s="345"/>
      <c r="K121" s="240">
        <v>45139</v>
      </c>
      <c r="L121" s="240">
        <v>45169</v>
      </c>
      <c r="M121" s="345"/>
      <c r="N121" s="241"/>
      <c r="O121" s="241"/>
      <c r="P121" s="241"/>
      <c r="Q121" s="241"/>
      <c r="R121" s="241"/>
      <c r="S121" s="241"/>
    </row>
    <row r="122" spans="1:19" s="242" customFormat="1" ht="122.45" hidden="1">
      <c r="A122" s="140">
        <v>76</v>
      </c>
      <c r="B122" s="236" t="s">
        <v>429</v>
      </c>
      <c r="C122" s="274" t="s">
        <v>430</v>
      </c>
      <c r="D122" s="272">
        <v>0.78</v>
      </c>
      <c r="E122" s="237" t="s">
        <v>254</v>
      </c>
      <c r="F122" s="237" t="s">
        <v>262</v>
      </c>
      <c r="G122" s="238">
        <v>0</v>
      </c>
      <c r="H122" s="244" t="s">
        <v>429</v>
      </c>
      <c r="I122" s="239">
        <v>1</v>
      </c>
      <c r="J122" s="237" t="s">
        <v>254</v>
      </c>
      <c r="K122" s="240">
        <v>45078</v>
      </c>
      <c r="L122" s="240">
        <v>45107</v>
      </c>
      <c r="M122" s="237" t="s">
        <v>262</v>
      </c>
      <c r="N122" s="241"/>
      <c r="O122" s="241"/>
      <c r="P122" s="241"/>
      <c r="Q122" s="241"/>
      <c r="R122" s="241"/>
      <c r="S122" s="241"/>
    </row>
    <row r="123" spans="1:19" s="242" customFormat="1" ht="81.599999999999994" hidden="1" customHeight="1">
      <c r="A123" s="215">
        <v>77</v>
      </c>
      <c r="B123" s="260" t="s">
        <v>431</v>
      </c>
      <c r="C123" s="275" t="s">
        <v>266</v>
      </c>
      <c r="D123" s="272">
        <v>0.78</v>
      </c>
      <c r="E123" s="237" t="s">
        <v>254</v>
      </c>
      <c r="F123" s="237" t="s">
        <v>255</v>
      </c>
      <c r="G123" s="238">
        <v>3192270</v>
      </c>
      <c r="H123" s="244" t="s">
        <v>431</v>
      </c>
      <c r="I123" s="239">
        <v>1</v>
      </c>
      <c r="J123" s="237" t="s">
        <v>254</v>
      </c>
      <c r="K123" s="240">
        <v>45078</v>
      </c>
      <c r="L123" s="259">
        <v>45291</v>
      </c>
      <c r="M123" s="237" t="s">
        <v>255</v>
      </c>
      <c r="N123" s="241"/>
      <c r="O123" s="241"/>
      <c r="P123" s="241"/>
      <c r="Q123" s="241"/>
      <c r="R123" s="241"/>
      <c r="S123" s="241"/>
    </row>
    <row r="124" spans="1:19" s="242" customFormat="1" ht="122.45">
      <c r="A124" s="140">
        <v>78</v>
      </c>
      <c r="B124" s="236" t="s">
        <v>432</v>
      </c>
      <c r="C124" s="274" t="s">
        <v>433</v>
      </c>
      <c r="D124" s="272">
        <v>0.78</v>
      </c>
      <c r="E124" s="237" t="s">
        <v>254</v>
      </c>
      <c r="F124" s="237" t="s">
        <v>262</v>
      </c>
      <c r="G124" s="238">
        <v>0</v>
      </c>
      <c r="H124" s="244" t="s">
        <v>432</v>
      </c>
      <c r="I124" s="239">
        <v>1</v>
      </c>
      <c r="J124" s="237" t="s">
        <v>254</v>
      </c>
      <c r="K124" s="240">
        <v>45108</v>
      </c>
      <c r="L124" s="240">
        <v>45138</v>
      </c>
      <c r="M124" s="237" t="s">
        <v>262</v>
      </c>
      <c r="N124" s="241"/>
      <c r="O124" s="241"/>
      <c r="P124" s="241"/>
      <c r="Q124" s="241"/>
      <c r="R124" s="241"/>
      <c r="S124" s="241"/>
    </row>
    <row r="125" spans="1:19" s="242" customFormat="1" ht="81.599999999999994">
      <c r="A125" s="140">
        <v>79</v>
      </c>
      <c r="B125" s="236" t="s">
        <v>434</v>
      </c>
      <c r="C125" s="274" t="s">
        <v>435</v>
      </c>
      <c r="D125" s="272">
        <v>0.78</v>
      </c>
      <c r="E125" s="237" t="s">
        <v>254</v>
      </c>
      <c r="F125" s="237" t="s">
        <v>262</v>
      </c>
      <c r="G125" s="238">
        <v>0</v>
      </c>
      <c r="H125" s="244" t="s">
        <v>434</v>
      </c>
      <c r="I125" s="239">
        <v>1</v>
      </c>
      <c r="J125" s="237" t="s">
        <v>254</v>
      </c>
      <c r="K125" s="240">
        <v>45139</v>
      </c>
      <c r="L125" s="240">
        <v>45169</v>
      </c>
      <c r="M125" s="237" t="s">
        <v>262</v>
      </c>
      <c r="N125" s="241"/>
      <c r="O125" s="241"/>
      <c r="P125" s="241"/>
      <c r="Q125" s="241"/>
      <c r="R125" s="241"/>
      <c r="S125" s="241"/>
    </row>
    <row r="126" spans="1:19" s="242" customFormat="1" ht="109.15" hidden="1" customHeight="1">
      <c r="A126" s="140">
        <v>80</v>
      </c>
      <c r="B126" s="236" t="s">
        <v>436</v>
      </c>
      <c r="C126" s="274" t="s">
        <v>437</v>
      </c>
      <c r="D126" s="272">
        <v>0.78</v>
      </c>
      <c r="E126" s="237" t="s">
        <v>254</v>
      </c>
      <c r="F126" s="237" t="s">
        <v>262</v>
      </c>
      <c r="G126" s="238">
        <v>0</v>
      </c>
      <c r="H126" s="244" t="s">
        <v>436</v>
      </c>
      <c r="I126" s="239">
        <v>1</v>
      </c>
      <c r="J126" s="237" t="s">
        <v>254</v>
      </c>
      <c r="K126" s="240">
        <v>45170</v>
      </c>
      <c r="L126" s="240">
        <v>45199</v>
      </c>
      <c r="M126" s="237" t="s">
        <v>262</v>
      </c>
      <c r="N126" s="241"/>
      <c r="O126" s="241"/>
      <c r="P126" s="241"/>
      <c r="Q126" s="241"/>
      <c r="R126" s="241"/>
      <c r="S126" s="241"/>
    </row>
    <row r="127" spans="1:19" s="242" customFormat="1" ht="122.45">
      <c r="A127" s="140">
        <v>81</v>
      </c>
      <c r="B127" s="236" t="s">
        <v>438</v>
      </c>
      <c r="C127" s="274" t="s">
        <v>439</v>
      </c>
      <c r="D127" s="272">
        <v>0.78</v>
      </c>
      <c r="E127" s="237" t="s">
        <v>254</v>
      </c>
      <c r="F127" s="237" t="s">
        <v>262</v>
      </c>
      <c r="G127" s="238">
        <v>0</v>
      </c>
      <c r="H127" s="244" t="s">
        <v>438</v>
      </c>
      <c r="I127" s="239">
        <v>1</v>
      </c>
      <c r="J127" s="237" t="s">
        <v>254</v>
      </c>
      <c r="K127" s="240">
        <v>45078</v>
      </c>
      <c r="L127" s="240">
        <v>45107</v>
      </c>
      <c r="M127" s="237" t="s">
        <v>262</v>
      </c>
      <c r="N127" s="241"/>
      <c r="O127" s="241"/>
      <c r="P127" s="241"/>
      <c r="Q127" s="241"/>
      <c r="R127" s="241"/>
      <c r="S127" s="241"/>
    </row>
    <row r="128" spans="1:19" s="242" customFormat="1" ht="81.599999999999994" hidden="1" customHeight="1">
      <c r="A128" s="140">
        <v>82</v>
      </c>
      <c r="B128" s="236" t="s">
        <v>440</v>
      </c>
      <c r="C128" s="241" t="s">
        <v>441</v>
      </c>
      <c r="D128" s="272">
        <v>0.78</v>
      </c>
      <c r="E128" s="237" t="s">
        <v>254</v>
      </c>
      <c r="F128" s="237" t="s">
        <v>262</v>
      </c>
      <c r="G128" s="238">
        <v>0</v>
      </c>
      <c r="H128" s="244" t="s">
        <v>440</v>
      </c>
      <c r="I128" s="239">
        <v>1</v>
      </c>
      <c r="J128" s="237" t="s">
        <v>254</v>
      </c>
      <c r="K128" s="240">
        <v>45200</v>
      </c>
      <c r="L128" s="240">
        <v>45230</v>
      </c>
      <c r="M128" s="237" t="s">
        <v>262</v>
      </c>
      <c r="N128" s="241"/>
      <c r="O128" s="241"/>
      <c r="P128" s="241"/>
      <c r="Q128" s="241"/>
      <c r="R128" s="241"/>
      <c r="S128" s="241"/>
    </row>
    <row r="129" spans="1:19" s="242" customFormat="1" ht="81.599999999999994" hidden="1" customHeight="1">
      <c r="A129" s="140">
        <v>83</v>
      </c>
      <c r="B129" s="236" t="s">
        <v>442</v>
      </c>
      <c r="C129" s="241"/>
      <c r="D129" s="272">
        <v>0.78</v>
      </c>
      <c r="E129" s="237" t="s">
        <v>254</v>
      </c>
      <c r="F129" s="237" t="s">
        <v>262</v>
      </c>
      <c r="G129" s="238">
        <v>0</v>
      </c>
      <c r="H129" s="244" t="s">
        <v>442</v>
      </c>
      <c r="I129" s="239">
        <v>1</v>
      </c>
      <c r="J129" s="237" t="s">
        <v>254</v>
      </c>
      <c r="K129" s="240">
        <v>45231</v>
      </c>
      <c r="L129" s="240">
        <v>45260</v>
      </c>
      <c r="M129" s="237" t="s">
        <v>262</v>
      </c>
      <c r="N129" s="241"/>
      <c r="O129" s="241"/>
      <c r="P129" s="241"/>
      <c r="Q129" s="241"/>
      <c r="R129" s="241"/>
      <c r="S129" s="241"/>
    </row>
    <row r="130" spans="1:19" s="242" customFormat="1" ht="160.9" hidden="1" customHeight="1">
      <c r="A130" s="140">
        <v>84</v>
      </c>
      <c r="B130" s="236" t="s">
        <v>443</v>
      </c>
      <c r="C130" s="274" t="s">
        <v>444</v>
      </c>
      <c r="D130" s="272">
        <v>0.78</v>
      </c>
      <c r="E130" s="237" t="s">
        <v>254</v>
      </c>
      <c r="F130" s="237" t="s">
        <v>262</v>
      </c>
      <c r="G130" s="238">
        <v>0</v>
      </c>
      <c r="H130" s="244" t="s">
        <v>443</v>
      </c>
      <c r="I130" s="239">
        <v>1</v>
      </c>
      <c r="J130" s="237" t="s">
        <v>254</v>
      </c>
      <c r="K130" s="240">
        <v>45200</v>
      </c>
      <c r="L130" s="240">
        <v>45230</v>
      </c>
      <c r="M130" s="237" t="s">
        <v>262</v>
      </c>
      <c r="N130" s="241"/>
      <c r="O130" s="241"/>
      <c r="P130" s="241"/>
      <c r="Q130" s="241"/>
      <c r="R130" s="241"/>
      <c r="S130" s="241"/>
    </row>
    <row r="131" spans="1:19" s="242" customFormat="1" ht="122.45" hidden="1">
      <c r="A131" s="140">
        <v>85</v>
      </c>
      <c r="B131" s="236" t="s">
        <v>445</v>
      </c>
      <c r="C131" s="274" t="s">
        <v>261</v>
      </c>
      <c r="D131" s="272">
        <v>0.78</v>
      </c>
      <c r="E131" s="237" t="s">
        <v>254</v>
      </c>
      <c r="F131" s="237" t="s">
        <v>262</v>
      </c>
      <c r="G131" s="238">
        <v>0</v>
      </c>
      <c r="H131" s="244" t="s">
        <v>445</v>
      </c>
      <c r="I131" s="239">
        <v>1</v>
      </c>
      <c r="J131" s="237" t="s">
        <v>254</v>
      </c>
      <c r="K131" s="240">
        <v>45047</v>
      </c>
      <c r="L131" s="240">
        <v>45077</v>
      </c>
      <c r="M131" s="237" t="s">
        <v>262</v>
      </c>
      <c r="N131" s="241"/>
      <c r="O131" s="241"/>
      <c r="P131" s="241"/>
      <c r="Q131" s="241"/>
      <c r="R131" s="241"/>
      <c r="S131" s="241"/>
    </row>
    <row r="132" spans="1:19" s="242" customFormat="1" ht="102">
      <c r="A132" s="269">
        <v>86</v>
      </c>
      <c r="B132" s="236" t="s">
        <v>446</v>
      </c>
      <c r="C132" s="274" t="s">
        <v>447</v>
      </c>
      <c r="D132" s="272">
        <v>0.78</v>
      </c>
      <c r="E132" s="237" t="s">
        <v>254</v>
      </c>
      <c r="F132" s="237" t="s">
        <v>262</v>
      </c>
      <c r="G132" s="238">
        <v>0</v>
      </c>
      <c r="H132" s="244" t="s">
        <v>446</v>
      </c>
      <c r="I132" s="239">
        <v>1</v>
      </c>
      <c r="J132" s="237" t="s">
        <v>254</v>
      </c>
      <c r="K132" s="240">
        <v>45078</v>
      </c>
      <c r="L132" s="240">
        <v>45107</v>
      </c>
      <c r="M132" s="237" t="s">
        <v>262</v>
      </c>
      <c r="N132" s="241"/>
      <c r="O132" s="241"/>
      <c r="P132" s="241"/>
      <c r="Q132" s="241"/>
      <c r="R132" s="241"/>
      <c r="S132" s="241"/>
    </row>
    <row r="133" spans="1:19" s="242" customFormat="1" ht="102" hidden="1">
      <c r="A133" s="215">
        <v>87</v>
      </c>
      <c r="B133" s="260" t="s">
        <v>448</v>
      </c>
      <c r="C133" s="275" t="s">
        <v>341</v>
      </c>
      <c r="D133" s="272">
        <v>0.78</v>
      </c>
      <c r="E133" s="237" t="s">
        <v>254</v>
      </c>
      <c r="F133" s="237" t="s">
        <v>262</v>
      </c>
      <c r="G133" s="238">
        <v>0</v>
      </c>
      <c r="H133" s="244" t="s">
        <v>448</v>
      </c>
      <c r="I133" s="239">
        <v>1</v>
      </c>
      <c r="J133" s="237" t="s">
        <v>254</v>
      </c>
      <c r="K133" s="240">
        <v>45108</v>
      </c>
      <c r="L133" s="240">
        <v>45138</v>
      </c>
      <c r="M133" s="237" t="s">
        <v>262</v>
      </c>
      <c r="N133" s="241"/>
      <c r="O133" s="241"/>
      <c r="P133" s="241"/>
      <c r="Q133" s="241"/>
      <c r="R133" s="241"/>
      <c r="S133" s="241"/>
    </row>
    <row r="134" spans="1:19" s="242" customFormat="1" ht="198" hidden="1" customHeight="1">
      <c r="A134" s="140">
        <v>88</v>
      </c>
      <c r="B134" s="236" t="s">
        <v>449</v>
      </c>
      <c r="C134" s="293" t="s">
        <v>450</v>
      </c>
      <c r="D134" s="272">
        <v>0.78</v>
      </c>
      <c r="E134" s="237" t="s">
        <v>254</v>
      </c>
      <c r="F134" s="237" t="s">
        <v>262</v>
      </c>
      <c r="G134" s="238">
        <v>0</v>
      </c>
      <c r="H134" s="244" t="s">
        <v>449</v>
      </c>
      <c r="I134" s="239">
        <v>1</v>
      </c>
      <c r="J134" s="237" t="s">
        <v>254</v>
      </c>
      <c r="K134" s="240">
        <v>45139</v>
      </c>
      <c r="L134" s="240">
        <v>45169</v>
      </c>
      <c r="M134" s="237" t="s">
        <v>262</v>
      </c>
      <c r="N134" s="241"/>
      <c r="O134" s="241"/>
      <c r="P134" s="241"/>
      <c r="Q134" s="241"/>
      <c r="R134" s="241"/>
      <c r="S134" s="241"/>
    </row>
    <row r="135" spans="1:19" s="242" customFormat="1" ht="21" hidden="1">
      <c r="A135" s="165">
        <v>89</v>
      </c>
      <c r="B135" s="361" t="s">
        <v>451</v>
      </c>
      <c r="C135" s="274" t="s">
        <v>452</v>
      </c>
      <c r="D135" s="340">
        <v>0.78</v>
      </c>
      <c r="E135" s="344" t="s">
        <v>254</v>
      </c>
      <c r="F135" s="344" t="s">
        <v>262</v>
      </c>
      <c r="G135" s="384">
        <v>0</v>
      </c>
      <c r="H135" s="244" t="s">
        <v>453</v>
      </c>
      <c r="I135" s="239">
        <v>0.33329999999999999</v>
      </c>
      <c r="J135" s="344" t="s">
        <v>254</v>
      </c>
      <c r="K135" s="240">
        <v>45047</v>
      </c>
      <c r="L135" s="240">
        <v>45077</v>
      </c>
      <c r="M135" s="344" t="s">
        <v>262</v>
      </c>
      <c r="N135" s="241"/>
      <c r="O135" s="241"/>
      <c r="P135" s="241"/>
      <c r="Q135" s="241"/>
      <c r="R135" s="241"/>
      <c r="S135" s="241"/>
    </row>
    <row r="136" spans="1:19" s="242" customFormat="1" ht="153" hidden="1" customHeight="1">
      <c r="A136" s="162">
        <v>89</v>
      </c>
      <c r="B136" s="362"/>
      <c r="C136" s="274" t="s">
        <v>454</v>
      </c>
      <c r="D136" s="341"/>
      <c r="E136" s="345"/>
      <c r="F136" s="345"/>
      <c r="G136" s="385"/>
      <c r="H136" s="244" t="s">
        <v>455</v>
      </c>
      <c r="I136" s="239">
        <v>0.33329999999999999</v>
      </c>
      <c r="J136" s="345"/>
      <c r="K136" s="240">
        <v>45108</v>
      </c>
      <c r="L136" s="240">
        <v>45138</v>
      </c>
      <c r="M136" s="345"/>
      <c r="N136" s="241"/>
      <c r="O136" s="241"/>
      <c r="P136" s="241"/>
      <c r="Q136" s="241"/>
      <c r="R136" s="241"/>
      <c r="S136" s="241"/>
    </row>
    <row r="137" spans="1:19" s="242" customFormat="1" ht="149.44999999999999" hidden="1" customHeight="1">
      <c r="A137" s="166">
        <v>89</v>
      </c>
      <c r="B137" s="363"/>
      <c r="C137" s="274" t="s">
        <v>456</v>
      </c>
      <c r="D137" s="342"/>
      <c r="E137" s="346"/>
      <c r="F137" s="346"/>
      <c r="G137" s="386"/>
      <c r="H137" s="244" t="s">
        <v>457</v>
      </c>
      <c r="I137" s="239">
        <v>0.33329999999999999</v>
      </c>
      <c r="J137" s="346"/>
      <c r="K137" s="240">
        <v>45170</v>
      </c>
      <c r="L137" s="240">
        <v>45199</v>
      </c>
      <c r="M137" s="346"/>
      <c r="N137" s="241"/>
      <c r="O137" s="241"/>
      <c r="P137" s="241"/>
      <c r="Q137" s="241"/>
      <c r="R137" s="241"/>
      <c r="S137" s="241"/>
    </row>
    <row r="138" spans="1:19" s="242" customFormat="1" ht="21" hidden="1">
      <c r="A138" s="165">
        <v>90</v>
      </c>
      <c r="B138" s="361" t="s">
        <v>458</v>
      </c>
      <c r="C138" s="274" t="s">
        <v>452</v>
      </c>
      <c r="D138" s="340">
        <v>0.78</v>
      </c>
      <c r="E138" s="344" t="s">
        <v>254</v>
      </c>
      <c r="F138" s="344" t="s">
        <v>262</v>
      </c>
      <c r="G138" s="384">
        <v>0</v>
      </c>
      <c r="H138" s="245" t="s">
        <v>453</v>
      </c>
      <c r="I138" s="239">
        <v>0.25</v>
      </c>
      <c r="J138" s="344" t="s">
        <v>254</v>
      </c>
      <c r="K138" s="240">
        <v>45047</v>
      </c>
      <c r="L138" s="240">
        <v>45077</v>
      </c>
      <c r="M138" s="344" t="s">
        <v>262</v>
      </c>
      <c r="N138" s="241"/>
      <c r="O138" s="241"/>
      <c r="P138" s="241"/>
      <c r="Q138" s="241"/>
      <c r="R138" s="241"/>
      <c r="S138" s="241"/>
    </row>
    <row r="139" spans="1:19" s="242" customFormat="1" ht="154.9" hidden="1" customHeight="1">
      <c r="A139" s="162">
        <v>90</v>
      </c>
      <c r="B139" s="362"/>
      <c r="C139" s="274" t="s">
        <v>459</v>
      </c>
      <c r="D139" s="341"/>
      <c r="E139" s="345"/>
      <c r="F139" s="345"/>
      <c r="G139" s="385"/>
      <c r="H139" s="245" t="s">
        <v>460</v>
      </c>
      <c r="I139" s="239">
        <v>0.25</v>
      </c>
      <c r="J139" s="345"/>
      <c r="K139" s="240">
        <v>45108</v>
      </c>
      <c r="L139" s="240">
        <v>45138</v>
      </c>
      <c r="M139" s="345"/>
      <c r="N139" s="241"/>
      <c r="O139" s="241"/>
      <c r="P139" s="241"/>
      <c r="Q139" s="241"/>
      <c r="R139" s="241"/>
      <c r="S139" s="241"/>
    </row>
    <row r="140" spans="1:19" s="242" customFormat="1" ht="189" hidden="1" customHeight="1">
      <c r="A140" s="163">
        <v>90</v>
      </c>
      <c r="B140" s="362"/>
      <c r="C140" s="274" t="s">
        <v>461</v>
      </c>
      <c r="D140" s="341"/>
      <c r="E140" s="345"/>
      <c r="F140" s="345"/>
      <c r="G140" s="385"/>
      <c r="H140" s="245" t="s">
        <v>462</v>
      </c>
      <c r="I140" s="239">
        <v>0.25</v>
      </c>
      <c r="J140" s="345"/>
      <c r="K140" s="240">
        <v>45170</v>
      </c>
      <c r="L140" s="240">
        <v>45199</v>
      </c>
      <c r="M140" s="345"/>
      <c r="N140" s="241"/>
      <c r="O140" s="241"/>
      <c r="P140" s="241"/>
      <c r="Q140" s="241"/>
      <c r="R140" s="241"/>
      <c r="S140" s="241"/>
    </row>
    <row r="141" spans="1:19" s="242" customFormat="1" ht="21" hidden="1">
      <c r="A141" s="166">
        <v>90</v>
      </c>
      <c r="B141" s="363"/>
      <c r="C141" s="241"/>
      <c r="D141" s="342"/>
      <c r="E141" s="346"/>
      <c r="F141" s="346"/>
      <c r="G141" s="386"/>
      <c r="H141" s="245" t="s">
        <v>463</v>
      </c>
      <c r="I141" s="239">
        <v>0.25</v>
      </c>
      <c r="J141" s="346"/>
      <c r="K141" s="240">
        <v>45231</v>
      </c>
      <c r="L141" s="240">
        <v>45260</v>
      </c>
      <c r="M141" s="346"/>
      <c r="N141" s="241"/>
      <c r="O141" s="241"/>
      <c r="P141" s="241"/>
      <c r="Q141" s="241"/>
      <c r="R141" s="241"/>
      <c r="S141" s="241"/>
    </row>
    <row r="142" spans="1:19" s="242" customFormat="1" ht="42.6" hidden="1" customHeight="1">
      <c r="A142" s="171">
        <v>91</v>
      </c>
      <c r="B142" s="361" t="s">
        <v>464</v>
      </c>
      <c r="C142" s="274" t="s">
        <v>452</v>
      </c>
      <c r="D142" s="340">
        <v>0.78</v>
      </c>
      <c r="E142" s="344" t="s">
        <v>254</v>
      </c>
      <c r="F142" s="344" t="s">
        <v>262</v>
      </c>
      <c r="G142" s="384">
        <v>0</v>
      </c>
      <c r="H142" s="244" t="s">
        <v>465</v>
      </c>
      <c r="I142" s="239">
        <v>0.33329999999999999</v>
      </c>
      <c r="J142" s="344" t="s">
        <v>254</v>
      </c>
      <c r="K142" s="240">
        <v>44927</v>
      </c>
      <c r="L142" s="240">
        <v>44957</v>
      </c>
      <c r="M142" s="344" t="s">
        <v>262</v>
      </c>
      <c r="N142" s="241"/>
      <c r="O142" s="241"/>
      <c r="P142" s="241"/>
      <c r="Q142" s="241"/>
      <c r="R142" s="241"/>
      <c r="S142" s="241"/>
    </row>
    <row r="143" spans="1:19" s="242" customFormat="1" ht="161.44999999999999" hidden="1" customHeight="1">
      <c r="A143" s="162">
        <v>91</v>
      </c>
      <c r="B143" s="362"/>
      <c r="C143" s="274" t="s">
        <v>466</v>
      </c>
      <c r="D143" s="341"/>
      <c r="E143" s="345"/>
      <c r="F143" s="345"/>
      <c r="G143" s="385"/>
      <c r="H143" s="244" t="s">
        <v>467</v>
      </c>
      <c r="I143" s="239">
        <v>0.33329999999999999</v>
      </c>
      <c r="J143" s="345"/>
      <c r="K143" s="240">
        <v>45108</v>
      </c>
      <c r="L143" s="240">
        <v>45138</v>
      </c>
      <c r="M143" s="345"/>
      <c r="N143" s="241"/>
      <c r="O143" s="241"/>
      <c r="P143" s="241"/>
      <c r="Q143" s="241"/>
      <c r="R143" s="241"/>
      <c r="S143" s="241"/>
    </row>
    <row r="144" spans="1:19" s="242" customFormat="1" ht="42.6" hidden="1" customHeight="1">
      <c r="A144" s="166">
        <v>91</v>
      </c>
      <c r="B144" s="363"/>
      <c r="C144" s="241"/>
      <c r="D144" s="342"/>
      <c r="E144" s="346"/>
      <c r="F144" s="346"/>
      <c r="G144" s="386"/>
      <c r="H144" s="244" t="s">
        <v>468</v>
      </c>
      <c r="I144" s="239">
        <v>0.33329999999999999</v>
      </c>
      <c r="J144" s="346"/>
      <c r="K144" s="240">
        <v>45231</v>
      </c>
      <c r="L144" s="240">
        <v>45260</v>
      </c>
      <c r="M144" s="346"/>
      <c r="N144" s="241"/>
      <c r="O144" s="241"/>
      <c r="P144" s="241"/>
      <c r="Q144" s="241"/>
      <c r="R144" s="241"/>
      <c r="S144" s="241"/>
    </row>
    <row r="145" spans="1:19" s="242" customFormat="1" ht="40.9">
      <c r="A145" s="164">
        <v>92</v>
      </c>
      <c r="B145" s="361" t="s">
        <v>469</v>
      </c>
      <c r="C145" s="274" t="s">
        <v>452</v>
      </c>
      <c r="D145" s="340">
        <v>0.78</v>
      </c>
      <c r="E145" s="344" t="s">
        <v>254</v>
      </c>
      <c r="F145" s="344" t="s">
        <v>262</v>
      </c>
      <c r="G145" s="384">
        <v>0</v>
      </c>
      <c r="H145" s="243" t="s">
        <v>470</v>
      </c>
      <c r="I145" s="239">
        <v>0.5</v>
      </c>
      <c r="J145" s="344" t="s">
        <v>254</v>
      </c>
      <c r="K145" s="240">
        <v>44958</v>
      </c>
      <c r="L145" s="240">
        <v>44985</v>
      </c>
      <c r="M145" s="344" t="s">
        <v>262</v>
      </c>
      <c r="N145" s="241"/>
      <c r="O145" s="241"/>
      <c r="P145" s="241"/>
      <c r="Q145" s="241"/>
      <c r="R145" s="241"/>
      <c r="S145" s="241"/>
    </row>
    <row r="146" spans="1:19" s="242" customFormat="1" ht="142.9">
      <c r="A146" s="166">
        <v>92</v>
      </c>
      <c r="B146" s="363"/>
      <c r="C146" s="274" t="s">
        <v>471</v>
      </c>
      <c r="D146" s="342"/>
      <c r="E146" s="346"/>
      <c r="F146" s="346"/>
      <c r="G146" s="386"/>
      <c r="H146" s="243" t="s">
        <v>472</v>
      </c>
      <c r="I146" s="239">
        <v>0.5</v>
      </c>
      <c r="J146" s="346"/>
      <c r="K146" s="240">
        <v>45139</v>
      </c>
      <c r="L146" s="240">
        <v>45169</v>
      </c>
      <c r="M146" s="346"/>
      <c r="N146" s="241"/>
      <c r="O146" s="241"/>
      <c r="P146" s="241"/>
      <c r="Q146" s="241"/>
      <c r="R146" s="241"/>
      <c r="S146" s="241"/>
    </row>
    <row r="147" spans="1:19" s="242" customFormat="1" ht="81.599999999999994" hidden="1">
      <c r="A147" s="203">
        <v>93</v>
      </c>
      <c r="B147" s="270" t="s">
        <v>473</v>
      </c>
      <c r="C147" s="274" t="s">
        <v>452</v>
      </c>
      <c r="D147" s="272">
        <v>0.78</v>
      </c>
      <c r="E147" s="237" t="s">
        <v>254</v>
      </c>
      <c r="F147" s="237" t="s">
        <v>262</v>
      </c>
      <c r="G147" s="238">
        <v>0</v>
      </c>
      <c r="H147" s="243" t="s">
        <v>474</v>
      </c>
      <c r="I147" s="239">
        <v>1</v>
      </c>
      <c r="J147" s="237" t="s">
        <v>254</v>
      </c>
      <c r="K147" s="240">
        <v>44986</v>
      </c>
      <c r="L147" s="240">
        <v>45016</v>
      </c>
      <c r="M147" s="237" t="s">
        <v>262</v>
      </c>
      <c r="N147" s="241"/>
      <c r="O147" s="241"/>
      <c r="P147" s="241"/>
      <c r="Q147" s="241"/>
      <c r="R147" s="241"/>
      <c r="S147" s="241"/>
    </row>
    <row r="148" spans="1:19" s="242" customFormat="1" ht="21" hidden="1">
      <c r="A148" s="164">
        <v>94</v>
      </c>
      <c r="B148" s="361" t="s">
        <v>475</v>
      </c>
      <c r="C148" s="274" t="s">
        <v>452</v>
      </c>
      <c r="D148" s="340">
        <v>0.78</v>
      </c>
      <c r="E148" s="344" t="s">
        <v>254</v>
      </c>
      <c r="F148" s="344" t="s">
        <v>262</v>
      </c>
      <c r="G148" s="384">
        <v>0</v>
      </c>
      <c r="H148" s="243" t="s">
        <v>476</v>
      </c>
      <c r="I148" s="239">
        <v>0.5</v>
      </c>
      <c r="J148" s="344" t="s">
        <v>254</v>
      </c>
      <c r="K148" s="240">
        <v>45017</v>
      </c>
      <c r="L148" s="240">
        <v>45046</v>
      </c>
      <c r="M148" s="344" t="s">
        <v>262</v>
      </c>
      <c r="N148" s="241"/>
      <c r="O148" s="241"/>
      <c r="P148" s="241"/>
      <c r="Q148" s="241"/>
      <c r="R148" s="241"/>
      <c r="S148" s="241"/>
    </row>
    <row r="149" spans="1:19" s="242" customFormat="1" ht="61.15" hidden="1">
      <c r="A149" s="166">
        <v>94</v>
      </c>
      <c r="B149" s="363"/>
      <c r="C149" s="241" t="s">
        <v>477</v>
      </c>
      <c r="D149" s="342"/>
      <c r="E149" s="346"/>
      <c r="F149" s="346"/>
      <c r="G149" s="386"/>
      <c r="H149" s="243" t="s">
        <v>478</v>
      </c>
      <c r="I149" s="239">
        <v>0.5</v>
      </c>
      <c r="J149" s="346"/>
      <c r="K149" s="240">
        <v>45200</v>
      </c>
      <c r="L149" s="240">
        <v>45230</v>
      </c>
      <c r="M149" s="346"/>
      <c r="N149" s="241"/>
      <c r="O149" s="241"/>
      <c r="P149" s="241"/>
      <c r="Q149" s="241"/>
      <c r="R149" s="241"/>
      <c r="S149" s="241"/>
    </row>
    <row r="150" spans="1:19" s="242" customFormat="1" ht="81.599999999999994" hidden="1">
      <c r="A150" s="203">
        <v>95</v>
      </c>
      <c r="B150" s="270" t="s">
        <v>479</v>
      </c>
      <c r="C150" s="274" t="s">
        <v>452</v>
      </c>
      <c r="D150" s="272">
        <v>0.78</v>
      </c>
      <c r="E150" s="237" t="s">
        <v>254</v>
      </c>
      <c r="F150" s="237" t="s">
        <v>262</v>
      </c>
      <c r="G150" s="238">
        <v>0</v>
      </c>
      <c r="H150" s="244" t="s">
        <v>480</v>
      </c>
      <c r="I150" s="239">
        <v>1</v>
      </c>
      <c r="J150" s="237" t="s">
        <v>254</v>
      </c>
      <c r="K150" s="240">
        <v>44927</v>
      </c>
      <c r="L150" s="240">
        <v>44957</v>
      </c>
      <c r="M150" s="237" t="s">
        <v>262</v>
      </c>
      <c r="N150" s="241"/>
      <c r="O150" s="241"/>
      <c r="P150" s="241"/>
      <c r="Q150" s="241"/>
      <c r="R150" s="241"/>
      <c r="S150" s="241"/>
    </row>
    <row r="151" spans="1:19" s="242" customFormat="1" ht="190.9" customHeight="1">
      <c r="A151" s="161">
        <v>96</v>
      </c>
      <c r="B151" s="236" t="s">
        <v>481</v>
      </c>
      <c r="C151" s="274" t="s">
        <v>482</v>
      </c>
      <c r="D151" s="272">
        <v>0.78</v>
      </c>
      <c r="E151" s="237" t="s">
        <v>254</v>
      </c>
      <c r="F151" s="237" t="s">
        <v>262</v>
      </c>
      <c r="G151" s="238">
        <v>0</v>
      </c>
      <c r="H151" s="244" t="s">
        <v>481</v>
      </c>
      <c r="I151" s="239">
        <v>1</v>
      </c>
      <c r="J151" s="237" t="s">
        <v>254</v>
      </c>
      <c r="K151" s="240">
        <v>45108</v>
      </c>
      <c r="L151" s="240">
        <v>45138</v>
      </c>
      <c r="M151" s="237" t="s">
        <v>262</v>
      </c>
      <c r="N151" s="241"/>
      <c r="O151" s="241"/>
      <c r="P151" s="241"/>
      <c r="Q151" s="241"/>
      <c r="R151" s="241"/>
      <c r="S151" s="241"/>
    </row>
    <row r="152" spans="1:19" s="242" customFormat="1" ht="40.9" customHeight="1">
      <c r="A152" s="164">
        <v>97</v>
      </c>
      <c r="B152" s="270" t="s">
        <v>483</v>
      </c>
      <c r="C152" s="274" t="s">
        <v>484</v>
      </c>
      <c r="D152" s="272">
        <v>0.78</v>
      </c>
      <c r="E152" s="237" t="s">
        <v>254</v>
      </c>
      <c r="F152" s="237" t="s">
        <v>262</v>
      </c>
      <c r="G152" s="238">
        <v>0</v>
      </c>
      <c r="H152" s="244" t="s">
        <v>485</v>
      </c>
      <c r="I152" s="239">
        <v>1</v>
      </c>
      <c r="J152" s="249" t="s">
        <v>254</v>
      </c>
      <c r="K152" s="240">
        <v>45139</v>
      </c>
      <c r="L152" s="240">
        <v>45169</v>
      </c>
      <c r="M152" s="237" t="s">
        <v>262</v>
      </c>
      <c r="N152" s="241"/>
      <c r="O152" s="241"/>
      <c r="P152" s="241"/>
      <c r="Q152" s="241"/>
      <c r="R152" s="241"/>
      <c r="S152" s="241"/>
    </row>
    <row r="153" spans="1:19" s="242" customFormat="1" ht="40.9" hidden="1">
      <c r="A153" s="164">
        <v>98</v>
      </c>
      <c r="B153" s="361" t="s">
        <v>486</v>
      </c>
      <c r="C153" s="274" t="s">
        <v>452</v>
      </c>
      <c r="D153" s="340">
        <v>0.78</v>
      </c>
      <c r="E153" s="344" t="s">
        <v>254</v>
      </c>
      <c r="F153" s="344" t="s">
        <v>262</v>
      </c>
      <c r="G153" s="384">
        <v>0</v>
      </c>
      <c r="H153" s="243" t="s">
        <v>487</v>
      </c>
      <c r="I153" s="239">
        <v>0.5</v>
      </c>
      <c r="J153" s="344" t="s">
        <v>254</v>
      </c>
      <c r="K153" s="240">
        <v>45047</v>
      </c>
      <c r="L153" s="240">
        <v>45077</v>
      </c>
      <c r="M153" s="344" t="s">
        <v>262</v>
      </c>
      <c r="N153" s="241"/>
      <c r="O153" s="241"/>
      <c r="P153" s="241"/>
      <c r="Q153" s="241"/>
      <c r="R153" s="241"/>
      <c r="S153" s="241"/>
    </row>
    <row r="154" spans="1:19" s="242" customFormat="1" ht="40.9" hidden="1">
      <c r="A154" s="166">
        <v>98</v>
      </c>
      <c r="B154" s="363"/>
      <c r="C154" s="241"/>
      <c r="D154" s="342"/>
      <c r="E154" s="346"/>
      <c r="F154" s="346"/>
      <c r="G154" s="386"/>
      <c r="H154" s="243" t="s">
        <v>488</v>
      </c>
      <c r="I154" s="239">
        <v>0.5</v>
      </c>
      <c r="J154" s="346"/>
      <c r="K154" s="240">
        <v>45261</v>
      </c>
      <c r="L154" s="240">
        <v>45291</v>
      </c>
      <c r="M154" s="346"/>
      <c r="N154" s="241"/>
      <c r="O154" s="241"/>
      <c r="P154" s="241"/>
      <c r="Q154" s="241"/>
      <c r="R154" s="241"/>
      <c r="S154" s="241"/>
    </row>
    <row r="155" spans="1:19" s="242" customFormat="1" ht="122.45" hidden="1">
      <c r="A155" s="161">
        <v>99</v>
      </c>
      <c r="B155" s="236" t="s">
        <v>489</v>
      </c>
      <c r="C155" s="274" t="s">
        <v>490</v>
      </c>
      <c r="D155" s="272">
        <v>0.78</v>
      </c>
      <c r="E155" s="237" t="s">
        <v>254</v>
      </c>
      <c r="F155" s="237" t="s">
        <v>262</v>
      </c>
      <c r="G155" s="238">
        <v>0</v>
      </c>
      <c r="H155" s="244" t="s">
        <v>489</v>
      </c>
      <c r="I155" s="239">
        <v>1</v>
      </c>
      <c r="J155" s="237" t="s">
        <v>254</v>
      </c>
      <c r="K155" s="240">
        <v>45170</v>
      </c>
      <c r="L155" s="240">
        <v>45199</v>
      </c>
      <c r="M155" s="237" t="s">
        <v>262</v>
      </c>
      <c r="N155" s="241"/>
      <c r="O155" s="241"/>
      <c r="P155" s="241"/>
      <c r="Q155" s="241"/>
      <c r="R155" s="241"/>
      <c r="S155" s="241"/>
    </row>
    <row r="156" spans="1:19" s="242" customFormat="1" ht="81.599999999999994" hidden="1">
      <c r="A156" s="161">
        <v>100</v>
      </c>
      <c r="B156" s="236" t="s">
        <v>491</v>
      </c>
      <c r="C156" s="241"/>
      <c r="D156" s="272">
        <v>0.78</v>
      </c>
      <c r="E156" s="237" t="s">
        <v>254</v>
      </c>
      <c r="F156" s="237" t="s">
        <v>262</v>
      </c>
      <c r="G156" s="238">
        <v>0</v>
      </c>
      <c r="H156" s="244" t="s">
        <v>491</v>
      </c>
      <c r="I156" s="239">
        <v>1</v>
      </c>
      <c r="J156" s="237" t="s">
        <v>254</v>
      </c>
      <c r="K156" s="240">
        <v>45231</v>
      </c>
      <c r="L156" s="240">
        <v>45260</v>
      </c>
      <c r="M156" s="237" t="s">
        <v>262</v>
      </c>
      <c r="N156" s="241"/>
      <c r="O156" s="241"/>
      <c r="P156" s="241"/>
      <c r="Q156" s="241"/>
      <c r="R156" s="241"/>
      <c r="S156" s="241"/>
    </row>
    <row r="157" spans="1:19" s="242" customFormat="1" ht="102" hidden="1">
      <c r="A157" s="161">
        <v>101</v>
      </c>
      <c r="B157" s="236" t="s">
        <v>492</v>
      </c>
      <c r="C157" s="274" t="s">
        <v>452</v>
      </c>
      <c r="D157" s="272">
        <v>0.78</v>
      </c>
      <c r="E157" s="237" t="s">
        <v>254</v>
      </c>
      <c r="F157" s="237" t="s">
        <v>262</v>
      </c>
      <c r="G157" s="238">
        <v>0</v>
      </c>
      <c r="H157" s="244" t="s">
        <v>493</v>
      </c>
      <c r="I157" s="239">
        <v>1</v>
      </c>
      <c r="J157" s="237" t="s">
        <v>254</v>
      </c>
      <c r="K157" s="240">
        <v>45047</v>
      </c>
      <c r="L157" s="240">
        <v>45077</v>
      </c>
      <c r="M157" s="237" t="s">
        <v>262</v>
      </c>
      <c r="N157" s="241"/>
      <c r="O157" s="241"/>
      <c r="P157" s="241"/>
      <c r="Q157" s="241"/>
      <c r="R157" s="241"/>
      <c r="S157" s="241"/>
    </row>
    <row r="158" spans="1:19" s="242" customFormat="1" ht="21" hidden="1">
      <c r="A158" s="165">
        <v>102</v>
      </c>
      <c r="B158" s="361" t="s">
        <v>494</v>
      </c>
      <c r="C158" s="274" t="s">
        <v>452</v>
      </c>
      <c r="D158" s="340">
        <v>0.78</v>
      </c>
      <c r="E158" s="344" t="s">
        <v>254</v>
      </c>
      <c r="F158" s="344" t="s">
        <v>262</v>
      </c>
      <c r="G158" s="384">
        <v>0</v>
      </c>
      <c r="H158" s="244" t="s">
        <v>453</v>
      </c>
      <c r="I158" s="239">
        <v>0.33329999999999999</v>
      </c>
      <c r="J158" s="344" t="s">
        <v>254</v>
      </c>
      <c r="K158" s="240">
        <v>44958</v>
      </c>
      <c r="L158" s="240">
        <v>44985</v>
      </c>
      <c r="M158" s="344" t="s">
        <v>262</v>
      </c>
      <c r="N158" s="241"/>
      <c r="O158" s="241"/>
      <c r="P158" s="241"/>
      <c r="Q158" s="241"/>
      <c r="R158" s="241"/>
      <c r="S158" s="241"/>
    </row>
    <row r="159" spans="1:19" s="242" customFormat="1" ht="21" hidden="1">
      <c r="A159" s="162">
        <v>102</v>
      </c>
      <c r="B159" s="362"/>
      <c r="C159" s="274" t="s">
        <v>452</v>
      </c>
      <c r="D159" s="341"/>
      <c r="E159" s="345"/>
      <c r="F159" s="345"/>
      <c r="G159" s="385"/>
      <c r="H159" s="244" t="s">
        <v>495</v>
      </c>
      <c r="I159" s="239">
        <v>0.33329999999999999</v>
      </c>
      <c r="J159" s="345"/>
      <c r="K159" s="240">
        <v>45017</v>
      </c>
      <c r="L159" s="240">
        <v>45046</v>
      </c>
      <c r="M159" s="345"/>
      <c r="N159" s="241"/>
      <c r="O159" s="241"/>
      <c r="P159" s="241"/>
      <c r="Q159" s="241"/>
      <c r="R159" s="241"/>
      <c r="S159" s="241"/>
    </row>
    <row r="160" spans="1:19" s="242" customFormat="1" ht="102" hidden="1">
      <c r="A160" s="166">
        <v>102</v>
      </c>
      <c r="B160" s="363"/>
      <c r="C160" s="274" t="s">
        <v>496</v>
      </c>
      <c r="D160" s="342"/>
      <c r="E160" s="346"/>
      <c r="F160" s="346"/>
      <c r="G160" s="386"/>
      <c r="H160" s="244" t="s">
        <v>497</v>
      </c>
      <c r="I160" s="239">
        <v>0.33329999999999999</v>
      </c>
      <c r="J160" s="346"/>
      <c r="K160" s="240">
        <v>45078</v>
      </c>
      <c r="L160" s="240">
        <v>45107</v>
      </c>
      <c r="M160" s="346"/>
      <c r="N160" s="241"/>
      <c r="O160" s="241"/>
      <c r="P160" s="241"/>
      <c r="Q160" s="241"/>
      <c r="R160" s="241"/>
      <c r="S160" s="241"/>
    </row>
    <row r="161" spans="1:19" s="242" customFormat="1" ht="81.599999999999994" hidden="1">
      <c r="A161" s="215">
        <v>103</v>
      </c>
      <c r="B161" s="260" t="s">
        <v>498</v>
      </c>
      <c r="C161" s="275" t="s">
        <v>341</v>
      </c>
      <c r="D161" s="272">
        <v>0.78</v>
      </c>
      <c r="E161" s="237" t="s">
        <v>254</v>
      </c>
      <c r="F161" s="237" t="s">
        <v>255</v>
      </c>
      <c r="G161" s="238">
        <v>2501160</v>
      </c>
      <c r="H161" s="244" t="s">
        <v>498</v>
      </c>
      <c r="I161" s="239">
        <v>1</v>
      </c>
      <c r="J161" s="237" t="s">
        <v>254</v>
      </c>
      <c r="K161" s="240">
        <v>45047</v>
      </c>
      <c r="L161" s="240">
        <v>45077</v>
      </c>
      <c r="M161" s="237" t="s">
        <v>255</v>
      </c>
      <c r="N161" s="241"/>
      <c r="O161" s="241"/>
      <c r="P161" s="241"/>
      <c r="Q161" s="241"/>
      <c r="R161" s="241"/>
      <c r="S161" s="241"/>
    </row>
    <row r="162" spans="1:19" s="242" customFormat="1" ht="81.599999999999994" hidden="1">
      <c r="A162" s="215">
        <v>104</v>
      </c>
      <c r="B162" s="260" t="s">
        <v>499</v>
      </c>
      <c r="C162" s="275" t="s">
        <v>341</v>
      </c>
      <c r="D162" s="272">
        <v>0.78</v>
      </c>
      <c r="E162" s="237" t="s">
        <v>254</v>
      </c>
      <c r="F162" s="237" t="s">
        <v>255</v>
      </c>
      <c r="G162" s="238">
        <v>16325610</v>
      </c>
      <c r="H162" s="244" t="s">
        <v>499</v>
      </c>
      <c r="I162" s="239">
        <v>1</v>
      </c>
      <c r="J162" s="237" t="s">
        <v>254</v>
      </c>
      <c r="K162" s="240">
        <v>44958</v>
      </c>
      <c r="L162" s="240">
        <v>44985</v>
      </c>
      <c r="M162" s="237" t="s">
        <v>255</v>
      </c>
      <c r="N162" s="241"/>
      <c r="O162" s="241"/>
      <c r="P162" s="241"/>
      <c r="Q162" s="241"/>
      <c r="R162" s="241"/>
      <c r="S162" s="241"/>
    </row>
    <row r="163" spans="1:19" s="242" customFormat="1" ht="114" hidden="1" customHeight="1">
      <c r="A163" s="167">
        <v>105</v>
      </c>
      <c r="B163" s="236" t="s">
        <v>500</v>
      </c>
      <c r="C163" s="274" t="s">
        <v>501</v>
      </c>
      <c r="D163" s="272">
        <v>0.78</v>
      </c>
      <c r="E163" s="237" t="s">
        <v>254</v>
      </c>
      <c r="F163" s="237" t="s">
        <v>255</v>
      </c>
      <c r="G163" s="238">
        <v>1335180</v>
      </c>
      <c r="H163" s="244" t="s">
        <v>500</v>
      </c>
      <c r="I163" s="239">
        <v>1</v>
      </c>
      <c r="J163" s="237" t="s">
        <v>254</v>
      </c>
      <c r="K163" s="240">
        <v>45139</v>
      </c>
      <c r="L163" s="240">
        <v>45169</v>
      </c>
      <c r="M163" s="237" t="s">
        <v>255</v>
      </c>
      <c r="N163" s="241"/>
      <c r="O163" s="241"/>
      <c r="P163" s="241"/>
      <c r="Q163" s="241"/>
      <c r="R163" s="241"/>
      <c r="S163" s="241"/>
    </row>
    <row r="164" spans="1:19" s="242" customFormat="1" ht="84" hidden="1">
      <c r="A164" s="215">
        <v>106</v>
      </c>
      <c r="B164" s="260" t="s">
        <v>502</v>
      </c>
      <c r="C164" s="275" t="s">
        <v>341</v>
      </c>
      <c r="D164" s="272">
        <v>0.78</v>
      </c>
      <c r="E164" s="300" t="s">
        <v>254</v>
      </c>
      <c r="F164" s="237" t="s">
        <v>255</v>
      </c>
      <c r="G164" s="238">
        <v>1335180</v>
      </c>
      <c r="H164" s="244" t="s">
        <v>502</v>
      </c>
      <c r="I164" s="239">
        <v>1</v>
      </c>
      <c r="J164" s="237" t="s">
        <v>254</v>
      </c>
      <c r="K164" s="240">
        <v>44986</v>
      </c>
      <c r="L164" s="240">
        <v>45138</v>
      </c>
      <c r="M164" s="237" t="s">
        <v>255</v>
      </c>
      <c r="N164" s="241"/>
      <c r="O164" s="241"/>
      <c r="P164" s="241"/>
      <c r="Q164" s="241"/>
      <c r="R164" s="241"/>
      <c r="S164" s="241"/>
    </row>
    <row r="165" spans="1:19" s="242" customFormat="1" ht="81.599999999999994" hidden="1">
      <c r="A165" s="167">
        <v>107</v>
      </c>
      <c r="B165" s="236" t="s">
        <v>503</v>
      </c>
      <c r="C165" s="274" t="s">
        <v>452</v>
      </c>
      <c r="D165" s="272">
        <v>0.78</v>
      </c>
      <c r="E165" s="237" t="s">
        <v>254</v>
      </c>
      <c r="F165" s="237" t="s">
        <v>255</v>
      </c>
      <c r="G165" s="238">
        <v>1335180</v>
      </c>
      <c r="H165" s="244" t="s">
        <v>503</v>
      </c>
      <c r="I165" s="239">
        <v>1</v>
      </c>
      <c r="J165" s="237" t="s">
        <v>254</v>
      </c>
      <c r="K165" s="240">
        <v>45047</v>
      </c>
      <c r="L165" s="240">
        <v>45077</v>
      </c>
      <c r="M165" s="237" t="s">
        <v>255</v>
      </c>
      <c r="N165" s="241"/>
      <c r="O165" s="241"/>
      <c r="P165" s="241"/>
      <c r="Q165" s="241"/>
      <c r="R165" s="241"/>
      <c r="S165" s="241"/>
    </row>
    <row r="166" spans="1:19" s="242" customFormat="1" ht="207.6" hidden="1" customHeight="1">
      <c r="A166" s="167">
        <v>108</v>
      </c>
      <c r="B166" s="236" t="s">
        <v>504</v>
      </c>
      <c r="C166" s="293" t="s">
        <v>505</v>
      </c>
      <c r="D166" s="272">
        <v>0.78</v>
      </c>
      <c r="E166" s="237" t="s">
        <v>254</v>
      </c>
      <c r="F166" s="237">
        <v>4</v>
      </c>
      <c r="G166" s="238">
        <v>1335180</v>
      </c>
      <c r="H166" s="244" t="s">
        <v>504</v>
      </c>
      <c r="I166" s="239">
        <v>1</v>
      </c>
      <c r="J166" s="237" t="s">
        <v>254</v>
      </c>
      <c r="K166" s="240">
        <v>45108</v>
      </c>
      <c r="L166" s="240">
        <v>45138</v>
      </c>
      <c r="M166" s="237" t="s">
        <v>255</v>
      </c>
      <c r="N166" s="241"/>
      <c r="O166" s="241"/>
      <c r="P166" s="241"/>
      <c r="Q166" s="241"/>
      <c r="R166" s="241"/>
      <c r="S166" s="241"/>
    </row>
    <row r="167" spans="1:19" s="242" customFormat="1" ht="224.45" hidden="1">
      <c r="A167" s="167">
        <v>109</v>
      </c>
      <c r="B167" s="236" t="s">
        <v>506</v>
      </c>
      <c r="C167" s="293" t="s">
        <v>507</v>
      </c>
      <c r="D167" s="272">
        <v>0.78</v>
      </c>
      <c r="E167" s="237" t="s">
        <v>254</v>
      </c>
      <c r="F167" s="237" t="s">
        <v>255</v>
      </c>
      <c r="G167" s="238">
        <v>3269060</v>
      </c>
      <c r="H167" s="244" t="s">
        <v>506</v>
      </c>
      <c r="I167" s="239">
        <v>1</v>
      </c>
      <c r="J167" s="237" t="s">
        <v>254</v>
      </c>
      <c r="K167" s="240">
        <v>44986</v>
      </c>
      <c r="L167" s="240">
        <v>45016</v>
      </c>
      <c r="M167" s="237" t="s">
        <v>255</v>
      </c>
      <c r="N167" s="241"/>
      <c r="O167" s="241"/>
      <c r="P167" s="241"/>
      <c r="Q167" s="241"/>
      <c r="R167" s="241"/>
      <c r="S167" s="241"/>
    </row>
    <row r="168" spans="1:19" s="242" customFormat="1" ht="81.599999999999994" hidden="1">
      <c r="A168" s="140">
        <v>110</v>
      </c>
      <c r="B168" s="236" t="s">
        <v>508</v>
      </c>
      <c r="C168" s="274" t="s">
        <v>452</v>
      </c>
      <c r="D168" s="272">
        <v>0.78</v>
      </c>
      <c r="E168" s="237" t="s">
        <v>254</v>
      </c>
      <c r="F168" s="237" t="s">
        <v>262</v>
      </c>
      <c r="G168" s="238">
        <v>0</v>
      </c>
      <c r="H168" s="244" t="s">
        <v>508</v>
      </c>
      <c r="I168" s="239">
        <v>1</v>
      </c>
      <c r="J168" s="237" t="s">
        <v>254</v>
      </c>
      <c r="K168" s="240">
        <v>45017</v>
      </c>
      <c r="L168" s="240">
        <v>45046</v>
      </c>
      <c r="M168" s="237" t="s">
        <v>262</v>
      </c>
      <c r="N168" s="241"/>
      <c r="O168" s="241"/>
      <c r="P168" s="241"/>
      <c r="Q168" s="241"/>
      <c r="R168" s="241"/>
      <c r="S168" s="241"/>
    </row>
    <row r="169" spans="1:19" s="242" customFormat="1" ht="142.9" hidden="1">
      <c r="A169" s="167">
        <v>111</v>
      </c>
      <c r="B169" s="236" t="s">
        <v>509</v>
      </c>
      <c r="C169" s="241" t="s">
        <v>510</v>
      </c>
      <c r="D169" s="272">
        <v>0.78</v>
      </c>
      <c r="E169" s="237" t="s">
        <v>254</v>
      </c>
      <c r="F169" s="237" t="s">
        <v>255</v>
      </c>
      <c r="G169" s="238">
        <v>3455550</v>
      </c>
      <c r="H169" s="244" t="s">
        <v>509</v>
      </c>
      <c r="I169" s="239">
        <v>1</v>
      </c>
      <c r="J169" s="237" t="s">
        <v>254</v>
      </c>
      <c r="K169" s="240">
        <v>45108</v>
      </c>
      <c r="L169" s="259">
        <v>45260</v>
      </c>
      <c r="M169" s="237" t="s">
        <v>255</v>
      </c>
      <c r="N169" s="241"/>
      <c r="O169" s="241"/>
      <c r="P169" s="241"/>
      <c r="Q169" s="241"/>
      <c r="R169" s="241"/>
      <c r="S169" s="241"/>
    </row>
    <row r="170" spans="1:19" s="242" customFormat="1" ht="81.599999999999994" hidden="1">
      <c r="A170" s="140">
        <v>112</v>
      </c>
      <c r="B170" s="236" t="s">
        <v>511</v>
      </c>
      <c r="C170" s="241"/>
      <c r="D170" s="272">
        <v>0.78</v>
      </c>
      <c r="E170" s="237" t="s">
        <v>254</v>
      </c>
      <c r="F170" s="237" t="s">
        <v>262</v>
      </c>
      <c r="G170" s="238">
        <v>0</v>
      </c>
      <c r="H170" s="244" t="s">
        <v>511</v>
      </c>
      <c r="I170" s="239">
        <v>1</v>
      </c>
      <c r="J170" s="237" t="s">
        <v>254</v>
      </c>
      <c r="K170" s="240">
        <v>45231</v>
      </c>
      <c r="L170" s="240">
        <v>45260</v>
      </c>
      <c r="M170" s="237" t="s">
        <v>262</v>
      </c>
      <c r="N170" s="241"/>
      <c r="O170" s="241"/>
      <c r="P170" s="241"/>
      <c r="Q170" s="241"/>
      <c r="R170" s="241"/>
      <c r="S170" s="241"/>
    </row>
    <row r="171" spans="1:19" s="242" customFormat="1" ht="81.599999999999994" hidden="1">
      <c r="A171" s="140">
        <v>113</v>
      </c>
      <c r="B171" s="236" t="s">
        <v>512</v>
      </c>
      <c r="C171" s="274" t="s">
        <v>452</v>
      </c>
      <c r="D171" s="272">
        <v>0.78</v>
      </c>
      <c r="E171" s="237" t="s">
        <v>254</v>
      </c>
      <c r="F171" s="237" t="s">
        <v>262</v>
      </c>
      <c r="G171" s="238">
        <v>0</v>
      </c>
      <c r="H171" s="244" t="s">
        <v>512</v>
      </c>
      <c r="I171" s="239">
        <v>1</v>
      </c>
      <c r="J171" s="237" t="s">
        <v>254</v>
      </c>
      <c r="K171" s="240">
        <v>45078</v>
      </c>
      <c r="L171" s="240">
        <v>45107</v>
      </c>
      <c r="M171" s="237" t="s">
        <v>262</v>
      </c>
      <c r="N171" s="241"/>
      <c r="O171" s="241"/>
      <c r="P171" s="241"/>
      <c r="Q171" s="241"/>
      <c r="R171" s="241"/>
      <c r="S171" s="241"/>
    </row>
    <row r="172" spans="1:19" s="242" customFormat="1" ht="81.599999999999994" hidden="1">
      <c r="A172" s="140">
        <v>114</v>
      </c>
      <c r="B172" s="236" t="s">
        <v>513</v>
      </c>
      <c r="C172" s="241"/>
      <c r="D172" s="272">
        <v>0.78</v>
      </c>
      <c r="E172" s="237" t="s">
        <v>254</v>
      </c>
      <c r="F172" s="237" t="s">
        <v>262</v>
      </c>
      <c r="G172" s="238">
        <v>0</v>
      </c>
      <c r="H172" s="244" t="s">
        <v>513</v>
      </c>
      <c r="I172" s="239">
        <v>1</v>
      </c>
      <c r="J172" s="237" t="s">
        <v>254</v>
      </c>
      <c r="K172" s="240">
        <v>45231</v>
      </c>
      <c r="L172" s="240">
        <v>45260</v>
      </c>
      <c r="M172" s="237" t="s">
        <v>262</v>
      </c>
      <c r="N172" s="241"/>
      <c r="O172" s="241"/>
      <c r="P172" s="241"/>
      <c r="Q172" s="241"/>
      <c r="R172" s="241"/>
      <c r="S172" s="241"/>
    </row>
    <row r="173" spans="1:19" s="242" customFormat="1" ht="81.599999999999994" hidden="1">
      <c r="A173" s="140">
        <v>115</v>
      </c>
      <c r="B173" s="236" t="s">
        <v>514</v>
      </c>
      <c r="C173" s="241"/>
      <c r="D173" s="272">
        <v>0.78</v>
      </c>
      <c r="E173" s="237" t="s">
        <v>254</v>
      </c>
      <c r="F173" s="237" t="s">
        <v>262</v>
      </c>
      <c r="G173" s="238">
        <v>0</v>
      </c>
      <c r="H173" s="244" t="s">
        <v>514</v>
      </c>
      <c r="I173" s="239">
        <v>1</v>
      </c>
      <c r="J173" s="237" t="s">
        <v>254</v>
      </c>
      <c r="K173" s="240">
        <v>45231</v>
      </c>
      <c r="L173" s="240">
        <v>45260</v>
      </c>
      <c r="M173" s="237" t="s">
        <v>262</v>
      </c>
      <c r="N173" s="241"/>
      <c r="O173" s="241"/>
      <c r="P173" s="241"/>
      <c r="Q173" s="241"/>
      <c r="R173" s="241"/>
      <c r="S173" s="241"/>
    </row>
    <row r="174" spans="1:19" s="242" customFormat="1" ht="183.6" hidden="1">
      <c r="A174" s="140">
        <v>116</v>
      </c>
      <c r="B174" s="236" t="s">
        <v>515</v>
      </c>
      <c r="C174" s="293" t="s">
        <v>516</v>
      </c>
      <c r="D174" s="272">
        <v>0.78</v>
      </c>
      <c r="E174" s="237" t="s">
        <v>254</v>
      </c>
      <c r="F174" s="237" t="s">
        <v>262</v>
      </c>
      <c r="G174" s="238">
        <v>0</v>
      </c>
      <c r="H174" s="244" t="s">
        <v>515</v>
      </c>
      <c r="I174" s="239">
        <v>1</v>
      </c>
      <c r="J174" s="237" t="s">
        <v>254</v>
      </c>
      <c r="K174" s="240">
        <v>45108</v>
      </c>
      <c r="L174" s="240">
        <v>45138</v>
      </c>
      <c r="M174" s="237" t="s">
        <v>262</v>
      </c>
      <c r="N174" s="241"/>
      <c r="O174" s="241"/>
      <c r="P174" s="241"/>
      <c r="Q174" s="241"/>
      <c r="R174" s="241"/>
      <c r="S174" s="241"/>
    </row>
    <row r="175" spans="1:19" s="242" customFormat="1" ht="81.599999999999994" hidden="1">
      <c r="A175" s="140">
        <v>117</v>
      </c>
      <c r="B175" s="236" t="s">
        <v>517</v>
      </c>
      <c r="C175" s="274" t="s">
        <v>452</v>
      </c>
      <c r="D175" s="272">
        <v>0.78</v>
      </c>
      <c r="E175" s="237" t="s">
        <v>254</v>
      </c>
      <c r="F175" s="237" t="s">
        <v>262</v>
      </c>
      <c r="G175" s="238">
        <v>0</v>
      </c>
      <c r="H175" s="244" t="s">
        <v>517</v>
      </c>
      <c r="I175" s="239">
        <v>1</v>
      </c>
      <c r="J175" s="237" t="s">
        <v>254</v>
      </c>
      <c r="K175" s="240">
        <v>44958</v>
      </c>
      <c r="L175" s="240">
        <v>44985</v>
      </c>
      <c r="M175" s="237" t="s">
        <v>262</v>
      </c>
      <c r="N175" s="241"/>
      <c r="O175" s="241"/>
      <c r="P175" s="241"/>
      <c r="Q175" s="241"/>
      <c r="R175" s="241"/>
      <c r="S175" s="241"/>
    </row>
    <row r="176" spans="1:19" s="242" customFormat="1" ht="105.6" hidden="1" customHeight="1">
      <c r="A176" s="155">
        <v>118</v>
      </c>
      <c r="B176" s="361" t="s">
        <v>518</v>
      </c>
      <c r="C176" s="274" t="s">
        <v>452</v>
      </c>
      <c r="D176" s="340">
        <v>0.78</v>
      </c>
      <c r="E176" s="344" t="s">
        <v>254</v>
      </c>
      <c r="F176" s="344" t="s">
        <v>262</v>
      </c>
      <c r="G176" s="384">
        <v>0</v>
      </c>
      <c r="H176" s="245" t="s">
        <v>519</v>
      </c>
      <c r="I176" s="239">
        <v>0.5</v>
      </c>
      <c r="J176" s="344" t="s">
        <v>254</v>
      </c>
      <c r="K176" s="240">
        <v>45078</v>
      </c>
      <c r="L176" s="240">
        <v>45107</v>
      </c>
      <c r="M176" s="344" t="s">
        <v>262</v>
      </c>
      <c r="N176" s="241"/>
      <c r="O176" s="241"/>
      <c r="P176" s="241"/>
      <c r="Q176" s="241"/>
      <c r="R176" s="241"/>
      <c r="S176" s="241"/>
    </row>
    <row r="177" spans="1:19" s="242" customFormat="1" ht="81.599999999999994" hidden="1">
      <c r="A177" s="160">
        <v>118</v>
      </c>
      <c r="B177" s="363"/>
      <c r="C177" s="241" t="s">
        <v>520</v>
      </c>
      <c r="D177" s="342"/>
      <c r="E177" s="346"/>
      <c r="F177" s="346"/>
      <c r="G177" s="386"/>
      <c r="H177" s="245" t="s">
        <v>521</v>
      </c>
      <c r="I177" s="239">
        <v>0.5</v>
      </c>
      <c r="J177" s="346"/>
      <c r="K177" s="240">
        <v>45200</v>
      </c>
      <c r="L177" s="240">
        <v>45230</v>
      </c>
      <c r="M177" s="346"/>
      <c r="N177" s="241"/>
      <c r="O177" s="241"/>
      <c r="P177" s="241"/>
      <c r="Q177" s="241"/>
      <c r="R177" s="241"/>
      <c r="S177" s="241"/>
    </row>
    <row r="178" spans="1:19" s="242" customFormat="1" ht="163.15" hidden="1">
      <c r="A178" s="167">
        <v>119</v>
      </c>
      <c r="B178" s="236" t="s">
        <v>522</v>
      </c>
      <c r="C178" s="241" t="s">
        <v>523</v>
      </c>
      <c r="D178" s="272">
        <v>0.78</v>
      </c>
      <c r="E178" s="237" t="s">
        <v>254</v>
      </c>
      <c r="F178" s="237" t="s">
        <v>255</v>
      </c>
      <c r="G178" s="238">
        <v>2523100</v>
      </c>
      <c r="H178" s="244" t="s">
        <v>522</v>
      </c>
      <c r="I178" s="239">
        <v>1</v>
      </c>
      <c r="J178" s="237" t="s">
        <v>254</v>
      </c>
      <c r="K178" s="240">
        <v>44986</v>
      </c>
      <c r="L178" s="259">
        <v>45230</v>
      </c>
      <c r="M178" s="237" t="s">
        <v>255</v>
      </c>
      <c r="N178" s="241"/>
      <c r="O178" s="241"/>
      <c r="P178" s="241"/>
      <c r="Q178" s="241"/>
      <c r="R178" s="241"/>
      <c r="S178" s="241"/>
    </row>
    <row r="179" spans="1:19" s="242" customFormat="1" ht="81.599999999999994" hidden="1">
      <c r="A179" s="140">
        <v>120</v>
      </c>
      <c r="B179" s="236" t="s">
        <v>524</v>
      </c>
      <c r="C179" s="274" t="s">
        <v>452</v>
      </c>
      <c r="D179" s="272">
        <v>0.78</v>
      </c>
      <c r="E179" s="237" t="s">
        <v>254</v>
      </c>
      <c r="F179" s="237" t="s">
        <v>262</v>
      </c>
      <c r="G179" s="238">
        <v>0</v>
      </c>
      <c r="H179" s="244" t="s">
        <v>524</v>
      </c>
      <c r="I179" s="239">
        <v>1</v>
      </c>
      <c r="J179" s="237" t="s">
        <v>254</v>
      </c>
      <c r="K179" s="240">
        <v>45047</v>
      </c>
      <c r="L179" s="240">
        <v>45077</v>
      </c>
      <c r="M179" s="237" t="s">
        <v>262</v>
      </c>
      <c r="N179" s="241"/>
      <c r="O179" s="241"/>
      <c r="P179" s="241"/>
      <c r="Q179" s="241"/>
      <c r="R179" s="241"/>
      <c r="S179" s="241"/>
    </row>
    <row r="180" spans="1:19" s="242" customFormat="1" ht="183.6" hidden="1">
      <c r="A180" s="167">
        <v>121</v>
      </c>
      <c r="B180" s="236" t="s">
        <v>525</v>
      </c>
      <c r="C180" s="241" t="s">
        <v>526</v>
      </c>
      <c r="D180" s="272">
        <v>0.78</v>
      </c>
      <c r="E180" s="237" t="s">
        <v>254</v>
      </c>
      <c r="F180" s="237" t="s">
        <v>255</v>
      </c>
      <c r="G180" s="238">
        <v>2742500</v>
      </c>
      <c r="H180" s="244" t="s">
        <v>525</v>
      </c>
      <c r="I180" s="239">
        <v>1</v>
      </c>
      <c r="J180" s="237" t="s">
        <v>254</v>
      </c>
      <c r="K180" s="240">
        <v>45108</v>
      </c>
      <c r="L180" s="259">
        <v>45230</v>
      </c>
      <c r="M180" s="237" t="s">
        <v>255</v>
      </c>
      <c r="N180" s="241"/>
      <c r="O180" s="241"/>
      <c r="P180" s="241"/>
      <c r="Q180" s="241"/>
      <c r="R180" s="241"/>
      <c r="S180" s="241"/>
    </row>
    <row r="181" spans="1:19" s="242" customFormat="1" ht="102" hidden="1">
      <c r="A181" s="167">
        <v>122</v>
      </c>
      <c r="B181" s="236" t="s">
        <v>527</v>
      </c>
      <c r="C181" s="274" t="s">
        <v>528</v>
      </c>
      <c r="D181" s="272">
        <v>0.78</v>
      </c>
      <c r="E181" s="237" t="s">
        <v>254</v>
      </c>
      <c r="F181" s="237" t="s">
        <v>255</v>
      </c>
      <c r="G181" s="238">
        <v>1853930</v>
      </c>
      <c r="H181" s="244" t="s">
        <v>527</v>
      </c>
      <c r="I181" s="239">
        <v>1</v>
      </c>
      <c r="J181" s="237" t="s">
        <v>254</v>
      </c>
      <c r="K181" s="240">
        <v>44958</v>
      </c>
      <c r="L181" s="240">
        <v>44985</v>
      </c>
      <c r="M181" s="237" t="s">
        <v>255</v>
      </c>
      <c r="N181" s="241"/>
      <c r="O181" s="241"/>
      <c r="P181" s="241"/>
      <c r="Q181" s="241"/>
      <c r="R181" s="241"/>
      <c r="S181" s="241"/>
    </row>
    <row r="182" spans="1:19" s="242" customFormat="1" ht="102" hidden="1">
      <c r="A182" s="134">
        <v>123</v>
      </c>
      <c r="B182" s="236" t="s">
        <v>529</v>
      </c>
      <c r="C182" s="274" t="s">
        <v>530</v>
      </c>
      <c r="D182" s="272">
        <v>0.78</v>
      </c>
      <c r="E182" s="237" t="s">
        <v>254</v>
      </c>
      <c r="F182" s="237" t="s">
        <v>262</v>
      </c>
      <c r="G182" s="238">
        <v>0</v>
      </c>
      <c r="H182" s="244" t="s">
        <v>529</v>
      </c>
      <c r="I182" s="239">
        <v>1</v>
      </c>
      <c r="J182" s="237" t="s">
        <v>254</v>
      </c>
      <c r="K182" s="240">
        <v>45078</v>
      </c>
      <c r="L182" s="240">
        <v>45107</v>
      </c>
      <c r="M182" s="237" t="s">
        <v>262</v>
      </c>
      <c r="N182" s="241"/>
      <c r="O182" s="241"/>
      <c r="P182" s="241"/>
      <c r="Q182" s="241"/>
      <c r="R182" s="241"/>
      <c r="S182" s="241"/>
    </row>
    <row r="183" spans="1:19" s="242" customFormat="1" ht="81.599999999999994" hidden="1">
      <c r="A183" s="134">
        <v>124</v>
      </c>
      <c r="B183" s="236" t="s">
        <v>531</v>
      </c>
      <c r="C183" s="241"/>
      <c r="D183" s="272">
        <v>0.78</v>
      </c>
      <c r="E183" s="237" t="s">
        <v>254</v>
      </c>
      <c r="F183" s="237" t="s">
        <v>262</v>
      </c>
      <c r="G183" s="238">
        <v>0</v>
      </c>
      <c r="H183" s="244" t="s">
        <v>531</v>
      </c>
      <c r="I183" s="239">
        <v>1</v>
      </c>
      <c r="J183" s="237" t="s">
        <v>254</v>
      </c>
      <c r="K183" s="240">
        <v>45231</v>
      </c>
      <c r="L183" s="240">
        <v>45260</v>
      </c>
      <c r="M183" s="237" t="s">
        <v>262</v>
      </c>
      <c r="N183" s="241"/>
      <c r="O183" s="241"/>
      <c r="P183" s="241"/>
      <c r="Q183" s="241"/>
      <c r="R183" s="241"/>
      <c r="S183" s="241"/>
    </row>
    <row r="184" spans="1:19" s="242" customFormat="1" ht="122.45" hidden="1">
      <c r="A184" s="167">
        <v>125</v>
      </c>
      <c r="B184" s="236" t="s">
        <v>532</v>
      </c>
      <c r="C184" s="274" t="s">
        <v>533</v>
      </c>
      <c r="D184" s="272">
        <v>0.78</v>
      </c>
      <c r="E184" s="237" t="s">
        <v>254</v>
      </c>
      <c r="F184" s="237" t="s">
        <v>255</v>
      </c>
      <c r="G184" s="238">
        <v>25000000</v>
      </c>
      <c r="H184" s="244" t="s">
        <v>532</v>
      </c>
      <c r="I184" s="239">
        <v>1</v>
      </c>
      <c r="J184" s="237" t="s">
        <v>254</v>
      </c>
      <c r="K184" s="240">
        <v>44958</v>
      </c>
      <c r="L184" s="240">
        <v>44985</v>
      </c>
      <c r="M184" s="237" t="s">
        <v>255</v>
      </c>
      <c r="N184" s="241"/>
      <c r="O184" s="241"/>
      <c r="P184" s="241"/>
      <c r="Q184" s="241"/>
      <c r="R184" s="241"/>
      <c r="S184" s="241"/>
    </row>
    <row r="185" spans="1:19" s="242" customFormat="1" ht="81.599999999999994" hidden="1">
      <c r="A185" s="140">
        <v>126</v>
      </c>
      <c r="B185" s="236" t="s">
        <v>534</v>
      </c>
      <c r="C185" s="274" t="s">
        <v>452</v>
      </c>
      <c r="D185" s="272">
        <v>0.78</v>
      </c>
      <c r="E185" s="237" t="s">
        <v>254</v>
      </c>
      <c r="F185" s="237" t="s">
        <v>262</v>
      </c>
      <c r="G185" s="238">
        <v>0</v>
      </c>
      <c r="H185" s="244" t="s">
        <v>534</v>
      </c>
      <c r="I185" s="239">
        <v>1</v>
      </c>
      <c r="J185" s="237" t="s">
        <v>254</v>
      </c>
      <c r="K185" s="240">
        <v>44986</v>
      </c>
      <c r="L185" s="240">
        <v>45016</v>
      </c>
      <c r="M185" s="237" t="s">
        <v>262</v>
      </c>
      <c r="N185" s="241"/>
      <c r="O185" s="241"/>
      <c r="P185" s="241"/>
      <c r="Q185" s="241"/>
      <c r="R185" s="241"/>
      <c r="S185" s="241"/>
    </row>
    <row r="186" spans="1:19" s="242" customFormat="1" ht="136.9" hidden="1" customHeight="1">
      <c r="A186" s="193">
        <v>127</v>
      </c>
      <c r="B186" s="236" t="s">
        <v>535</v>
      </c>
      <c r="C186" s="293" t="s">
        <v>536</v>
      </c>
      <c r="D186" s="272">
        <v>0.78</v>
      </c>
      <c r="E186" s="241" t="s">
        <v>254</v>
      </c>
      <c r="F186" s="241" t="s">
        <v>255</v>
      </c>
      <c r="G186" s="250">
        <v>10000000</v>
      </c>
      <c r="H186" s="244" t="s">
        <v>535</v>
      </c>
      <c r="I186" s="239">
        <v>1</v>
      </c>
      <c r="J186" s="241" t="s">
        <v>254</v>
      </c>
      <c r="K186" s="240">
        <v>45017</v>
      </c>
      <c r="L186" s="240">
        <v>45046</v>
      </c>
      <c r="M186" s="241" t="s">
        <v>255</v>
      </c>
      <c r="N186" s="241"/>
      <c r="O186" s="241"/>
      <c r="P186" s="241"/>
      <c r="Q186" s="241"/>
      <c r="R186" s="241"/>
      <c r="S186" s="241"/>
    </row>
    <row r="187" spans="1:19" s="242" customFormat="1" ht="81.599999999999994" hidden="1" customHeight="1">
      <c r="A187" s="195">
        <v>128</v>
      </c>
      <c r="B187" s="339" t="s">
        <v>537</v>
      </c>
      <c r="C187" s="241" t="s">
        <v>538</v>
      </c>
      <c r="D187" s="340">
        <v>0.94</v>
      </c>
      <c r="E187" s="337" t="s">
        <v>254</v>
      </c>
      <c r="F187" s="338" t="s">
        <v>539</v>
      </c>
      <c r="G187" s="343">
        <v>0</v>
      </c>
      <c r="H187" s="243" t="s">
        <v>540</v>
      </c>
      <c r="I187" s="251">
        <v>0.3</v>
      </c>
      <c r="J187" s="344" t="s">
        <v>254</v>
      </c>
      <c r="K187" s="252">
        <v>45200</v>
      </c>
      <c r="L187" s="252">
        <v>45230</v>
      </c>
      <c r="M187" s="253" t="s">
        <v>541</v>
      </c>
      <c r="N187" s="241"/>
      <c r="O187" s="241"/>
      <c r="P187" s="241"/>
      <c r="Q187" s="241"/>
      <c r="R187" s="241"/>
      <c r="S187" s="241"/>
    </row>
    <row r="188" spans="1:19" s="242" customFormat="1" ht="81.599999999999994" hidden="1" customHeight="1">
      <c r="A188" s="196">
        <v>128</v>
      </c>
      <c r="B188" s="339"/>
      <c r="C188" s="241"/>
      <c r="D188" s="341"/>
      <c r="E188" s="338"/>
      <c r="F188" s="338"/>
      <c r="G188" s="343"/>
      <c r="H188" s="243" t="s">
        <v>542</v>
      </c>
      <c r="I188" s="251">
        <v>0.3</v>
      </c>
      <c r="J188" s="345"/>
      <c r="K188" s="252">
        <v>45231</v>
      </c>
      <c r="L188" s="252">
        <v>45260</v>
      </c>
      <c r="M188" s="253" t="s">
        <v>543</v>
      </c>
      <c r="N188" s="241"/>
      <c r="O188" s="241"/>
      <c r="P188" s="241"/>
      <c r="Q188" s="241"/>
      <c r="R188" s="241"/>
      <c r="S188" s="241"/>
    </row>
    <row r="189" spans="1:19" s="242" customFormat="1" ht="81.599999999999994" hidden="1" customHeight="1">
      <c r="A189" s="194">
        <v>128</v>
      </c>
      <c r="B189" s="339"/>
      <c r="C189" s="241"/>
      <c r="D189" s="342"/>
      <c r="E189" s="338"/>
      <c r="F189" s="338"/>
      <c r="G189" s="343"/>
      <c r="H189" s="243" t="s">
        <v>544</v>
      </c>
      <c r="I189" s="251">
        <v>0.4</v>
      </c>
      <c r="J189" s="346"/>
      <c r="K189" s="252">
        <v>45261</v>
      </c>
      <c r="L189" s="252">
        <v>45291</v>
      </c>
      <c r="M189" s="253" t="s">
        <v>545</v>
      </c>
      <c r="N189" s="241"/>
      <c r="O189" s="241"/>
      <c r="P189" s="241"/>
      <c r="Q189" s="241"/>
      <c r="R189" s="241"/>
      <c r="S189" s="241"/>
    </row>
    <row r="190" spans="1:19" s="254" customFormat="1" ht="21" hidden="1">
      <c r="A190" s="136" t="s">
        <v>546</v>
      </c>
      <c r="B190" s="254" t="s">
        <v>546</v>
      </c>
      <c r="C190" s="276"/>
      <c r="D190" s="255">
        <f>+SUM(D19:D189)</f>
        <v>100.00000000000011</v>
      </c>
      <c r="E190" s="254" t="s">
        <v>546</v>
      </c>
      <c r="F190" s="254" t="s">
        <v>546</v>
      </c>
      <c r="G190" s="256" t="s">
        <v>546</v>
      </c>
      <c r="H190" s="254" t="s">
        <v>546</v>
      </c>
      <c r="I190" s="257" t="s">
        <v>546</v>
      </c>
      <c r="J190" s="254" t="s">
        <v>546</v>
      </c>
      <c r="K190" s="254" t="s">
        <v>546</v>
      </c>
      <c r="L190" s="254" t="s">
        <v>546</v>
      </c>
      <c r="M190" s="254" t="s">
        <v>546</v>
      </c>
      <c r="N190" s="254" t="s">
        <v>546</v>
      </c>
      <c r="O190" s="254" t="s">
        <v>546</v>
      </c>
      <c r="P190" s="254" t="s">
        <v>546</v>
      </c>
      <c r="Q190" s="254" t="s">
        <v>546</v>
      </c>
      <c r="R190" s="254" t="s">
        <v>546</v>
      </c>
      <c r="S190" s="254" t="s">
        <v>546</v>
      </c>
    </row>
    <row r="192" spans="1:19">
      <c r="G192" s="205">
        <f>SUM(G19:G191)</f>
        <v>132590612.704</v>
      </c>
    </row>
    <row r="199" spans="8:8">
      <c r="H199" s="277"/>
    </row>
  </sheetData>
  <sheetProtection selectLockedCells="1" selectUnlockedCells="1"/>
  <autoFilter ref="A18:S190" xr:uid="{00000000-0001-0000-0A00-000000000000}">
    <filterColumn colId="0">
      <filters>
        <filter val="12"/>
        <filter val="20"/>
        <filter val="21"/>
        <filter val="29"/>
        <filter val="36"/>
        <filter val="37"/>
        <filter val="40"/>
        <filter val="58"/>
        <filter val="61"/>
        <filter val="62"/>
        <filter val="66"/>
        <filter val="70"/>
        <filter val="78"/>
        <filter val="79"/>
        <filter val="8"/>
        <filter val="81"/>
        <filter val="86"/>
        <filter val="92"/>
        <filter val="96"/>
        <filter val="97"/>
      </filters>
    </filterColumn>
  </autoFilter>
  <mergeCells count="222">
    <mergeCell ref="J111:J112"/>
    <mergeCell ref="J115:J118"/>
    <mergeCell ref="J120:J121"/>
    <mergeCell ref="M176:M177"/>
    <mergeCell ref="J96:J97"/>
    <mergeCell ref="J98:J100"/>
    <mergeCell ref="J102:J103"/>
    <mergeCell ref="J104:J105"/>
    <mergeCell ref="J106:J107"/>
    <mergeCell ref="J109:J110"/>
    <mergeCell ref="M148:M149"/>
    <mergeCell ref="J176:J177"/>
    <mergeCell ref="J148:J149"/>
    <mergeCell ref="J153:J154"/>
    <mergeCell ref="J158:J160"/>
    <mergeCell ref="J135:J137"/>
    <mergeCell ref="J138:J141"/>
    <mergeCell ref="J142:J144"/>
    <mergeCell ref="J145:J146"/>
    <mergeCell ref="M158:M160"/>
    <mergeCell ref="M135:M137"/>
    <mergeCell ref="M138:M141"/>
    <mergeCell ref="M142:M144"/>
    <mergeCell ref="M145:M146"/>
    <mergeCell ref="J39:J40"/>
    <mergeCell ref="J62:J64"/>
    <mergeCell ref="J65:J66"/>
    <mergeCell ref="J85:J86"/>
    <mergeCell ref="J88:J90"/>
    <mergeCell ref="J92:J93"/>
    <mergeCell ref="J94:J95"/>
    <mergeCell ref="J46:J47"/>
    <mergeCell ref="M46:M47"/>
    <mergeCell ref="M111:M112"/>
    <mergeCell ref="M115:M118"/>
    <mergeCell ref="M120:M121"/>
    <mergeCell ref="M104:M105"/>
    <mergeCell ref="M106:M107"/>
    <mergeCell ref="M109:M110"/>
    <mergeCell ref="M85:M86"/>
    <mergeCell ref="M88:M90"/>
    <mergeCell ref="M92:M93"/>
    <mergeCell ref="M94:M95"/>
    <mergeCell ref="M96:M97"/>
    <mergeCell ref="M153:M154"/>
    <mergeCell ref="M39:M40"/>
    <mergeCell ref="M62:M64"/>
    <mergeCell ref="M65:M66"/>
    <mergeCell ref="B176:B177"/>
    <mergeCell ref="D176:D177"/>
    <mergeCell ref="E176:E177"/>
    <mergeCell ref="F176:F177"/>
    <mergeCell ref="G176:G177"/>
    <mergeCell ref="F153:F154"/>
    <mergeCell ref="G153:G154"/>
    <mergeCell ref="B158:B160"/>
    <mergeCell ref="D158:D160"/>
    <mergeCell ref="E158:E160"/>
    <mergeCell ref="F158:F160"/>
    <mergeCell ref="G158:G160"/>
    <mergeCell ref="B153:B154"/>
    <mergeCell ref="D153:D154"/>
    <mergeCell ref="E153:E154"/>
    <mergeCell ref="M98:M100"/>
    <mergeCell ref="M102:M103"/>
    <mergeCell ref="B148:B149"/>
    <mergeCell ref="D148:D149"/>
    <mergeCell ref="E148:E149"/>
    <mergeCell ref="F148:F149"/>
    <mergeCell ref="G148:G149"/>
    <mergeCell ref="B145:B146"/>
    <mergeCell ref="D145:D146"/>
    <mergeCell ref="E145:E146"/>
    <mergeCell ref="F145:F146"/>
    <mergeCell ref="G145:G146"/>
    <mergeCell ref="B142:B144"/>
    <mergeCell ref="E142:E144"/>
    <mergeCell ref="D142:D144"/>
    <mergeCell ref="F142:F144"/>
    <mergeCell ref="G142:G144"/>
    <mergeCell ref="B138:B141"/>
    <mergeCell ref="D138:D141"/>
    <mergeCell ref="E138:E141"/>
    <mergeCell ref="F138:F141"/>
    <mergeCell ref="G138:G141"/>
    <mergeCell ref="E135:E137"/>
    <mergeCell ref="F135:F137"/>
    <mergeCell ref="G135:G137"/>
    <mergeCell ref="B135:B137"/>
    <mergeCell ref="D135:D137"/>
    <mergeCell ref="E120:E121"/>
    <mergeCell ref="F120:F121"/>
    <mergeCell ref="G120:G121"/>
    <mergeCell ref="G111:G112"/>
    <mergeCell ref="E115:E118"/>
    <mergeCell ref="F115:F118"/>
    <mergeCell ref="G115:G118"/>
    <mergeCell ref="B111:B112"/>
    <mergeCell ref="D111:D112"/>
    <mergeCell ref="E111:E112"/>
    <mergeCell ref="F111:F112"/>
    <mergeCell ref="B120:B121"/>
    <mergeCell ref="D120:D121"/>
    <mergeCell ref="B115:B118"/>
    <mergeCell ref="D115:D118"/>
    <mergeCell ref="G106:G107"/>
    <mergeCell ref="B109:B110"/>
    <mergeCell ref="D109:D110"/>
    <mergeCell ref="E109:E110"/>
    <mergeCell ref="F109:F110"/>
    <mergeCell ref="G109:G110"/>
    <mergeCell ref="B106:B107"/>
    <mergeCell ref="D106:D107"/>
    <mergeCell ref="E106:E107"/>
    <mergeCell ref="F106:F107"/>
    <mergeCell ref="G102:G103"/>
    <mergeCell ref="B104:B105"/>
    <mergeCell ref="D104:D105"/>
    <mergeCell ref="E104:E105"/>
    <mergeCell ref="F104:F105"/>
    <mergeCell ref="G104:G105"/>
    <mergeCell ref="B102:B103"/>
    <mergeCell ref="D102:D103"/>
    <mergeCell ref="E102:E103"/>
    <mergeCell ref="F102:F103"/>
    <mergeCell ref="F96:F97"/>
    <mergeCell ref="G96:G97"/>
    <mergeCell ref="B98:B100"/>
    <mergeCell ref="D98:D100"/>
    <mergeCell ref="E98:E100"/>
    <mergeCell ref="F98:F100"/>
    <mergeCell ref="G98:G100"/>
    <mergeCell ref="B96:B97"/>
    <mergeCell ref="D96:D97"/>
    <mergeCell ref="E96:E97"/>
    <mergeCell ref="G88:G90"/>
    <mergeCell ref="B94:B95"/>
    <mergeCell ref="B92:B93"/>
    <mergeCell ref="D92:D93"/>
    <mergeCell ref="D94:D95"/>
    <mergeCell ref="E92:E93"/>
    <mergeCell ref="E94:E95"/>
    <mergeCell ref="F92:F93"/>
    <mergeCell ref="F94:F95"/>
    <mergeCell ref="G92:G93"/>
    <mergeCell ref="G94:G95"/>
    <mergeCell ref="B88:B90"/>
    <mergeCell ref="D88:D90"/>
    <mergeCell ref="E88:E90"/>
    <mergeCell ref="F88:F90"/>
    <mergeCell ref="G85:G86"/>
    <mergeCell ref="F85:F86"/>
    <mergeCell ref="E85:E86"/>
    <mergeCell ref="D85:D86"/>
    <mergeCell ref="B85:B86"/>
    <mergeCell ref="B65:B66"/>
    <mergeCell ref="D65:D66"/>
    <mergeCell ref="E65:E66"/>
    <mergeCell ref="F65:F66"/>
    <mergeCell ref="G65:G66"/>
    <mergeCell ref="F39:F40"/>
    <mergeCell ref="G39:G40"/>
    <mergeCell ref="B62:B64"/>
    <mergeCell ref="D62:D64"/>
    <mergeCell ref="E62:E64"/>
    <mergeCell ref="F62:F64"/>
    <mergeCell ref="G62:G64"/>
    <mergeCell ref="B39:B40"/>
    <mergeCell ref="E39:E40"/>
    <mergeCell ref="D39:D40"/>
    <mergeCell ref="B46:B47"/>
    <mergeCell ref="D46:D47"/>
    <mergeCell ref="E46:E47"/>
    <mergeCell ref="F46:F47"/>
    <mergeCell ref="G46:G47"/>
    <mergeCell ref="J6:M6"/>
    <mergeCell ref="A7:S8"/>
    <mergeCell ref="N6:O6"/>
    <mergeCell ref="P6:S6"/>
    <mergeCell ref="G30:G35"/>
    <mergeCell ref="B36:B37"/>
    <mergeCell ref="D36:D37"/>
    <mergeCell ref="E36:E37"/>
    <mergeCell ref="F36:F37"/>
    <mergeCell ref="G36:G37"/>
    <mergeCell ref="M30:M35"/>
    <mergeCell ref="M36:M37"/>
    <mergeCell ref="D15:N15"/>
    <mergeCell ref="D16:N16"/>
    <mergeCell ref="A13:S14"/>
    <mergeCell ref="Q9:S9"/>
    <mergeCell ref="Q10:S10"/>
    <mergeCell ref="A9:P9"/>
    <mergeCell ref="A10:P10"/>
    <mergeCell ref="A15:B15"/>
    <mergeCell ref="A16:B16"/>
    <mergeCell ref="J30:J35"/>
    <mergeCell ref="J36:J37"/>
    <mergeCell ref="E187:E189"/>
    <mergeCell ref="F187:F189"/>
    <mergeCell ref="B187:B189"/>
    <mergeCell ref="D187:D189"/>
    <mergeCell ref="G187:G189"/>
    <mergeCell ref="J187:J189"/>
    <mergeCell ref="R2:S2"/>
    <mergeCell ref="R3:S3"/>
    <mergeCell ref="R4:S4"/>
    <mergeCell ref="A2:D4"/>
    <mergeCell ref="E2:P3"/>
    <mergeCell ref="E4:P4"/>
    <mergeCell ref="B30:B35"/>
    <mergeCell ref="D30:D35"/>
    <mergeCell ref="E30:E35"/>
    <mergeCell ref="A11:B11"/>
    <mergeCell ref="A12:B12"/>
    <mergeCell ref="D11:S11"/>
    <mergeCell ref="D12:S12"/>
    <mergeCell ref="R16:S16"/>
    <mergeCell ref="F30:F35"/>
    <mergeCell ref="A6:B6"/>
    <mergeCell ref="D6:I6"/>
    <mergeCell ref="R15:S15"/>
  </mergeCells>
  <pageMargins left="0.7" right="0.7" top="0.75" bottom="0.75" header="0.3" footer="0.3"/>
  <pageSetup paperSize="9" scale="40"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28cfaa9-7563-427d-bce6-13cd273388d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1FB75EBE32B6A4E8B50EEE0F316B112" ma:contentTypeVersion="15" ma:contentTypeDescription="Create a new document." ma:contentTypeScope="" ma:versionID="d7ce390f5674911eb495ffb4b56ec552">
  <xsd:schema xmlns:xsd="http://www.w3.org/2001/XMLSchema" xmlns:xs="http://www.w3.org/2001/XMLSchema" xmlns:p="http://schemas.microsoft.com/office/2006/metadata/properties" xmlns:ns3="f28cfaa9-7563-427d-bce6-13cd273388d0" xmlns:ns4="c42517f5-b975-4349-8aba-f9ac7cdfd509" targetNamespace="http://schemas.microsoft.com/office/2006/metadata/properties" ma:root="true" ma:fieldsID="332177b0f025c572b1064ce839e446a5" ns3:_="" ns4:_="">
    <xsd:import namespace="f28cfaa9-7563-427d-bce6-13cd273388d0"/>
    <xsd:import namespace="c42517f5-b975-4349-8aba-f9ac7cdfd50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8cfaa9-7563-427d-bce6-13cd273388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2517f5-b975-4349-8aba-f9ac7cdfd50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660B45-79A6-4540-A617-83D5706B2185}"/>
</file>

<file path=customXml/itemProps2.xml><?xml version="1.0" encoding="utf-8"?>
<ds:datastoreItem xmlns:ds="http://schemas.openxmlformats.org/officeDocument/2006/customXml" ds:itemID="{D61D7EDC-1214-4A2B-AF15-2D7AC33F26E4}"/>
</file>

<file path=customXml/itemProps3.xml><?xml version="1.0" encoding="utf-8"?>
<ds:datastoreItem xmlns:ds="http://schemas.openxmlformats.org/officeDocument/2006/customXml" ds:itemID="{D64C3BF2-8E19-4CDC-9353-49F32124FB7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Jacquelin Romero Guio</dc:creator>
  <cp:keywords/>
  <dc:description/>
  <cp:lastModifiedBy/>
  <cp:revision/>
  <dcterms:created xsi:type="dcterms:W3CDTF">2015-12-04T15:57:31Z</dcterms:created>
  <dcterms:modified xsi:type="dcterms:W3CDTF">2023-10-31T20:46:26Z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0x01010081FB75EBE32B6A4E8B50EEE0F316B112</vt:lpwstr>
  </property>
</Properties>
</file>