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8.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9.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fonade-my.sharepoint.com/personal/gbuitrag_enterritorio_gov_co/Documents/TH 2023/0. PIC 2023/"/>
    </mc:Choice>
  </mc:AlternateContent>
  <xr:revisionPtr revIDLastSave="546" documentId="8_{2A728A56-AC30-48CF-9EE2-88B727DB4E24}" xr6:coauthVersionLast="47" xr6:coauthVersionMax="47" xr10:uidLastSave="{9814C2F5-363E-4612-BD6D-F4A411940E46}"/>
  <bookViews>
    <workbookView xWindow="-108" yWindow="-108" windowWidth="23256" windowHeight="12576" tabRatio="612" firstSheet="10" activeTab="10" xr2:uid="{00000000-000D-0000-FFFF-FFFF00000000}"/>
  </bookViews>
  <sheets>
    <sheet name="Marco Estrategico" sheetId="3" state="hidden" r:id="rId1"/>
    <sheet name="Graficos- MARZO" sheetId="13" state="hidden" r:id="rId2"/>
    <sheet name="Graficos- ABRIL " sheetId="24" state="hidden" r:id="rId3"/>
    <sheet name="Graficos- Mayo" sheetId="23" state="hidden" r:id="rId4"/>
    <sheet name="Graficos- Junio " sheetId="25" state="hidden" r:id="rId5"/>
    <sheet name="Graficos- Julio " sheetId="26" state="hidden" r:id="rId6"/>
    <sheet name="Graficos- Agosto " sheetId="28" state="hidden" r:id="rId7"/>
    <sheet name="Graficos- Septiembre" sheetId="29" state="hidden" r:id="rId8"/>
    <sheet name="Resumen" sheetId="12" state="hidden" r:id="rId9"/>
    <sheet name="Gráfico1" sheetId="42" state="hidden" r:id="rId10"/>
    <sheet name="PIC 2023" sheetId="44" r:id="rId11"/>
    <sheet name="Hoja1" sheetId="27" state="hidden" r:id="rId12"/>
  </sheets>
  <externalReferences>
    <externalReference r:id="rId13"/>
  </externalReferences>
  <definedNames>
    <definedName name="_xlnm._FilterDatabase" localSheetId="10" hidden="1">'PIC 2023'!$A$18:$R$183</definedName>
    <definedName name="Estrategia__Transversal">[1]Varios!$H$4:$H$8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2" i="44" l="1"/>
  <c r="F183" i="44"/>
  <c r="D5" i="12"/>
  <c r="E5" i="12" s="1"/>
  <c r="G5" i="12"/>
  <c r="G4" i="12"/>
  <c r="G3" i="12"/>
  <c r="G62" i="12"/>
  <c r="H62" i="12" s="1"/>
  <c r="F62" i="12"/>
  <c r="D62" i="12"/>
  <c r="C62" i="12"/>
  <c r="G61" i="12"/>
  <c r="H61" i="12" s="1"/>
  <c r="F61" i="12"/>
  <c r="D61" i="12"/>
  <c r="C61" i="12"/>
  <c r="G60" i="12"/>
  <c r="F60" i="12"/>
  <c r="D60" i="12"/>
  <c r="C60" i="12"/>
  <c r="E60" i="12" s="1"/>
  <c r="G59" i="12"/>
  <c r="H59" i="12" s="1"/>
  <c r="F59" i="12"/>
  <c r="D59" i="12"/>
  <c r="C59" i="12"/>
  <c r="E59" i="12" s="1"/>
  <c r="G58" i="12"/>
  <c r="F58" i="12"/>
  <c r="H58" i="12" s="1"/>
  <c r="D58" i="12"/>
  <c r="C58" i="12"/>
  <c r="E58" i="12" s="1"/>
  <c r="G57" i="12"/>
  <c r="F57" i="12"/>
  <c r="H57" i="12" s="1"/>
  <c r="D57" i="12"/>
  <c r="C57" i="12"/>
  <c r="E57" i="12"/>
  <c r="G56" i="12"/>
  <c r="F56" i="12"/>
  <c r="H56" i="12" s="1"/>
  <c r="D56" i="12"/>
  <c r="C56" i="12"/>
  <c r="E56" i="12"/>
  <c r="G55" i="12"/>
  <c r="F55" i="12"/>
  <c r="H55" i="12" s="1"/>
  <c r="E55" i="12"/>
  <c r="D55" i="12"/>
  <c r="C55" i="12"/>
  <c r="G51" i="12"/>
  <c r="H51" i="12" s="1"/>
  <c r="F51" i="12"/>
  <c r="D51" i="12"/>
  <c r="C51" i="12"/>
  <c r="G50" i="12"/>
  <c r="F50" i="12"/>
  <c r="H50" i="12" s="1"/>
  <c r="D50" i="12"/>
  <c r="C50" i="12"/>
  <c r="E50" i="12" s="1"/>
  <c r="G49" i="12"/>
  <c r="F49" i="12"/>
  <c r="H49" i="12" s="1"/>
  <c r="D49" i="12"/>
  <c r="C49" i="12"/>
  <c r="E49" i="12" s="1"/>
  <c r="G45" i="12"/>
  <c r="F45" i="12"/>
  <c r="H45" i="12" s="1"/>
  <c r="D45" i="12"/>
  <c r="C45" i="12"/>
  <c r="E45" i="12" s="1"/>
  <c r="G44" i="12"/>
  <c r="H44" i="12" s="1"/>
  <c r="F44" i="12"/>
  <c r="D44" i="12"/>
  <c r="C44" i="12"/>
  <c r="E44" i="12" s="1"/>
  <c r="G43" i="12"/>
  <c r="F43" i="12"/>
  <c r="D43" i="12"/>
  <c r="C43" i="12"/>
  <c r="E43" i="12" s="1"/>
  <c r="G42" i="12"/>
  <c r="F42" i="12"/>
  <c r="D42" i="12"/>
  <c r="E42" i="12" s="1"/>
  <c r="C42" i="12"/>
  <c r="G38" i="12"/>
  <c r="F38" i="12"/>
  <c r="H38" i="12"/>
  <c r="D38" i="12"/>
  <c r="C38" i="12"/>
  <c r="G37" i="12"/>
  <c r="F37" i="12"/>
  <c r="D37" i="12"/>
  <c r="C37" i="12"/>
  <c r="G36" i="12"/>
  <c r="F36" i="12"/>
  <c r="H36" i="12" s="1"/>
  <c r="D36" i="12"/>
  <c r="C36" i="12"/>
  <c r="G32" i="12"/>
  <c r="F32" i="12"/>
  <c r="D32" i="12"/>
  <c r="C32" i="12"/>
  <c r="G31" i="12"/>
  <c r="F31" i="12"/>
  <c r="H31" i="12"/>
  <c r="D31" i="12"/>
  <c r="C31" i="12"/>
  <c r="G30" i="12"/>
  <c r="F30" i="12"/>
  <c r="H30" i="12" s="1"/>
  <c r="D30" i="12"/>
  <c r="C30" i="12"/>
  <c r="E30" i="12" s="1"/>
  <c r="G26" i="12"/>
  <c r="H26" i="12" s="1"/>
  <c r="F26" i="12"/>
  <c r="D26" i="12"/>
  <c r="C26" i="12"/>
  <c r="G25" i="12"/>
  <c r="F25" i="12"/>
  <c r="D25" i="12"/>
  <c r="C25" i="12"/>
  <c r="G24" i="12"/>
  <c r="F24" i="12"/>
  <c r="H24" i="12" s="1"/>
  <c r="D24" i="12"/>
  <c r="C24" i="12"/>
  <c r="E24" i="12" s="1"/>
  <c r="G23" i="12"/>
  <c r="F23" i="12"/>
  <c r="H23" i="12" s="1"/>
  <c r="D23" i="12"/>
  <c r="C23" i="12"/>
  <c r="E23" i="12" s="1"/>
  <c r="G19" i="12"/>
  <c r="F19" i="12"/>
  <c r="D19" i="12"/>
  <c r="C19" i="12"/>
  <c r="E19" i="12" s="1"/>
  <c r="G18" i="12"/>
  <c r="F18" i="12"/>
  <c r="D18" i="12"/>
  <c r="C18" i="12"/>
  <c r="G17" i="12"/>
  <c r="F17" i="12"/>
  <c r="H17" i="12" s="1"/>
  <c r="D17" i="12"/>
  <c r="C17" i="12"/>
  <c r="E17" i="12" s="1"/>
  <c r="G16" i="12"/>
  <c r="F16" i="12"/>
  <c r="H16" i="12" s="1"/>
  <c r="D16" i="12"/>
  <c r="E16" i="12" s="1"/>
  <c r="C16" i="12"/>
  <c r="G11" i="12"/>
  <c r="F11" i="12"/>
  <c r="D11" i="12"/>
  <c r="E11" i="12" s="1"/>
  <c r="C11" i="12"/>
  <c r="G10" i="12"/>
  <c r="F10" i="12"/>
  <c r="D10" i="12"/>
  <c r="C10" i="12"/>
  <c r="E10" i="12" s="1"/>
  <c r="G9" i="12"/>
  <c r="F9" i="12"/>
  <c r="H9" i="12"/>
  <c r="D9" i="12"/>
  <c r="C9" i="12"/>
  <c r="G6" i="12"/>
  <c r="F6" i="12"/>
  <c r="H6" i="12" s="1"/>
  <c r="D6" i="12"/>
  <c r="C6" i="12"/>
  <c r="E6" i="12" s="1"/>
  <c r="F5" i="12"/>
  <c r="H5" i="12" s="1"/>
  <c r="C5" i="12"/>
  <c r="D4" i="12"/>
  <c r="C4" i="12"/>
  <c r="E4" i="12" s="1"/>
  <c r="F3" i="12"/>
  <c r="D3" i="12"/>
  <c r="E3" i="12" s="1"/>
  <c r="C3" i="12"/>
  <c r="H59" i="29"/>
  <c r="G59" i="29"/>
  <c r="F59" i="29"/>
  <c r="E59" i="29"/>
  <c r="D59" i="29"/>
  <c r="C11" i="29"/>
  <c r="H10" i="29"/>
  <c r="H70" i="29"/>
  <c r="G10" i="29"/>
  <c r="G70" i="29"/>
  <c r="E10" i="29"/>
  <c r="D10" i="29"/>
  <c r="D70" i="29"/>
  <c r="H9" i="29"/>
  <c r="H48" i="29"/>
  <c r="I48" i="29" s="1"/>
  <c r="G9" i="29"/>
  <c r="G48" i="29"/>
  <c r="E9" i="29"/>
  <c r="E48" i="29" s="1"/>
  <c r="D9" i="29"/>
  <c r="F9" i="29" s="1"/>
  <c r="F48" i="29" s="1"/>
  <c r="D48" i="29"/>
  <c r="H8" i="29"/>
  <c r="I8" i="29" s="1"/>
  <c r="H47" i="29"/>
  <c r="I47" i="29" s="1"/>
  <c r="G8" i="29"/>
  <c r="E8" i="29"/>
  <c r="E47" i="29"/>
  <c r="D8" i="29"/>
  <c r="D47" i="29" s="1"/>
  <c r="H7" i="29"/>
  <c r="H35" i="29"/>
  <c r="G7" i="29"/>
  <c r="G35" i="29"/>
  <c r="I35" i="29" s="1"/>
  <c r="E7" i="29"/>
  <c r="D7" i="29"/>
  <c r="D35" i="29"/>
  <c r="H6" i="29"/>
  <c r="H34" i="29"/>
  <c r="G6" i="29"/>
  <c r="I6" i="29" s="1"/>
  <c r="G34" i="29"/>
  <c r="I34" i="29" s="1"/>
  <c r="E6" i="29"/>
  <c r="E34" i="29"/>
  <c r="D6" i="29"/>
  <c r="F6" i="29" s="1"/>
  <c r="F34" i="29" s="1"/>
  <c r="D34" i="29"/>
  <c r="H5" i="29"/>
  <c r="H33" i="29" s="1"/>
  <c r="I33" i="29" s="1"/>
  <c r="G5" i="29"/>
  <c r="G33" i="29"/>
  <c r="E5" i="29"/>
  <c r="D5" i="29"/>
  <c r="D33" i="29"/>
  <c r="H4" i="29"/>
  <c r="H27" i="29"/>
  <c r="G4" i="29"/>
  <c r="I4" i="29" s="1"/>
  <c r="G27" i="29"/>
  <c r="I27" i="29" s="1"/>
  <c r="E4" i="29"/>
  <c r="E27" i="29" s="1"/>
  <c r="D4" i="29"/>
  <c r="D27" i="29"/>
  <c r="H3" i="29"/>
  <c r="H26" i="29" s="1"/>
  <c r="I26" i="29" s="1"/>
  <c r="G3" i="29"/>
  <c r="G11" i="29"/>
  <c r="E3" i="29"/>
  <c r="F3" i="29" s="1"/>
  <c r="F26" i="29" s="1"/>
  <c r="D3" i="29"/>
  <c r="C12" i="28"/>
  <c r="H11" i="28"/>
  <c r="H71" i="28"/>
  <c r="G11" i="28"/>
  <c r="G71" i="28"/>
  <c r="I71" i="28" s="1"/>
  <c r="E11" i="28"/>
  <c r="E71" i="28" s="1"/>
  <c r="D11" i="28"/>
  <c r="D71" i="28"/>
  <c r="H10" i="28"/>
  <c r="H49" i="28" s="1"/>
  <c r="I49" i="28" s="1"/>
  <c r="G10" i="28"/>
  <c r="E10" i="28"/>
  <c r="E49" i="28"/>
  <c r="D10" i="28"/>
  <c r="D49" i="28" s="1"/>
  <c r="H9" i="28"/>
  <c r="H48" i="28"/>
  <c r="G9" i="28"/>
  <c r="G48" i="28"/>
  <c r="I48" i="28" s="1"/>
  <c r="E9" i="28"/>
  <c r="E48" i="28"/>
  <c r="D9" i="28"/>
  <c r="D48" i="28" s="1"/>
  <c r="H8" i="28"/>
  <c r="H60" i="28"/>
  <c r="G8" i="28"/>
  <c r="G60" i="28" s="1"/>
  <c r="I60" i="28" s="1"/>
  <c r="E8" i="28"/>
  <c r="E60" i="28"/>
  <c r="D8" i="28"/>
  <c r="F8" i="28" s="1"/>
  <c r="F60" i="28" s="1"/>
  <c r="H7" i="28"/>
  <c r="G7" i="28"/>
  <c r="G36" i="28"/>
  <c r="E7" i="28"/>
  <c r="F7" i="28" s="1"/>
  <c r="F36" i="28" s="1"/>
  <c r="E36" i="28"/>
  <c r="D7" i="28"/>
  <c r="D36" i="28"/>
  <c r="H6" i="28"/>
  <c r="H35" i="28"/>
  <c r="G6" i="28"/>
  <c r="G35" i="28"/>
  <c r="I35" i="28" s="1"/>
  <c r="E6" i="28"/>
  <c r="E35" i="28"/>
  <c r="D6" i="28"/>
  <c r="H5" i="28"/>
  <c r="I5" i="28" s="1"/>
  <c r="H34" i="28"/>
  <c r="I34" i="28" s="1"/>
  <c r="G5" i="28"/>
  <c r="G34" i="28"/>
  <c r="E5" i="28"/>
  <c r="E34" i="28" s="1"/>
  <c r="D5" i="28"/>
  <c r="F5" i="28" s="1"/>
  <c r="F34" i="28" s="1"/>
  <c r="D34" i="28"/>
  <c r="H4" i="28"/>
  <c r="H28" i="28"/>
  <c r="G4" i="28"/>
  <c r="E4" i="28"/>
  <c r="E28" i="28"/>
  <c r="D4" i="28"/>
  <c r="F4" i="28" s="1"/>
  <c r="F28" i="28" s="1"/>
  <c r="H3" i="28"/>
  <c r="H27" i="28"/>
  <c r="G3" i="28"/>
  <c r="I3" i="28" s="1"/>
  <c r="G27" i="28"/>
  <c r="E3" i="28"/>
  <c r="E12" i="28" s="1"/>
  <c r="F12" i="28" s="1"/>
  <c r="C16" i="28" s="1"/>
  <c r="D3" i="28"/>
  <c r="D12" i="28"/>
  <c r="G35" i="26"/>
  <c r="C12" i="26"/>
  <c r="H11" i="26"/>
  <c r="H71" i="26" s="1"/>
  <c r="I71" i="26" s="1"/>
  <c r="G11" i="26"/>
  <c r="G71" i="26" s="1"/>
  <c r="E11" i="26"/>
  <c r="E71" i="26"/>
  <c r="D11" i="26"/>
  <c r="D71" i="26" s="1"/>
  <c r="H10" i="26"/>
  <c r="H49" i="26"/>
  <c r="G10" i="26"/>
  <c r="I10" i="26" s="1"/>
  <c r="G49" i="26"/>
  <c r="E10" i="26"/>
  <c r="E49" i="26"/>
  <c r="D10" i="26"/>
  <c r="F10" i="26" s="1"/>
  <c r="D49" i="26"/>
  <c r="H9" i="26"/>
  <c r="G9" i="26"/>
  <c r="I9" i="26" s="1"/>
  <c r="G48" i="26"/>
  <c r="I48" i="26" s="1"/>
  <c r="E9" i="26"/>
  <c r="E48" i="26"/>
  <c r="D9" i="26"/>
  <c r="F9" i="26" s="1"/>
  <c r="F48" i="26" s="1"/>
  <c r="D48" i="26"/>
  <c r="H8" i="26"/>
  <c r="H60" i="26" s="1"/>
  <c r="I60" i="26" s="1"/>
  <c r="G8" i="26"/>
  <c r="I8" i="26" s="1"/>
  <c r="G60" i="26"/>
  <c r="E8" i="26"/>
  <c r="F8" i="26" s="1"/>
  <c r="D8" i="26"/>
  <c r="D60" i="26"/>
  <c r="H7" i="26"/>
  <c r="G7" i="26"/>
  <c r="G36" i="26"/>
  <c r="I36" i="26" s="1"/>
  <c r="E7" i="26"/>
  <c r="F7" i="26" s="1"/>
  <c r="F36" i="26" s="1"/>
  <c r="E36" i="26"/>
  <c r="D7" i="26"/>
  <c r="D36" i="26"/>
  <c r="H6" i="26"/>
  <c r="H35" i="26"/>
  <c r="G6" i="26"/>
  <c r="E6" i="26"/>
  <c r="E35" i="26"/>
  <c r="D6" i="26"/>
  <c r="F6" i="26" s="1"/>
  <c r="F35" i="26" s="1"/>
  <c r="D35" i="26"/>
  <c r="H5" i="26"/>
  <c r="H34" i="26" s="1"/>
  <c r="I34" i="26" s="1"/>
  <c r="G5" i="26"/>
  <c r="G34" i="26"/>
  <c r="E5" i="26"/>
  <c r="E34" i="26"/>
  <c r="D5" i="26"/>
  <c r="D34" i="26"/>
  <c r="H4" i="26"/>
  <c r="H28" i="26"/>
  <c r="G4" i="26"/>
  <c r="I4" i="26" s="1"/>
  <c r="E4" i="26"/>
  <c r="E28" i="26" s="1"/>
  <c r="D4" i="26"/>
  <c r="D28" i="26"/>
  <c r="H3" i="26"/>
  <c r="H27" i="26"/>
  <c r="I27" i="26" s="1"/>
  <c r="G3" i="26"/>
  <c r="I3" i="26" s="1"/>
  <c r="E3" i="26"/>
  <c r="D3" i="26"/>
  <c r="F3" i="26" s="1"/>
  <c r="F27" i="26" s="1"/>
  <c r="D27" i="26"/>
  <c r="G35" i="25"/>
  <c r="C12" i="25"/>
  <c r="H11" i="25"/>
  <c r="G11" i="25"/>
  <c r="G71" i="25"/>
  <c r="I71" i="25" s="1"/>
  <c r="E11" i="25"/>
  <c r="E71" i="25" s="1"/>
  <c r="D11" i="25"/>
  <c r="D71" i="25"/>
  <c r="H10" i="25"/>
  <c r="I10" i="25" s="1"/>
  <c r="H49" i="25"/>
  <c r="I49" i="25" s="1"/>
  <c r="G10" i="25"/>
  <c r="G49" i="25"/>
  <c r="E10" i="25"/>
  <c r="F10" i="25" s="1"/>
  <c r="F49" i="25" s="1"/>
  <c r="E49" i="25"/>
  <c r="D10" i="25"/>
  <c r="D49" i="25"/>
  <c r="H9" i="25"/>
  <c r="G9" i="25"/>
  <c r="G48" i="25"/>
  <c r="E9" i="25"/>
  <c r="F9" i="25" s="1"/>
  <c r="F48" i="25" s="1"/>
  <c r="D9" i="25"/>
  <c r="D48" i="25"/>
  <c r="H8" i="25"/>
  <c r="H60" i="25" s="1"/>
  <c r="I60" i="25" s="1"/>
  <c r="G8" i="25"/>
  <c r="G60" i="25"/>
  <c r="E8" i="25"/>
  <c r="E60" i="25"/>
  <c r="D8" i="25"/>
  <c r="D60" i="25"/>
  <c r="H7" i="25"/>
  <c r="H36" i="25"/>
  <c r="G7" i="25"/>
  <c r="I7" i="25" s="1"/>
  <c r="E7" i="25"/>
  <c r="E36" i="25" s="1"/>
  <c r="D7" i="25"/>
  <c r="D36" i="25"/>
  <c r="H6" i="25"/>
  <c r="I6" i="25" s="1"/>
  <c r="H35" i="25"/>
  <c r="I35" i="25" s="1"/>
  <c r="G6" i="25"/>
  <c r="E6" i="25"/>
  <c r="E35" i="25"/>
  <c r="D6" i="25"/>
  <c r="D35" i="25"/>
  <c r="H5" i="25"/>
  <c r="I5" i="25" s="1"/>
  <c r="H34" i="25"/>
  <c r="I34" i="25" s="1"/>
  <c r="G5" i="25"/>
  <c r="E5" i="25"/>
  <c r="F5" i="25" s="1"/>
  <c r="F34" i="25" s="1"/>
  <c r="D5" i="25"/>
  <c r="D34" i="25"/>
  <c r="H4" i="25"/>
  <c r="I4" i="25" s="1"/>
  <c r="H28" i="25"/>
  <c r="I28" i="25" s="1"/>
  <c r="G4" i="25"/>
  <c r="G28" i="25"/>
  <c r="E4" i="25"/>
  <c r="F4" i="25" s="1"/>
  <c r="F28" i="25" s="1"/>
  <c r="E28" i="25"/>
  <c r="D4" i="25"/>
  <c r="D28" i="25" s="1"/>
  <c r="H3" i="25"/>
  <c r="H12" i="25"/>
  <c r="G3" i="25"/>
  <c r="G27" i="25"/>
  <c r="I27" i="25" s="1"/>
  <c r="E3" i="25"/>
  <c r="D3" i="25"/>
  <c r="D12" i="25"/>
  <c r="C12" i="23"/>
  <c r="H11" i="23"/>
  <c r="H71" i="23" s="1"/>
  <c r="G11" i="23"/>
  <c r="G71" i="23" s="1"/>
  <c r="I71" i="23" s="1"/>
  <c r="E11" i="23"/>
  <c r="E71" i="23"/>
  <c r="D11" i="23"/>
  <c r="D71" i="23"/>
  <c r="H10" i="23"/>
  <c r="G10" i="23"/>
  <c r="G49" i="23"/>
  <c r="E10" i="23"/>
  <c r="E49" i="23" s="1"/>
  <c r="D10" i="23"/>
  <c r="D49" i="23"/>
  <c r="H9" i="23"/>
  <c r="H48" i="23"/>
  <c r="G9" i="23"/>
  <c r="G48" i="23"/>
  <c r="I48" i="23" s="1"/>
  <c r="E9" i="23"/>
  <c r="D9" i="23"/>
  <c r="F9" i="23" s="1"/>
  <c r="F48" i="23" s="1"/>
  <c r="D48" i="23"/>
  <c r="H8" i="23"/>
  <c r="I8" i="23" s="1"/>
  <c r="H60" i="23"/>
  <c r="I60" i="23" s="1"/>
  <c r="G8" i="23"/>
  <c r="G60" i="23"/>
  <c r="E8" i="23"/>
  <c r="F8" i="23" s="1"/>
  <c r="F60" i="23" s="1"/>
  <c r="E60" i="23"/>
  <c r="D8" i="23"/>
  <c r="D60" i="23" s="1"/>
  <c r="H7" i="23"/>
  <c r="H36" i="23"/>
  <c r="G7" i="23"/>
  <c r="E7" i="23"/>
  <c r="E36" i="23"/>
  <c r="D7" i="23"/>
  <c r="F7" i="23" s="1"/>
  <c r="F36" i="23" s="1"/>
  <c r="D36" i="23"/>
  <c r="H6" i="23"/>
  <c r="H35" i="23"/>
  <c r="G6" i="23"/>
  <c r="E6" i="23"/>
  <c r="F6" i="23" s="1"/>
  <c r="F35" i="23" s="1"/>
  <c r="E35" i="23"/>
  <c r="D6" i="23"/>
  <c r="D35" i="23" s="1"/>
  <c r="H5" i="23"/>
  <c r="H34" i="23"/>
  <c r="G5" i="23"/>
  <c r="I5" i="23" s="1"/>
  <c r="E5" i="23"/>
  <c r="E34" i="23" s="1"/>
  <c r="D5" i="23"/>
  <c r="D34" i="23"/>
  <c r="H4" i="23"/>
  <c r="H28" i="23"/>
  <c r="G4" i="23"/>
  <c r="I4" i="23" s="1"/>
  <c r="G28" i="23"/>
  <c r="I28" i="23" s="1"/>
  <c r="E4" i="23"/>
  <c r="E28" i="23"/>
  <c r="D4" i="23"/>
  <c r="D28" i="23"/>
  <c r="H3" i="23"/>
  <c r="H27" i="23" s="1"/>
  <c r="G3" i="23"/>
  <c r="G27" i="23"/>
  <c r="E3" i="23"/>
  <c r="D3" i="23"/>
  <c r="D27" i="23"/>
  <c r="C12" i="24"/>
  <c r="H11" i="24"/>
  <c r="H71" i="24"/>
  <c r="G11" i="24"/>
  <c r="I11" i="24"/>
  <c r="E11" i="24"/>
  <c r="E71" i="24"/>
  <c r="D11" i="24"/>
  <c r="F11" i="24" s="1"/>
  <c r="F71" i="24" s="1"/>
  <c r="D71" i="24"/>
  <c r="H10" i="24"/>
  <c r="H49" i="24"/>
  <c r="G10" i="24"/>
  <c r="G49" i="24"/>
  <c r="I49" i="24" s="1"/>
  <c r="E10" i="24"/>
  <c r="D10" i="24"/>
  <c r="H9" i="24"/>
  <c r="H48" i="24"/>
  <c r="G9" i="24"/>
  <c r="G48" i="24" s="1"/>
  <c r="I48" i="24" s="1"/>
  <c r="E9" i="24"/>
  <c r="F9" i="24" s="1"/>
  <c r="F48" i="24" s="1"/>
  <c r="E48" i="24"/>
  <c r="D9" i="24"/>
  <c r="D48" i="24"/>
  <c r="H8" i="24"/>
  <c r="H60" i="24"/>
  <c r="G8" i="24"/>
  <c r="G60" i="24" s="1"/>
  <c r="I60" i="24" s="1"/>
  <c r="E8" i="24"/>
  <c r="E60" i="24"/>
  <c r="D8" i="24"/>
  <c r="D60" i="24" s="1"/>
  <c r="H7" i="24"/>
  <c r="H36" i="24"/>
  <c r="G7" i="24"/>
  <c r="E7" i="24"/>
  <c r="E36" i="24"/>
  <c r="D7" i="24"/>
  <c r="D36" i="24" s="1"/>
  <c r="H6" i="24"/>
  <c r="H35" i="24"/>
  <c r="G6" i="24"/>
  <c r="G35" i="24" s="1"/>
  <c r="I35" i="24" s="1"/>
  <c r="E6" i="24"/>
  <c r="E35" i="24"/>
  <c r="D6" i="24"/>
  <c r="H5" i="24"/>
  <c r="H34" i="24"/>
  <c r="G5" i="24"/>
  <c r="G34" i="24" s="1"/>
  <c r="I34" i="24" s="1"/>
  <c r="I5" i="24"/>
  <c r="E5" i="24"/>
  <c r="F5" i="24" s="1"/>
  <c r="F34" i="24" s="1"/>
  <c r="E34" i="24"/>
  <c r="D5" i="24"/>
  <c r="D34" i="24"/>
  <c r="H4" i="24"/>
  <c r="H28" i="24"/>
  <c r="I28" i="24" s="1"/>
  <c r="G4" i="24"/>
  <c r="G28" i="24"/>
  <c r="E4" i="24"/>
  <c r="E28" i="24"/>
  <c r="D4" i="24"/>
  <c r="H3" i="24"/>
  <c r="H27" i="24" s="1"/>
  <c r="H12" i="24"/>
  <c r="G3" i="24"/>
  <c r="G27" i="24" s="1"/>
  <c r="I27" i="24" s="1"/>
  <c r="E3" i="24"/>
  <c r="E27" i="24"/>
  <c r="D3" i="24"/>
  <c r="C12" i="13"/>
  <c r="H11" i="13"/>
  <c r="H71" i="13" s="1"/>
  <c r="G11" i="13"/>
  <c r="G71" i="13" s="1"/>
  <c r="I71" i="13" s="1"/>
  <c r="E11" i="13"/>
  <c r="E71" i="13"/>
  <c r="D11" i="13"/>
  <c r="D71" i="13"/>
  <c r="H10" i="13"/>
  <c r="H49" i="13"/>
  <c r="G10" i="13"/>
  <c r="I10" i="13" s="1"/>
  <c r="G49" i="13"/>
  <c r="I49" i="13" s="1"/>
  <c r="E10" i="13"/>
  <c r="F10" i="13" s="1"/>
  <c r="F49" i="13" s="1"/>
  <c r="E49" i="13"/>
  <c r="D10" i="13"/>
  <c r="D49" i="13" s="1"/>
  <c r="H9" i="13"/>
  <c r="H48" i="13"/>
  <c r="G9" i="13"/>
  <c r="G48" i="13" s="1"/>
  <c r="I48" i="13" s="1"/>
  <c r="E9" i="13"/>
  <c r="E48" i="13"/>
  <c r="D9" i="13"/>
  <c r="D48" i="13"/>
  <c r="H8" i="13"/>
  <c r="H60" i="13"/>
  <c r="G8" i="13"/>
  <c r="G60" i="13"/>
  <c r="E8" i="13"/>
  <c r="E60" i="13"/>
  <c r="D8" i="13"/>
  <c r="D60" i="13" s="1"/>
  <c r="H7" i="13"/>
  <c r="H36" i="13"/>
  <c r="G7" i="13"/>
  <c r="I7" i="13" s="1"/>
  <c r="E7" i="13"/>
  <c r="E36" i="13"/>
  <c r="D7" i="13"/>
  <c r="F7" i="13" s="1"/>
  <c r="F36" i="13" s="1"/>
  <c r="D36" i="13"/>
  <c r="H6" i="13"/>
  <c r="G6" i="13"/>
  <c r="G35" i="13"/>
  <c r="I35" i="13" s="1"/>
  <c r="E6" i="13"/>
  <c r="E35" i="13"/>
  <c r="D6" i="13"/>
  <c r="D35" i="13"/>
  <c r="H5" i="13"/>
  <c r="H34" i="13"/>
  <c r="G5" i="13"/>
  <c r="I5" i="13" s="1"/>
  <c r="G34" i="13"/>
  <c r="I34" i="13" s="1"/>
  <c r="E5" i="13"/>
  <c r="E34" i="13"/>
  <c r="D5" i="13"/>
  <c r="F5" i="13" s="1"/>
  <c r="F34" i="13" s="1"/>
  <c r="D34" i="13"/>
  <c r="H4" i="13"/>
  <c r="H28" i="13" s="1"/>
  <c r="I28" i="13" s="1"/>
  <c r="G4" i="13"/>
  <c r="G28" i="13"/>
  <c r="E4" i="13"/>
  <c r="E28" i="13"/>
  <c r="D4" i="13"/>
  <c r="D28" i="13" s="1"/>
  <c r="H3" i="13"/>
  <c r="H27" i="13"/>
  <c r="G3" i="13"/>
  <c r="I3" i="13" s="1"/>
  <c r="E3" i="13"/>
  <c r="D3" i="13"/>
  <c r="D27" i="13"/>
  <c r="O36" i="3"/>
  <c r="I35" i="26"/>
  <c r="F7" i="29"/>
  <c r="F35" i="29"/>
  <c r="H42" i="12"/>
  <c r="G47" i="29"/>
  <c r="H10" i="12"/>
  <c r="H18" i="12"/>
  <c r="H25" i="12"/>
  <c r="H32" i="12"/>
  <c r="E61" i="12"/>
  <c r="E62" i="12"/>
  <c r="F60" i="26"/>
  <c r="G28" i="26"/>
  <c r="I28" i="26"/>
  <c r="I4" i="28"/>
  <c r="E9" i="12"/>
  <c r="E18" i="12"/>
  <c r="E25" i="12"/>
  <c r="E31" i="12"/>
  <c r="E32" i="12"/>
  <c r="E37" i="12"/>
  <c r="E38" i="12"/>
  <c r="I6" i="13"/>
  <c r="I10" i="28"/>
  <c r="F11" i="28"/>
  <c r="F71" i="28" s="1"/>
  <c r="E51" i="12"/>
  <c r="I7" i="24"/>
  <c r="F10" i="29"/>
  <c r="F70" i="29"/>
  <c r="E35" i="29"/>
  <c r="H19" i="12"/>
  <c r="E26" i="12"/>
  <c r="I11" i="23"/>
  <c r="I59" i="29"/>
  <c r="H11" i="12"/>
  <c r="E36" i="12"/>
  <c r="H37" i="12"/>
  <c r="H43" i="12"/>
  <c r="H60" i="12"/>
  <c r="F7" i="25"/>
  <c r="F36" i="25" s="1"/>
  <c r="G28" i="28"/>
  <c r="I28" i="28" s="1"/>
  <c r="G49" i="28"/>
  <c r="I10" i="29"/>
  <c r="I3" i="24"/>
  <c r="H27" i="25"/>
  <c r="F3" i="13"/>
  <c r="F27" i="13"/>
  <c r="F11" i="13"/>
  <c r="F71" i="13"/>
  <c r="H12" i="26"/>
  <c r="G12" i="28"/>
  <c r="I12" i="28" s="1"/>
  <c r="C17" i="28" s="1"/>
  <c r="G26" i="29"/>
  <c r="H12" i="13"/>
  <c r="E27" i="26"/>
  <c r="I27" i="28"/>
  <c r="D27" i="28"/>
  <c r="I60" i="13"/>
  <c r="G36" i="24"/>
  <c r="I36" i="24"/>
  <c r="G71" i="24"/>
  <c r="I71" i="24" s="1"/>
  <c r="D27" i="25"/>
  <c r="G36" i="25"/>
  <c r="I36" i="25" s="1"/>
  <c r="G27" i="26"/>
  <c r="G12" i="26"/>
  <c r="I70" i="29"/>
  <c r="F9" i="13"/>
  <c r="F48" i="13"/>
  <c r="D12" i="13"/>
  <c r="H35" i="13"/>
  <c r="I4" i="24"/>
  <c r="I6" i="24"/>
  <c r="I8" i="24"/>
  <c r="I10" i="24"/>
  <c r="D49" i="24"/>
  <c r="F4" i="23"/>
  <c r="F28" i="23"/>
  <c r="F10" i="23"/>
  <c r="F49" i="23" s="1"/>
  <c r="G12" i="23"/>
  <c r="G34" i="23"/>
  <c r="I34" i="23"/>
  <c r="E48" i="23"/>
  <c r="F3" i="25"/>
  <c r="F27" i="25"/>
  <c r="E27" i="25"/>
  <c r="I8" i="25"/>
  <c r="I11" i="25"/>
  <c r="H71" i="25"/>
  <c r="H36" i="26"/>
  <c r="I7" i="26"/>
  <c r="F6" i="28"/>
  <c r="F35" i="28"/>
  <c r="D35" i="28"/>
  <c r="I8" i="13"/>
  <c r="E12" i="13"/>
  <c r="E27" i="13"/>
  <c r="F8" i="24"/>
  <c r="F60" i="24" s="1"/>
  <c r="I27" i="23"/>
  <c r="I9" i="23"/>
  <c r="F6" i="25"/>
  <c r="F35" i="25"/>
  <c r="F8" i="25"/>
  <c r="F60" i="25"/>
  <c r="G34" i="25"/>
  <c r="F49" i="26"/>
  <c r="I49" i="26"/>
  <c r="D60" i="28"/>
  <c r="F11" i="23"/>
  <c r="F71" i="23"/>
  <c r="E12" i="25"/>
  <c r="F12" i="25"/>
  <c r="C16" i="25"/>
  <c r="I5" i="26"/>
  <c r="I6" i="26"/>
  <c r="H48" i="26"/>
  <c r="E12" i="26"/>
  <c r="F12" i="26" s="1"/>
  <c r="C16" i="26" s="1"/>
  <c r="I6" i="28"/>
  <c r="F10" i="28"/>
  <c r="F49" i="28" s="1"/>
  <c r="D12" i="26"/>
  <c r="I9" i="28"/>
  <c r="I11" i="28"/>
  <c r="H12" i="28"/>
  <c r="E26" i="29"/>
  <c r="E70" i="29"/>
  <c r="H3" i="12"/>
  <c r="F8" i="29"/>
  <c r="F47" i="29" s="1"/>
  <c r="I5" i="29"/>
  <c r="I7" i="29"/>
  <c r="I9" i="29"/>
  <c r="H11" i="29"/>
  <c r="I11" i="29"/>
  <c r="F3" i="24"/>
  <c r="F27" i="24" s="1"/>
  <c r="I3" i="25"/>
  <c r="I3" i="23"/>
  <c r="E12" i="24"/>
  <c r="D12" i="23"/>
  <c r="H12" i="23"/>
  <c r="G12" i="25"/>
  <c r="I12" i="25"/>
  <c r="C17" i="25"/>
  <c r="F4" i="12"/>
  <c r="H4" i="12" s="1"/>
  <c r="I12" i="23"/>
  <c r="C17" i="23"/>
  <c r="F12" i="13"/>
  <c r="C16" i="13" s="1"/>
  <c r="I12" i="26"/>
  <c r="C17" i="26"/>
  <c r="I11" i="26" l="1"/>
  <c r="H48" i="25"/>
  <c r="I48" i="25" s="1"/>
  <c r="I9" i="25"/>
  <c r="G36" i="23"/>
  <c r="I36" i="23" s="1"/>
  <c r="I7" i="23"/>
  <c r="I4" i="13"/>
  <c r="F10" i="24"/>
  <c r="F49" i="24" s="1"/>
  <c r="E49" i="24"/>
  <c r="E12" i="23"/>
  <c r="F12" i="23" s="1"/>
  <c r="C16" i="23" s="1"/>
  <c r="E27" i="23"/>
  <c r="F3" i="23"/>
  <c r="F27" i="23" s="1"/>
  <c r="G35" i="23"/>
  <c r="I35" i="23" s="1"/>
  <c r="I6" i="23"/>
  <c r="I7" i="28"/>
  <c r="H36" i="28"/>
  <c r="I36" i="28" s="1"/>
  <c r="F5" i="26"/>
  <c r="F34" i="26" s="1"/>
  <c r="E27" i="28"/>
  <c r="F3" i="28"/>
  <c r="F27" i="28" s="1"/>
  <c r="E60" i="26"/>
  <c r="D12" i="24"/>
  <c r="F12" i="24" s="1"/>
  <c r="C16" i="24" s="1"/>
  <c r="D27" i="24"/>
  <c r="F9" i="28"/>
  <c r="F48" i="28" s="1"/>
  <c r="F5" i="29"/>
  <c r="F33" i="29" s="1"/>
  <c r="E33" i="29"/>
  <c r="D28" i="24"/>
  <c r="F4" i="24"/>
  <c r="F28" i="24" s="1"/>
  <c r="F4" i="29"/>
  <c r="F27" i="29" s="1"/>
  <c r="F5" i="23"/>
  <c r="F34" i="23" s="1"/>
  <c r="F8" i="13"/>
  <c r="F60" i="13" s="1"/>
  <c r="H49" i="23"/>
  <c r="I49" i="23" s="1"/>
  <c r="I10" i="23"/>
  <c r="D35" i="24"/>
  <c r="F6" i="24"/>
  <c r="F35" i="24" s="1"/>
  <c r="F6" i="13"/>
  <c r="F35" i="13" s="1"/>
  <c r="F4" i="13"/>
  <c r="F28" i="13" s="1"/>
  <c r="F7" i="24"/>
  <c r="F36" i="24" s="1"/>
  <c r="D26" i="29"/>
  <c r="D11" i="29"/>
  <c r="I8" i="28"/>
  <c r="I3" i="29"/>
  <c r="F11" i="25"/>
  <c r="F71" i="25" s="1"/>
  <c r="D28" i="28"/>
  <c r="F11" i="26"/>
  <c r="F71" i="26" s="1"/>
  <c r="I9" i="24"/>
  <c r="I11" i="13"/>
  <c r="I9" i="13"/>
  <c r="F4" i="26"/>
  <c r="F28" i="26" s="1"/>
  <c r="E11" i="29"/>
  <c r="E48" i="25"/>
  <c r="G36" i="13"/>
  <c r="I36" i="13" s="1"/>
  <c r="E34" i="25"/>
  <c r="G27" i="13"/>
  <c r="I27" i="13" s="1"/>
  <c r="G12" i="24"/>
  <c r="I12" i="24" s="1"/>
  <c r="C17" i="24" s="1"/>
  <c r="G12" i="13"/>
  <c r="I12" i="13" s="1"/>
  <c r="C17" i="13" s="1"/>
  <c r="F11" i="29" l="1"/>
  <c r="A1" i="29" l="1"/>
  <c r="A1" i="24"/>
  <c r="A1" i="25"/>
  <c r="A1" i="23"/>
  <c r="A1"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Anny</author>
  </authors>
  <commentList>
    <comment ref="A9" authorId="0" shapeId="0" xr:uid="{B8CD712B-18EF-4236-938A-E8DF4CCC170F}">
      <text>
        <r>
          <rPr>
            <b/>
            <sz val="20"/>
            <color indexed="81"/>
            <rFont val="Tahoma"/>
            <family val="2"/>
          </rPr>
          <t>Anny:
Iniciativa = Foco Estratégico</t>
        </r>
        <r>
          <rPr>
            <sz val="22"/>
            <color indexed="81"/>
            <rFont val="Tahoma"/>
            <family val="2"/>
          </rPr>
          <t xml:space="preserve">
</t>
        </r>
      </text>
    </comment>
    <comment ref="B18" authorId="0" shapeId="0" xr:uid="{E90D6A70-3975-43AE-991F-23341DE40679}">
      <text>
        <r>
          <rPr>
            <b/>
            <sz val="9"/>
            <color indexed="81"/>
            <rFont val="Tahoma"/>
            <family val="2"/>
          </rPr>
          <t>Anny:</t>
        </r>
        <r>
          <rPr>
            <sz val="9"/>
            <color indexed="81"/>
            <rFont val="Tahoma"/>
            <family val="2"/>
          </rPr>
          <t xml:space="preserve">
</t>
        </r>
        <r>
          <rPr>
            <sz val="24"/>
            <color indexed="81"/>
            <rFont val="Tahoma"/>
            <family val="2"/>
          </rPr>
          <t>Actividad = Hito</t>
        </r>
      </text>
    </comment>
    <comment ref="M18" authorId="0" shapeId="0" xr:uid="{8DF2D09C-599D-4555-946C-13933A98F416}">
      <text>
        <r>
          <rPr>
            <sz val="22"/>
            <color indexed="81"/>
            <rFont val="Tahoma"/>
            <family val="2"/>
          </rPr>
          <t>Columna H- S : si la tarea hace parte del plan relacionar el código que tiene en el mismo. Esto se diligencia por PyGR una vez se tengan definidos todos los planes.</t>
        </r>
      </text>
    </comment>
  </commentList>
</comments>
</file>

<file path=xl/sharedStrings.xml><?xml version="1.0" encoding="utf-8"?>
<sst xmlns="http://schemas.openxmlformats.org/spreadsheetml/2006/main" count="1653" uniqueCount="458">
  <si>
    <t>Productos</t>
  </si>
  <si>
    <t>Responsable (Área)</t>
  </si>
  <si>
    <t>Subgerente Técnico</t>
  </si>
  <si>
    <t>Gestión Misional y de Gobierno</t>
  </si>
  <si>
    <t>Subgerente Financiero</t>
  </si>
  <si>
    <t>Eficiencia Administrativa</t>
  </si>
  <si>
    <t>Proyecto</t>
  </si>
  <si>
    <t>Actividades</t>
  </si>
  <si>
    <t>Sub-actividades</t>
  </si>
  <si>
    <t>Fecha fin</t>
  </si>
  <si>
    <t>Fecha inicio</t>
  </si>
  <si>
    <t>Competitividad e Infraestructuras Estratégicas</t>
  </si>
  <si>
    <t>Optimizar la gestión de la inversión de los recursos
públicos</t>
  </si>
  <si>
    <t xml:space="preserve">Optimizar los recursos y actividades misionales en proyectos estratégicos del Gobierno Nacional. </t>
  </si>
  <si>
    <t>Peso%</t>
  </si>
  <si>
    <t>Gestión Financiera</t>
  </si>
  <si>
    <t>Líder del Proyecto</t>
  </si>
  <si>
    <t>Plan Institucional de Desarrollo Administrativo</t>
  </si>
  <si>
    <t>Fortalecer los mecanismos de promoción de transparencia y acceso a la información pública, participación y atención de los grupos de interés de la Entidad.</t>
  </si>
  <si>
    <t>Mejorar el desempeño de la gestión institucional a través de la implementación de los componentes de la política de eficiencia administrativa.</t>
  </si>
  <si>
    <t>Fortalecer las competencias de los colaboradores de la Entidad por medio de la implementación de los componentes de la política de gestión del talento humano.</t>
  </si>
  <si>
    <t>Promover el uso de las TIC  con la implementación de la estrategia de Gobierno en Línea 3.2.</t>
  </si>
  <si>
    <t>Subgerente Administrativo</t>
  </si>
  <si>
    <t>Informe de avance de la ejecución de  los planes de trabajo para los componentes: Rendición de Cuentas, Gestión del Riesgo de Corrupción y Servicio al Ciudadano.</t>
  </si>
  <si>
    <t>Informe de avance de la ejecución de  los  planes de trabajo para los componentes: Seguridad y Privacidad de la Información ,TIC para Servicios, TIC para Gobierno Abierto y TIC para la Gestión.</t>
  </si>
  <si>
    <t>Informe de avance de la ejecución de  los  planes relacionados con los componentes: Gestión de Calidad, Cero Papel, Racionalización de Trámites y Gestión Documental.</t>
  </si>
  <si>
    <t>Informe de avance de la ejecución de  los planes de trabajo asociados al cumplimiento de las directrices de la Política de Gestión del Talento Humano.</t>
  </si>
  <si>
    <t>Gobierno en Línea</t>
  </si>
  <si>
    <t xml:space="preserve">Gestión del Talento Humano
</t>
  </si>
  <si>
    <t xml:space="preserve">Transparencia, Participación y Servicio al Ciudadano
</t>
  </si>
  <si>
    <t xml:space="preserve">Buen gobierno
</t>
  </si>
  <si>
    <t xml:space="preserve">Políticas  de Desarrollo Administrativo </t>
  </si>
  <si>
    <t>Estrategias transversales
PND</t>
  </si>
  <si>
    <t>Objetivo Estratégico
FONADE</t>
  </si>
  <si>
    <t>Objetivo  PND</t>
  </si>
  <si>
    <t>Ejecutar los proyectos con calidad y oportunidad</t>
  </si>
  <si>
    <t>Afianzar la lucha contra la corrupción, transparencia y rendición de cuentas 
Promover la eficiencia y eficacia administrativa 
Optimizar la gestión de la información</t>
  </si>
  <si>
    <t>Plataforma Estrategica</t>
  </si>
  <si>
    <t>Información asociada a productos</t>
  </si>
  <si>
    <t>Información asociada a las actividades</t>
  </si>
  <si>
    <t>COMENTARIOS AL REPORTE
Unidad de medida 1= Numero; 2= Porcentaje</t>
  </si>
  <si>
    <t>Indicador</t>
  </si>
  <si>
    <r>
      <t xml:space="preserve">Diagnóstico entregado / Diagnóstico programado
</t>
    </r>
    <r>
      <rPr>
        <i/>
        <u/>
        <sz val="11"/>
        <rFont val="Calibri Light"/>
        <family val="2"/>
        <scheme val="major"/>
      </rPr>
      <t xml:space="preserve">
(IND.Eficacia)</t>
    </r>
  </si>
  <si>
    <r>
      <t xml:space="preserve">Propuesta presentada/propuesta programada
</t>
    </r>
    <r>
      <rPr>
        <i/>
        <u/>
        <sz val="11"/>
        <color theme="1"/>
        <rFont val="Calibri Light"/>
        <family val="2"/>
        <scheme val="major"/>
      </rPr>
      <t>(IND.Eficacia)</t>
    </r>
  </si>
  <si>
    <r>
      <t xml:space="preserve">Número de actividades ejecutadas / Número de actividades progarmadas * 100
</t>
    </r>
    <r>
      <rPr>
        <i/>
        <u/>
        <sz val="11"/>
        <color theme="1"/>
        <rFont val="Calibri Light"/>
        <family val="2"/>
        <scheme val="major"/>
      </rPr>
      <t>(IND.Eficacia)</t>
    </r>
  </si>
  <si>
    <r>
      <t xml:space="preserve">Informe entregado/ Informe programado
</t>
    </r>
    <r>
      <rPr>
        <i/>
        <u/>
        <sz val="11"/>
        <color theme="1"/>
        <rFont val="Calibri Light"/>
        <family val="2"/>
        <scheme val="major"/>
      </rPr>
      <t>(IND.Eficacia)</t>
    </r>
  </si>
  <si>
    <r>
      <t xml:space="preserve">Documento publicado/Documento programado a formalizar
</t>
    </r>
    <r>
      <rPr>
        <i/>
        <u/>
        <sz val="11"/>
        <color theme="1"/>
        <rFont val="Calibri Light"/>
        <family val="2"/>
        <scheme val="major"/>
      </rPr>
      <t>(IND.Eficacia)</t>
    </r>
  </si>
  <si>
    <r>
      <t xml:space="preserve">Documento publicado / Documento programado a modificar
</t>
    </r>
    <r>
      <rPr>
        <i/>
        <u/>
        <sz val="11"/>
        <color theme="1"/>
        <rFont val="Calibri Light"/>
        <family val="2"/>
        <scheme val="major"/>
      </rPr>
      <t xml:space="preserve">
(IND.Eficacia)</t>
    </r>
  </si>
  <si>
    <r>
      <t xml:space="preserve">Modelo de negocio entregado/Modelo de negocio programado
</t>
    </r>
    <r>
      <rPr>
        <i/>
        <u/>
        <sz val="11"/>
        <color theme="1"/>
        <rFont val="Calibri Light"/>
        <family val="2"/>
        <scheme val="major"/>
      </rPr>
      <t>(IND.Eficacia)</t>
    </r>
  </si>
  <si>
    <t xml:space="preserve">Documento de Manual de Supervisión e Interventoría propuesto.
</t>
  </si>
  <si>
    <t>Fecha Formulación:</t>
  </si>
  <si>
    <t>Fecha Aprobación</t>
  </si>
  <si>
    <t>INDICADORES Y METAS</t>
  </si>
  <si>
    <t>NOMBRE DEL INDICADOR</t>
  </si>
  <si>
    <t>UNIDAD DE MEDIDA</t>
  </si>
  <si>
    <t>FECHA INICIO DE MEDICIÓN</t>
  </si>
  <si>
    <t>META PROPUESTA</t>
  </si>
  <si>
    <t>Nombre Actividad</t>
  </si>
  <si>
    <t>Peso</t>
  </si>
  <si>
    <t>Responsable x Actividad</t>
  </si>
  <si>
    <t>Fecha de Inicio</t>
  </si>
  <si>
    <t>Fecha de Terminación</t>
  </si>
  <si>
    <t>Subgerencia Administrativa
Área planeación y Gestión de Riesgos
Área Servicios Administrativos</t>
  </si>
  <si>
    <t xml:space="preserve">Área Talento Humano
</t>
  </si>
  <si>
    <t>Subgerencia Administrativa
Organización y Métodos
Área Servicios Administrativos</t>
  </si>
  <si>
    <t xml:space="preserve">Subgerencia Administrativa
Área planeación y Gestión de Riesgo
Área Tecnología de la Información
</t>
  </si>
  <si>
    <t>BSC- Perspectiva</t>
  </si>
  <si>
    <t xml:space="preserve">Procesos Internos </t>
  </si>
  <si>
    <t>Financiera</t>
  </si>
  <si>
    <t xml:space="preserve">Clientes </t>
  </si>
  <si>
    <t>Talento Humano</t>
  </si>
  <si>
    <t>Proyecto 2</t>
  </si>
  <si>
    <t>ID</t>
  </si>
  <si>
    <t xml:space="preserve">Actividad  </t>
  </si>
  <si>
    <t>% Avance Esperado Temporal</t>
  </si>
  <si>
    <t>Indicador Temporal</t>
  </si>
  <si>
    <t>Hitos a Cumplir en el Periodo</t>
  </si>
  <si>
    <t>Hitos cumplidos</t>
  </si>
  <si>
    <t>Indicador Hitos</t>
  </si>
  <si>
    <t>Total Proyecto</t>
  </si>
  <si>
    <t>Proyecto 4</t>
  </si>
  <si>
    <t>Proyecto 3</t>
  </si>
  <si>
    <t>Proyecto 5</t>
  </si>
  <si>
    <t>Proyecto 1</t>
  </si>
  <si>
    <t>NOMBRE PROYECTO PLAN ESTRATEGICO 2015-2018</t>
  </si>
  <si>
    <t>Hitos a Cumplir al corte</t>
  </si>
  <si>
    <t>Hitos Cumplidos</t>
  </si>
  <si>
    <t>Cumplimiento de Hitos</t>
  </si>
  <si>
    <t>%  Avance Actual</t>
  </si>
  <si>
    <t>Cumplimiento Temporal</t>
  </si>
  <si>
    <t>CUMPLIMIENTO CONSOLIDADO</t>
  </si>
  <si>
    <t>SUBGERENTE TECNICO</t>
  </si>
  <si>
    <t>NOMBRE PROYECTO PLAN ESTRATEGICO 2014-2018</t>
  </si>
  <si>
    <t>Realizar el análisis de las situación actual de la  línea de estructuración de proyectos  de FONADE y el benchmark realizado.</t>
  </si>
  <si>
    <t>Documento de caracterización de la línea de negocio de estructuración de proyectos.</t>
  </si>
  <si>
    <t>Subgerente Técnico
Subgerente Financiero</t>
  </si>
  <si>
    <t>01/02/201</t>
  </si>
  <si>
    <t>Propuedsta de metodología para la identificación, selección y priorización  de proyectos susceptibles  de ser estructurados</t>
  </si>
  <si>
    <t>Formular la propuesta de la estratégia operativa y comercial de la estructuración de proyectos</t>
  </si>
  <si>
    <t>Propuesta de estratégia operativa y comercial</t>
  </si>
  <si>
    <t>Realizar el diseño conceptual del área comercial en FONADE</t>
  </si>
  <si>
    <t>Desarrollar la propuesta de esquema operativo del área comecial de FONADE (funciones, perfiles)</t>
  </si>
  <si>
    <t>Formular y presentar el plan para la impelemntacion del área comercial</t>
  </si>
  <si>
    <t>Crear el área comercial y conformar el equipo comercial base</t>
  </si>
  <si>
    <t>Formular y presentar la propuesta de Política comercial</t>
  </si>
  <si>
    <t>OPTIMIZACIÓN DE LA LIQUIDACIÓN DE CONVENIOS</t>
  </si>
  <si>
    <t>Plan de liquidación de convenios</t>
  </si>
  <si>
    <t>Certificados de capacitación y/o entrenamiento a supervisores de proyecto</t>
  </si>
  <si>
    <t xml:space="preserve">Realizar un diagnostico del estado de la rentabilidad de convenios </t>
  </si>
  <si>
    <t>Proponer y ejecutar los ajustes al modelo de costeo de negocios.</t>
  </si>
  <si>
    <t>Adelantar la consultoría para la definición de las necesidades para la implementación del sistema ERP de la entidad.</t>
  </si>
  <si>
    <t>Establecer el  presupuesto requerido para la adquisición del ERP acorde con las necesidades  identificadas y priorizar los módulos a adquirir  a partir del resultado del mismo.</t>
  </si>
  <si>
    <t>Contratar la implementación del ERP acorde con el alcance definido</t>
  </si>
  <si>
    <t>Contrato</t>
  </si>
  <si>
    <t>Desarrollo del sistema FOCUS para el control y seguimiento de proyectos, acorde con las especificaciones definidas por la subgerencia Técnica.</t>
  </si>
  <si>
    <t>Definir la politica para el cálculo, negociación y seguimiento de ingresos operacionales directos</t>
  </si>
  <si>
    <t>Diseñar los mecanismos para seguimiento y control de la política de negociación</t>
  </si>
  <si>
    <t>Fortalecimiento de la línea de Estructuración de Proyectos</t>
  </si>
  <si>
    <t>Presentar el análisis, las recomendaciones y el plan para la implementación de fortalecimiento de la línea de negocio de estructuración de proyectos</t>
  </si>
  <si>
    <t>Ejecutar las acciones del plan de implementación que determine FONADE para el fortalecimiento de la línea de negocio de structuración de proyectos</t>
  </si>
  <si>
    <t xml:space="preserve">Informe de análisis y recomendaciones para la linea de estructuración de proyectos.
Plan de Implementación </t>
  </si>
  <si>
    <t xml:space="preserve">Soporte de ejecución de acciones de fortalecimiento de corto plazo.  
Propuesta  de proceso de estructuración de proyectos. </t>
  </si>
  <si>
    <t>Optimizar la gestión de la inversión de los recursos públicos</t>
  </si>
  <si>
    <t>Mejoramiento de la suoervisión de proyectos</t>
  </si>
  <si>
    <t>Manual de supervisión e inteventoría de FONADE aprobado y publicado</t>
  </si>
  <si>
    <t>Subgerencia Técnica
Area de organización y metodos</t>
  </si>
  <si>
    <t>Definir plan de capacitación y/o entrenamiento dirigido a supervisores de proyecto.</t>
  </si>
  <si>
    <t>Formalizar los ajustes MMI002 Manual de supervisión e interventoría de FONADE</t>
  </si>
  <si>
    <t>Subgerente Técnico
Subgerente Administrativa 
 Área de Talento Humano</t>
  </si>
  <si>
    <t>Ejecutar plan de capacitación  y/o entrenamiento dirigido a suoervisores de proyecto</t>
  </si>
  <si>
    <t>Plan de capacitación y/o entrenamiento a supervisores de proyecto definido.</t>
  </si>
  <si>
    <t>Definir mecanismo de evaluación dirigdo a aspirantes al rol de supervisor de proyecto</t>
  </si>
  <si>
    <t>Mecanismo de evaluación diseñado</t>
  </si>
  <si>
    <t>0|/0/2017</t>
  </si>
  <si>
    <t>Implementar mecanismo de evalaución a aspirante al rol de supervisor de proyecto</t>
  </si>
  <si>
    <t xml:space="preserve">Informe con resultados de mecanismo de evaluación aplicados  a los supervisores de proyectos </t>
  </si>
  <si>
    <t>Determinar factibilidad de incorporar clausula en contratos de superviosres respecto a acciones resultado de la evaluación</t>
  </si>
  <si>
    <t>14.3%</t>
  </si>
  <si>
    <t>Formular  propuesta de metodología para la identificación, selección y priorización  de proyectos susceptibles  de ser estructurados por FONADE.</t>
  </si>
  <si>
    <t>Optimización de la liquidación de Convenios</t>
  </si>
  <si>
    <t>Definir el plan de liquidacion de convenios de la vigencia priorizando los mísmos por su antigüedad y/o materialidad.</t>
  </si>
  <si>
    <t xml:space="preserve">Subgerente de contratación </t>
  </si>
  <si>
    <t>Subgerencia de Con tratación 
Areas de la sub gerencia técnica.
Area de seguimiento, controversias contractuales y liquidaciones.
Area de Contabilidad</t>
  </si>
  <si>
    <t>Areas de la sub gerencia técnica.
Area de seguimiento, controversias contractuales y Liquidaciones</t>
  </si>
  <si>
    <t>Informe de avance en la Liquidaciónd e Convenios</t>
  </si>
  <si>
    <t>Ejecutar el plan de liquidación de convenios de la vigencia definido</t>
  </si>
  <si>
    <t>Promover la sostenibilidad Operacional de la entidad en el largo plazo buscando el equilibrio entre sus ingresos y gastos asociados con el giro del negocio</t>
  </si>
  <si>
    <t>Competitividad e infraestructuras estratégicas</t>
  </si>
  <si>
    <t>Promover la efificancia y efeicacia administrativa</t>
  </si>
  <si>
    <t>Documento de diseño conceptual del área comercial</t>
  </si>
  <si>
    <t>Docuemneto de propuesta de esquema operativo</t>
  </si>
  <si>
    <t>Plan de implementación del área comercial</t>
  </si>
  <si>
    <t xml:space="preserve">Acto administrativo e informe de avance de creación  del área comercial y </t>
  </si>
  <si>
    <t>Documento de propuesta de política comercial</t>
  </si>
  <si>
    <t>Subgerente  Financiero
Subgerente Técnico</t>
  </si>
  <si>
    <t>Gerente General
Subgerente  Financiero
Subgerente Administrativo
Subgerente Técnico</t>
  </si>
  <si>
    <t>Promover la sostenibilidad operacional de la entidad en el largon plazo buscando el equilibrio entre ingresos y gastos asociados con el giro del negocio</t>
  </si>
  <si>
    <t>Definición de las Políticas de Neogciación</t>
  </si>
  <si>
    <t>Documento de diagnostico de negociación de convenios</t>
  </si>
  <si>
    <t>Propuesta de modelo de negocio ajustado</t>
  </si>
  <si>
    <t>Documento de Propuesta de política de negociación</t>
  </si>
  <si>
    <t>Propuesta de mecanismos para el control y seguimiento de la politica de negociación</t>
  </si>
  <si>
    <t>Subgerente financiero
Area de planeación y control fianciero</t>
  </si>
  <si>
    <t>Fortalecer las competencias del personal e implementar mecanismos que soporten eficaz y eficientemente los procesos  institucionales</t>
  </si>
  <si>
    <t>Buen Gobierno</t>
  </si>
  <si>
    <t>Promover la eficiencia y eficacia administrativa
Optimizar la gestión de la información</t>
  </si>
  <si>
    <t>Eficiencia Administrativa/ Gobierno en Línea</t>
  </si>
  <si>
    <t>Fortalecimiento e integración de los sistemas de información de FONADE</t>
  </si>
  <si>
    <t>Documento de levantamien to de necesidades de manejo de información</t>
  </si>
  <si>
    <t>Documento de estudio de mercado.
Presentación alcance ERP a adquirir</t>
  </si>
  <si>
    <t>Informe de Avance de desarrollo</t>
  </si>
  <si>
    <t>Gerente Área de Tecnología de la Información</t>
  </si>
  <si>
    <t>Gerente área de tecnología de la información
Gerentes de área de la Entidad</t>
  </si>
  <si>
    <t>15/0272017</t>
  </si>
  <si>
    <t>15/092017</t>
  </si>
  <si>
    <t>Fortalecer las competencias del personal e implementar mecanismos que soporten eficaz y eficientemente los procesos.</t>
  </si>
  <si>
    <t>PLAN ISNTITUCIONAL DE DESARROLLO ADMINISTRATIVO</t>
  </si>
  <si>
    <t>Proyecto 6</t>
  </si>
  <si>
    <t>Proyecto 7</t>
  </si>
  <si>
    <t xml:space="preserve">Revisión y actualización del procedimiento de nuevos negocios </t>
  </si>
  <si>
    <t>Revisión de los puntos de control  y actualización de la ficha</t>
  </si>
  <si>
    <t>Socialización y divulgación de la metodología</t>
  </si>
  <si>
    <t xml:space="preserve">ACTUALIZACIÓN DE LA  METODOLOGÍA PARA NUEVOS NEGOCIOS </t>
  </si>
  <si>
    <t>Plan de Acción Institucional de FONADE - 2018</t>
  </si>
  <si>
    <t>OPTIMIZACIÓN DEL  SEGUIMIENTO A LA SUPERVISIÓN DE PROYECTOS</t>
  </si>
  <si>
    <t>Formalizar los ajustes al MMI002 Manual de Supervisión e Interventoría de FONADE, que incluya la  estandarización  del informe mensual de supervisión.</t>
  </si>
  <si>
    <t>Desarrollar el protocolo del proceso de selección, contratación y seguimiento a los supervisores</t>
  </si>
  <si>
    <t>OPTIMIZACIÓN EN LA LIQUIDACIÓN DE CONVENIOS Y CONTRATOS DERIVADOS Y DE FUNCIONAMIENTO EN LA ENTIDAD</t>
  </si>
  <si>
    <t xml:space="preserve">Realizar un inventario de los convenios y contratos a liquidar (derivados y de funcionamiento). Determinar la estrategia  y el plan de liquidación de los convenios y contratos, priorizándolos  por materialidad, competencia, complejidad y antigüedad.
</t>
  </si>
  <si>
    <t>Realizar el análisis de causas e identificar  responsabilidades por la no liquidación de convenios y contratos  en el tiempo definido.  Tomar las acciones pertinentes en cada caso</t>
  </si>
  <si>
    <t>Ejecutar el plan de liquidación de convenios definido para la vigencia.</t>
  </si>
  <si>
    <t>OPTIMIZACIÓN DE LOS ACUERDOS DE NIVELES DE SERVICIO EN EL PROCESO DE GESTIÓN DE PROVEEDORES</t>
  </si>
  <si>
    <t>Identificar y caracterizar los servicios que se prestan en el proceso de gestión de proveedores.</t>
  </si>
  <si>
    <t xml:space="preserve">Optimizar, formalizar y socializar los niveles  de servicios para las solicitudes radicadas en el Área de Planeación Contractual. </t>
  </si>
  <si>
    <t xml:space="preserve">Diseñar e implementar los mecanismos para el seguimiento y control de los acuerdos de niveles de servicio </t>
  </si>
  <si>
    <t>GESTIÓN INTEGRAL DE NUEVOS NEGOCIOS</t>
  </si>
  <si>
    <t xml:space="preserve">Definición del alcance del manual para nuevos negocios
</t>
  </si>
  <si>
    <t xml:space="preserve">Definición de Metodología para el levantamiento del perfil de riesgos de nuevo negocio previa aplicación en los negocios vigentes
</t>
  </si>
  <si>
    <t>Realizar el proceso de selección y contratación de la implementación e implantación de un sistema ERP para FONADE.</t>
  </si>
  <si>
    <t>Ejecución del contrato de implementación e implantación del ERP de acuerdo al plan de trabajo definido y los módulos priorizados por el comité de gerencia para la vigencia 2018</t>
  </si>
  <si>
    <t>Identificación del estado actual de los bienes inmuebles y definición del plan de acción en  relación a la evaluación que se haga a cada predio</t>
  </si>
  <si>
    <t>Aprobación del plan de acción</t>
  </si>
  <si>
    <t>OPTIMIZACIÓN  GESTION DE ACTIVOS</t>
  </si>
  <si>
    <t>EVALUACIÓN DE LA ESTRUCTURA ACTUAL DE FONADE VS LA NECESIDAD DE LAS ÁREAS</t>
  </si>
  <si>
    <t xml:space="preserve">Elaborar propuesta de optimización  y ajuste de acuerdo  con  las necesidades de cada área </t>
  </si>
  <si>
    <t>PLAN INSTITUCIONAL DE GESTIÓN Y DESEMPEÑO</t>
  </si>
  <si>
    <t xml:space="preserve">IMPLEMENTACIÓN DEL ERP
</t>
  </si>
  <si>
    <t>IMPLEMENTACIÓN ERP</t>
  </si>
  <si>
    <t>Fortalecer a fona de en la definición de la ruta estratégica que guiara la gestión institucional.</t>
  </si>
  <si>
    <t>Orientar la gestión  con valores para resultados de fonade; esto para  el logro de resultados en el marco de la integridad , en dos perspectivas, la primera asociada a la operación de la organización y la segunda asociada a la relación estado ciudadano.</t>
  </si>
  <si>
    <t>Promover en la entidad el seguimiento a la gestión y su desempeño, a fin de conocer permanentemente los avances en la consecución  de los resultados previstos en su marco estratégico.</t>
  </si>
  <si>
    <t>Implementar acciones para garantizar el adecuado flujo de información interna y externa, lo que permitirá una adecuada interacción con los ciudadanos.</t>
  </si>
  <si>
    <t>Promover el desarrollo de mecanismos de experimentación e innovación para desarrollar soluciones eficiente en cuanto a: tiempo, espacio y recursos económicos a través de la facilitación del aprendizaje y la adaptación a las nuevas tecnologías interconectando el conocimiento entre los servidores y las dependencias, promoviendo buenas pacticos de gestión</t>
  </si>
  <si>
    <t>Promover el mejoramiento continuo mediante la implementación de acciones, métodos y procedimientos de control y de gestión del riesgo, así como mecanismos para la prevención y evaluación de este.</t>
  </si>
  <si>
    <t>Proyecto 8</t>
  </si>
  <si>
    <t>Proyecto 9</t>
  </si>
  <si>
    <t>Ejecución del plan de acción aprobado</t>
  </si>
  <si>
    <t>Realizar el análisis del estado actual de la Planta de Personal Vs las necesidades operativas de cada</t>
  </si>
  <si>
    <t>SUBGERENTE DDE CONTRATACIÓN</t>
  </si>
  <si>
    <t>SUBGERENCIA ADMINISTRATIVA</t>
  </si>
  <si>
    <t>% Avance al  31-07-2108</t>
  </si>
  <si>
    <t xml:space="preserve">PERIODICIDAD </t>
  </si>
  <si>
    <t>OBJETIVO DE LA INICIATIVA</t>
  </si>
  <si>
    <t>RESPONSABLE DE LA INICIATIVA</t>
  </si>
  <si>
    <t>Peso por Actividad</t>
  </si>
  <si>
    <t>Peso por Tarea</t>
  </si>
  <si>
    <t xml:space="preserve"> CÓDIGO PLAN ANTICORRUPCIÓN Y DE ATENCIÓN AL CIUDADANO</t>
  </si>
  <si>
    <t>CÓDIGO PLAN INSTITUCIONAL DE GESTIÓN Y DESEMPEÑO</t>
  </si>
  <si>
    <t>CÓDIGO PLAN DE MEJORAMIENTO ENTES DE CONTROL</t>
  </si>
  <si>
    <t>CÓDIGO PLANES DECRETO 612</t>
  </si>
  <si>
    <t>Tareas para desarrollar la actividad</t>
  </si>
  <si>
    <t>Responsable x Tarea</t>
  </si>
  <si>
    <t>Producto</t>
  </si>
  <si>
    <t>CÓDIGO</t>
  </si>
  <si>
    <t xml:space="preserve">PONDERACIÓN EN PLAN </t>
  </si>
  <si>
    <t>CÓDIGO PLAN DE MEJORAMIENTO INTERNO</t>
  </si>
  <si>
    <t>CÓDIGO PLAN DE ACCIÓN INSTITUCIONAL</t>
  </si>
  <si>
    <t>CÓDIGO:</t>
  </si>
  <si>
    <t>VERSIÓN:</t>
  </si>
  <si>
    <t>VIGENCIA:</t>
  </si>
  <si>
    <t>FORMATO PLAN DE ACCIÓN</t>
  </si>
  <si>
    <t>DIRECCIONAMIENTO ESTRATÉGICO</t>
  </si>
  <si>
    <t>F-DE-07</t>
  </si>
  <si>
    <t xml:space="preserve">Presupuesto Asignado </t>
  </si>
  <si>
    <t>Grupo Gestión Del Talento Humano-Cecilia Inés Castro Murgas</t>
  </si>
  <si>
    <t>Curso Azure</t>
  </si>
  <si>
    <t>Inducción y reinducción en temas de control interno - Curso e-learning</t>
  </si>
  <si>
    <t xml:space="preserve">Trabajo en equipo - inteligencia emocional </t>
  </si>
  <si>
    <t xml:space="preserve">Competencias Digitales </t>
  </si>
  <si>
    <t xml:space="preserve">Social media </t>
  </si>
  <si>
    <t>Políticas Organizacionales Relacionadas Con Seguridad De La Información</t>
  </si>
  <si>
    <t>Introducción básica al Sistema de Administración de Riesgo de Lavado de Activos y Financiación del Terrorismo. (E-Learning SARLAFT)</t>
  </si>
  <si>
    <t>Conocimiento de Clientes y Señales de Alerta (PEPs, Listas, ROI ROS, incremento patrimonial injustificado)</t>
  </si>
  <si>
    <t>Capacitación Equipo Directivo y Líderes SARLAFT</t>
  </si>
  <si>
    <t>Introducción básica al Sistema de Gestión ANTISOBORNO (E-Learning SARLAFT)</t>
  </si>
  <si>
    <t>Realización Curso UIAF</t>
  </si>
  <si>
    <t>Capacitación señales misionales y Grupos trabajo (Formato Vinculación, Listas Vinculantes y Restrictivas, novedades SGAS).</t>
  </si>
  <si>
    <t>Investigación de Mercados</t>
  </si>
  <si>
    <t>Uso seguro de entorno digital o Seguridad digital (ciberseguridad y/o ciberdefensa)</t>
  </si>
  <si>
    <t>Ingeniería social</t>
  </si>
  <si>
    <t>Tecnologías de la cuarta revolución industrial</t>
  </si>
  <si>
    <t>Analítica de datos y Big Data</t>
  </si>
  <si>
    <t>Gobierno del dato</t>
  </si>
  <si>
    <t>Conflictos de interés que puede
enfrentar un servidor público y las herramientas para tramitarlo</t>
  </si>
  <si>
    <t>Reinducción Sistema de Administración de Riesgos Operacionales - SARO.
Charla a gestores</t>
  </si>
  <si>
    <t xml:space="preserve">Introducción al PCN y Plan de Emergencias de Enterritorio </t>
  </si>
  <si>
    <t>PCN para el Grupo de Tecnologías de la Información</t>
  </si>
  <si>
    <t>PCN para el Grupo de Apoyo Administrativo</t>
  </si>
  <si>
    <t>PCN para el Equipo de Coordinación y Manejo de Crisis - ECMC</t>
  </si>
  <si>
    <t>Capacitación en metodología de innovación</t>
  </si>
  <si>
    <t>Socializar relación de hitos y programa de seguimiento a los Gerentes de Unidad, Gerentes de Convenio y supervisores</t>
  </si>
  <si>
    <t>Sensibilizaciones respecto a los requisitos
para realizar el pago de anticipos, facturas y
cuentas, así como tips para la revisión y
control de documentación presentada por el
contratista a la entidad</t>
  </si>
  <si>
    <t>Plataforma SECOP 2</t>
  </si>
  <si>
    <t>Power BI</t>
  </si>
  <si>
    <t>Aplicativo ERP</t>
  </si>
  <si>
    <t>Técnicas de redacción</t>
  </si>
  <si>
    <t>Principios de la contratación estatal</t>
  </si>
  <si>
    <t>Compras en la plataforma de Colombia Compra Eficiente</t>
  </si>
  <si>
    <t>Normatividad presupuestal y Tributaria</t>
  </si>
  <si>
    <t>Elaboración de estudios de mercado</t>
  </si>
  <si>
    <t>Elaboración de estudios del sector</t>
  </si>
  <si>
    <t>Actualización normas de contratación</t>
  </si>
  <si>
    <t>Evaluación de requisitos habilitantes jurídicos y técnicos</t>
  </si>
  <si>
    <t>Subsanabilidad para requisitos habilitantes y de ponderación</t>
  </si>
  <si>
    <t>Trámite por presunto incumplimiento contractual</t>
  </si>
  <si>
    <t>Supervisión de contratos estatales</t>
  </si>
  <si>
    <t>Supervisión de contratos de prestación de servicios profesionales</t>
  </si>
  <si>
    <t>Responsabilidades del abogado</t>
  </si>
  <si>
    <t>Responsabilidades del contratista</t>
  </si>
  <si>
    <t>Capacitación de ingreso de nuevos supervisores - Módulos Liquidaciones y Cierres Contractuales</t>
  </si>
  <si>
    <t>Gestión integral de los residuos solidos</t>
  </si>
  <si>
    <t>Manejo seguro y responsable de los residuos peligrosos</t>
  </si>
  <si>
    <t>Programa posconsumo</t>
  </si>
  <si>
    <t>Buenas prácticas ambientales</t>
  </si>
  <si>
    <t>Programa de seguros</t>
  </si>
  <si>
    <t xml:space="preserve">Atención al ciudadano </t>
  </si>
  <si>
    <t>Lenguaje Claro</t>
  </si>
  <si>
    <t>Participación Ciudadana</t>
  </si>
  <si>
    <t xml:space="preserve">Clima y Cultura Organizacional saludable </t>
  </si>
  <si>
    <t xml:space="preserve">Liderazgo asertivo </t>
  </si>
  <si>
    <t>SIGEP II</t>
  </si>
  <si>
    <t>Formulación de proyectos con financiación de cooperación</t>
  </si>
  <si>
    <t>Comunicación asertiva/Resolución de conflictos</t>
  </si>
  <si>
    <t>Gestión del cambio</t>
  </si>
  <si>
    <t>Manejo del tiempo</t>
  </si>
  <si>
    <t>Coaching Empresarial</t>
  </si>
  <si>
    <t>Ciencias del comportamiento</t>
  </si>
  <si>
    <t>Transferencia del conocimiento</t>
  </si>
  <si>
    <t>Procesos de auditorías de control interno efectivos, con apoyo en las tecnologías de la información y análisis de datos que generen información relevante para la toma de decisiones</t>
  </si>
  <si>
    <t>Modelos de seguimiento a la inversión pública y mediciones de desempeño</t>
  </si>
  <si>
    <t>Numerales de la norma ISO 9001:2015</t>
  </si>
  <si>
    <t xml:space="preserve">Tipos y tips para la formulación de indicadores </t>
  </si>
  <si>
    <t>Análisis de causas</t>
  </si>
  <si>
    <t>Mercado de Capitales</t>
  </si>
  <si>
    <t>Manejo estrés</t>
  </si>
  <si>
    <t>Actualización sobre temas tributarios</t>
  </si>
  <si>
    <t>Socialización del Manual de Políticas Contables</t>
  </si>
  <si>
    <t>Actualización sobre Normas Internacionales de Información Financiera</t>
  </si>
  <si>
    <t>Actualización en el reporte de Información bajo el lenguaje XBRL.</t>
  </si>
  <si>
    <t>Análisis, interpretación y construcción de indicadores para obtención de Estados Financieros.</t>
  </si>
  <si>
    <t>Gobierno Corporativo y compliance</t>
  </si>
  <si>
    <t>Curso de SARLAFT</t>
  </si>
  <si>
    <t>Aspectos jurídicos y prevención del CONTRATO REALIDAD</t>
  </si>
  <si>
    <t>La Supervisión en el marco de la Ejecución de Proyectos</t>
  </si>
  <si>
    <t>Cómo hacer buenos indicadores, que permitan medir las acciones y los resultados de gestión</t>
  </si>
  <si>
    <t>Cómo liderar grupos de trabajo para lograr los objetivos deseados</t>
  </si>
  <si>
    <t>Cómo hacer procesos de gobierno abierto y rendiciones de cuentas exitosos</t>
  </si>
  <si>
    <t>E-Learning SARLAFT-Primera Jornada</t>
  </si>
  <si>
    <t>E-Learning SARLAFT-Segunda Jornada</t>
  </si>
  <si>
    <t>E-Learning SARLAFT-Tercera Jornada</t>
  </si>
  <si>
    <t>E-Learning SARLAFT-Cuarta Jornada</t>
  </si>
  <si>
    <t>E-Learning SARLAFT-Quinta Jornada</t>
  </si>
  <si>
    <t>E-Learning SARLAFT-Sexta Jornada</t>
  </si>
  <si>
    <t>Conocimiento de Clientes y Señales de Alerta-Primera Jornada</t>
  </si>
  <si>
    <t>Conocimiento de Clientes y Señales de Alerta-Segunda Jornada</t>
  </si>
  <si>
    <t>E-Learning SARLAFT (SGA)-Primera Jornada</t>
  </si>
  <si>
    <t>E-Learning SARLAFT (SGA)-Segunda Jornada</t>
  </si>
  <si>
    <t xml:space="preserve">Semana del Riesgo </t>
  </si>
  <si>
    <t>Semana de Riesgo</t>
  </si>
  <si>
    <t xml:space="preserve">MIPG 
</t>
  </si>
  <si>
    <t>Socializar relación de hitos y programa de seguimiento a los Gerentes de Unidad, Gerentes de Convenio y supervisores-Primera Jornada</t>
  </si>
  <si>
    <t>Socializar relación de hitos y programa de seguimiento a los Gerentes de Unidad, Gerentes de Convenio y supervisores-Segunda Jornada</t>
  </si>
  <si>
    <t>Socializar relación de hitos y programa de seguimiento a los Gerentes de Unidad, Gerentes de Convenio y supervisores-Tercera Jornada</t>
  </si>
  <si>
    <t>Sensibilizaciones respecto a los requisitos
para realizar el pago de anticipos, facturas y
cuentas, así como tips para la revisión y
control de documentación presentada por el
contratista a la entidad-Primera Jornada</t>
  </si>
  <si>
    <t>Sensibilizaciones respecto a los requisitos
para realizar el pago de anticipos, facturas y
cuentas, así como tips para la revisión y
control de documentación presentada por el
contratista a la entidad-Segunda Jornada</t>
  </si>
  <si>
    <t>Charla SARLAFT</t>
  </si>
  <si>
    <t>Trámite por presunto incumplimiento contractual-Primera Jornada</t>
  </si>
  <si>
    <t>Trámite por presunto incumplimiento contractual-Segunda Jornada</t>
  </si>
  <si>
    <t>Supervisión de contratos de prestación de servicios profesionales-Primera Jornada</t>
  </si>
  <si>
    <t>Supervisión de contratos de prestación de servicios profesionales-Segunda Jornada</t>
  </si>
  <si>
    <t>Supervisión de contratos de prestación de servicios profesionales-Tercera Jornada</t>
  </si>
  <si>
    <t>Responsabilidades del contratista-Primera Jornada</t>
  </si>
  <si>
    <t>Responsabilidades del contratista-Segunda Jornada</t>
  </si>
  <si>
    <t>Capacitación de ingreso de nuevos supervisores - Módulos Liquidaciones y Cierres Contractuales-Primera Jornada</t>
  </si>
  <si>
    <t>Capacitación de ingreso de nuevos supervisores - Módulos Liquidaciones y Cierres Contractuales-Segunda Jornada</t>
  </si>
  <si>
    <t>Gestión integral de los residuos solidos-Primera Jornada</t>
  </si>
  <si>
    <t>Gestión integral de los residuos solidos-Segunda Jornada</t>
  </si>
  <si>
    <t>Manejo seguro y responsable de los residuos peligrosos-Primera Jornada</t>
  </si>
  <si>
    <t>Manejo seguro y responsable de los residuos peligrosos-Segunda Jornada</t>
  </si>
  <si>
    <t>Manejo seguro y responsable de los residuos peligrosos-Tercera Jornada</t>
  </si>
  <si>
    <t>Buenas prácticas ambientales-Primera Jornada</t>
  </si>
  <si>
    <t>Buenas prácticas ambientales-Segunda Jornada</t>
  </si>
  <si>
    <t xml:space="preserve">Radicación y trámite de comunicaciones oficiales </t>
  </si>
  <si>
    <t>Radicación y trámite de comunicaciones oficiales -Primera Jornada</t>
  </si>
  <si>
    <t>Radicación y trámite de comunicaciones oficiales -Segunda Jornada</t>
  </si>
  <si>
    <t>Tablas de retención documental -TRD
documento electrónico, documentos de apoyo
transferencias documentales</t>
  </si>
  <si>
    <t>Tablas de retención documental -TRD-Primera Jornada</t>
  </si>
  <si>
    <t>Tablas de retención documental -TRD-Segunda Jornada</t>
  </si>
  <si>
    <t>Atención al ciudadano -Primera Jornada</t>
  </si>
  <si>
    <t>Lenguaje Claro-Primera Jornada</t>
  </si>
  <si>
    <t>Lenguaje Claro -Segunda Jornada</t>
  </si>
  <si>
    <t>Atención al ciudadano -Segunda Jornada</t>
  </si>
  <si>
    <t>Participación Ciudadana-Primera Jornada</t>
  </si>
  <si>
    <t>Participación Ciudadana -Segunda Jornada</t>
  </si>
  <si>
    <t>Reforma tributaria</t>
  </si>
  <si>
    <t>Charla al nuevo colaborador</t>
  </si>
  <si>
    <t>Orden y limpieza</t>
  </si>
  <si>
    <t>Uso de elementos personal (EPPS)</t>
  </si>
  <si>
    <t>Uso de elementos personal (EPPS)-Primera Jornada</t>
  </si>
  <si>
    <t>Uso de elementos personal (EPPS)-Segunda Jornada</t>
  </si>
  <si>
    <t>Riesgo público y seguridad vial</t>
  </si>
  <si>
    <t>Riesgo eléctrico baja tensión</t>
  </si>
  <si>
    <t>Reinducción Sistema de Administración de Riesgos Operacionales - SARO-E-Learning</t>
  </si>
  <si>
    <t>Sensibilización Sistema de Administración de Riesgos Operacionales - SARO.
Charla a terceros</t>
  </si>
  <si>
    <t>Normatividad legal vigente</t>
  </si>
  <si>
    <t>SIG
(manuales, procedimientos, guías, etc.)</t>
  </si>
  <si>
    <t>Marco de políticas de transparencia y gobernanza pública</t>
  </si>
  <si>
    <t>Gestión de Inversiones y Mercados Financieros</t>
  </si>
  <si>
    <t>Módulos de Planeación y Control Financiero</t>
  </si>
  <si>
    <t>Módulos de Planeación y Control Financiero-Primera Jornada</t>
  </si>
  <si>
    <t>Módulos de Planeación y Control Financiero-Segunda Jornada</t>
  </si>
  <si>
    <t>Actualización en Derecho Procesal (Jurisdicción Ordinaria - contencioso)</t>
  </si>
  <si>
    <t>Redacción y hermenéutica jurídica</t>
  </si>
  <si>
    <t xml:space="preserve">Registro de asistencia y/o certificado </t>
  </si>
  <si>
    <t>Porcentaje</t>
  </si>
  <si>
    <t>Mensual</t>
  </si>
  <si>
    <t>(No. de actividades ejecutadas en el marco del PIC / No. de actividades programadas del PIC) x 100%</t>
  </si>
  <si>
    <t>Cumplimiento del Plan Institucional de Capacitación vigencia 2023</t>
  </si>
  <si>
    <t>NOMBRE DEL PLAN:  PLAN INSTITUCIONAL DE CAPACITACIÓN (PIC) 2023</t>
  </si>
  <si>
    <t>Optimizar la gestión institucional fortaleciendo el modelo integrado de planeación y gestión al interior de la entidad, para lograr una adecuada gestión misional acompañada de las mejores prácticas en la administración pública.</t>
  </si>
  <si>
    <t>Charla al nuevo colaborador-Primera Jornada</t>
  </si>
  <si>
    <t>Charla al nuevo colaborador -Segunda Jornada</t>
  </si>
  <si>
    <t>Supervisión de contratos en el marco de la ejecución de los proyectos ENTerritorio</t>
  </si>
  <si>
    <t xml:space="preserve">Publicación de memorias de las actividades del programa de Supervisión de contratos en el marco de la ejecución de los proyectos ENTerritorio en el centro de conocimiento. </t>
  </si>
  <si>
    <t xml:space="preserve">Divulgación E-Learning Inducción y/o reinducción de Supervisión de contratos en el marco de la ejecución de los proyectos ENTerritorio </t>
  </si>
  <si>
    <t>Elaboración de informe de los resultados de Supervisión de contratos en el marco de la ejecución de los proyectos ENTerritorio</t>
  </si>
  <si>
    <t xml:space="preserve">Construcción E-Learning Inducción y/o reinducción de Supervisión de contratos en el marco de la ejecución de los proyectos ENTerritorio </t>
  </si>
  <si>
    <t>E-Learning, asistencia, publicación intranet e informe.</t>
  </si>
  <si>
    <t xml:space="preserve">Encuesta a funcionarios, memorandos de necesidades </t>
  </si>
  <si>
    <t xml:space="preserve">Plan formulado </t>
  </si>
  <si>
    <t xml:space="preserve">Acta del comité  de Gestión y Desempeño </t>
  </si>
  <si>
    <t>Comité Paritario de Seguridad y Salud en el Trabajo (COPASST)</t>
  </si>
  <si>
    <t>Comité de Convivencia Laboral (CCL)</t>
  </si>
  <si>
    <t>Resolución de conflictos</t>
  </si>
  <si>
    <t>Normativa y responsabilidades</t>
  </si>
  <si>
    <t>Comunicación asertiva organizacional.</t>
  </si>
  <si>
    <t>Investigación de incidentes y accidentes laborales</t>
  </si>
  <si>
    <t>Identificación de peligros</t>
  </si>
  <si>
    <t>Comunicación asertiva</t>
  </si>
  <si>
    <t>Riesgo psicosocial</t>
  </si>
  <si>
    <t>Resiliencia</t>
  </si>
  <si>
    <t>Manejo de estrés y de tiempo</t>
  </si>
  <si>
    <t>Trabajo en equipo y beneficios</t>
  </si>
  <si>
    <t>Riesgo musculoesquelético</t>
  </si>
  <si>
    <t>Posturas saludables en el puesto de trabajo y en la vida diaria</t>
  </si>
  <si>
    <t>Uso del puesto de trabajo</t>
  </si>
  <si>
    <t>Estilos de vida saludable</t>
  </si>
  <si>
    <t>Alimentación saludable y acondicionamiento físico</t>
  </si>
  <si>
    <t>Riesgo físico (ruido y visual)</t>
  </si>
  <si>
    <t xml:space="preserve">Uso de dispositivos auditivos </t>
  </si>
  <si>
    <t>Uso adecuado y preventivo de video terminales</t>
  </si>
  <si>
    <t>Riesgo biológico</t>
  </si>
  <si>
    <t>Prevención en riesgos biológicos</t>
  </si>
  <si>
    <t>Caídas a diferente nivel</t>
  </si>
  <si>
    <t>Riesgo locativo</t>
  </si>
  <si>
    <t>Emergencias</t>
  </si>
  <si>
    <t>¿Cómo actuar en caso de una emergencia? (plan de emergencias: cómo actuar en caso de emergencias, manejo de extintores, elementos emergencia, rutas de evacuación)</t>
  </si>
  <si>
    <t xml:space="preserve">Brigada </t>
  </si>
  <si>
    <t>Manejo de desfibrilador</t>
  </si>
  <si>
    <t>Simulacros de formación (evacuación e inundaciones)</t>
  </si>
  <si>
    <t>Plan Institucional de Capacitación 2024</t>
  </si>
  <si>
    <t>Acta CIGD de aprobación del Plan institucional de capacitación 2024</t>
  </si>
  <si>
    <t>Diagnóstico de Necesidades PIC  2024</t>
  </si>
  <si>
    <t>Plan institucional de capacitación 2024</t>
  </si>
  <si>
    <t xml:space="preserve">Plan institucional de capacitación 2024 aprobado </t>
  </si>
  <si>
    <t>Curso UIAF</t>
  </si>
  <si>
    <t>Registro/Certificados de las capacitaciones</t>
  </si>
  <si>
    <t>Reinducción Sistema de Administración de Riesgos Operacionales - SARO.
Plataforma e-learning</t>
  </si>
  <si>
    <t>Neurolingüística asociada al entorno público</t>
  </si>
  <si>
    <t>SharePoint</t>
  </si>
  <si>
    <t>Grupo Gestión Del Talento Humano</t>
  </si>
  <si>
    <t>Subgerencia Administrativa - Grupo Gestión del Talento Humano</t>
  </si>
  <si>
    <t>NOMBRE DE LA INICIATIVA PRIORIZADA: PIC 2023</t>
  </si>
  <si>
    <t>PMI</t>
  </si>
  <si>
    <t>Preparación y entrenamiento CIA parte 1.</t>
  </si>
  <si>
    <t>Registro y Exámenes CIA Parte 1.</t>
  </si>
  <si>
    <t>Congreso “Get into the Digital World”</t>
  </si>
  <si>
    <t xml:space="preserve">14 de diciembre del 2022
Acta No. 59 del Comité Institucional de Gestión y Desempeño
V2. 28 de febrero 2023
Acta No. 61 del Comité Institucional de Gestión y Desempeño
Eliminación actividad: Auditor interno para las normas ISO 9001:2015, ISO 14001:2015, ISO 45001:2018, ISO 27001:2013 e ISO 37001:2016
V3. 31 de agosto de 2023
Acta. No. 63. del Comité Institucional de Gestión y Desempeño
Modificación plazo actividades: Relacionamiento corporativo y Relacionamiento y satisfacción al cliente.
Acta. No. 65. del Comité Institucional de Gestión y Desempeño
Modificación nombre de actividades: 1. PMI Riesgos por PMI y 2. Curso CCNA por Congreso “Get into the Digital World”.  
Eliminación actividad: Actualización del nuevo Código general disciplinario- LEY 1952 DE 2019
Acta. No. 66.  del Comité Institucional de Gestión y Desempeño
Modificación plazo actividades: PMI, Congreso “Get into the Digital World”, Curso Azure, Gobierno Corporativo y Compliance, Actualización en Derecho Procesal (Jurisdicción Ordinaria - contencioso), Gestión de Inversiones y Mercados Financieros y Formulación de proyectos con financiación de cooperación.
Eliminación actividades: Actividad Relacionamiento Corporativo, Relacionamiento y satisfacción del cliente y . Actividad Desarrollo procesos, herramientas, estrategias de control para cada una de las líneas de defensa que establece el modelo estándar de control interno (MECI). 
Acta No. 67.  del Comité Institucional de Gestión y Desempeño
Modificación nombre de actividades: Preparación y entrenamiento CIA parte 1 y parte 2. Registro para aplicar a la certificación CIA por Preparación y entrenamiento CIA parte 1 y Registro y Exámenes CIA Parte 1,2,3 por Registro y Exámenes CIA Parte 1. 
Eliminación actividades: Diplomado en Estructuración de Proyectos de Inversión y Diplomado en Gestión de proyectos y obras de construcción.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</si>
</sst>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240A]d&quot; de &quot;mmmm&quot; de &quot;yyyy;@"/>
    <numFmt numFmtId="165" formatCode="0.0%"/>
    <numFmt numFmtId="166" formatCode="_-* #,##0.00\ _€_-;\-* #,##0.00\ _€_-;_-* &quot;-&quot;??\ _€_-;_-@_-"/>
    <numFmt numFmtId="167" formatCode="_-* #,##0\ _€_-;\-* #,##0\ _€_-;_-* &quot;-&quot;??\ _€_-;_-@_-"/>
    <numFmt numFmtId="168" formatCode="[$-C0A]d\-mmm\-yy;@"/>
    <numFmt numFmtId="169" formatCode="0.0"/>
    <numFmt numFmtId="170" formatCode="00"/>
    <numFmt numFmtId="171" formatCode="&quot;$&quot;\ #,##0.00"/>
  </numFmts>
  <fonts count="35" x14ac:knownFonts="1">
    <font>
      <sz val="11"/>
      <color theme="1"/>
      <name val="Calibri"/>
      <family val="2"/>
      <scheme val="minor"/>
    </font>
    <font>
      <sz val="11"/>
      <color theme="1"/>
      <name val="Calibri Light"/>
      <family val="2"/>
      <scheme val="major"/>
    </font>
    <font>
      <b/>
      <sz val="11"/>
      <color theme="0"/>
      <name val="Calibri Light"/>
      <family val="2"/>
      <scheme val="major"/>
    </font>
    <font>
      <sz val="11"/>
      <name val="Calibri Light"/>
      <family val="2"/>
      <scheme val="major"/>
    </font>
    <font>
      <i/>
      <sz val="11"/>
      <color theme="1"/>
      <name val="Calibri Light"/>
      <family val="2"/>
      <scheme val="major"/>
    </font>
    <font>
      <b/>
      <sz val="11"/>
      <color theme="1"/>
      <name val="Calibri Light"/>
      <family val="2"/>
      <scheme val="major"/>
    </font>
    <font>
      <b/>
      <sz val="14"/>
      <color theme="0"/>
      <name val="Calibri Light"/>
      <family val="2"/>
      <scheme val="major"/>
    </font>
    <font>
      <i/>
      <u/>
      <sz val="11"/>
      <name val="Calibri Light"/>
      <family val="2"/>
      <scheme val="major"/>
    </font>
    <font>
      <i/>
      <u/>
      <sz val="11"/>
      <color theme="1"/>
      <name val="Calibri Light"/>
      <family val="2"/>
      <scheme val="major"/>
    </font>
    <font>
      <sz val="11"/>
      <color rgb="FF000000"/>
      <name val="Calibri Light"/>
      <family val="2"/>
    </font>
    <font>
      <sz val="11"/>
      <color rgb="FF000000"/>
      <name val="Calibri"/>
      <family val="2"/>
    </font>
    <font>
      <sz val="11"/>
      <color rgb="FF000000"/>
      <name val="Calibri Light"/>
      <family val="2"/>
    </font>
    <font>
      <sz val="11"/>
      <color theme="1"/>
      <name val="Calibri"/>
      <family val="2"/>
      <scheme val="minor"/>
    </font>
    <font>
      <b/>
      <sz val="11"/>
      <color theme="1"/>
      <name val="Calibri"/>
      <family val="2"/>
      <scheme val="minor"/>
    </font>
    <font>
      <b/>
      <sz val="11"/>
      <name val="Calibri"/>
      <family val="2"/>
      <scheme val="minor"/>
    </font>
    <font>
      <sz val="10"/>
      <name val="Arial"/>
      <family val="2"/>
    </font>
    <font>
      <sz val="11"/>
      <name val="Calibri"/>
      <family val="2"/>
      <scheme val="minor"/>
    </font>
    <font>
      <sz val="11"/>
      <color indexed="8"/>
      <name val="Calibri"/>
      <family val="2"/>
    </font>
    <font>
      <sz val="11"/>
      <name val="Calibri Light"/>
      <family val="2"/>
    </font>
    <font>
      <b/>
      <sz val="11"/>
      <color theme="0"/>
      <name val="Calibri"/>
      <family val="2"/>
      <scheme val="minor"/>
    </font>
    <font>
      <sz val="11"/>
      <color theme="0"/>
      <name val="Calibri"/>
      <family val="2"/>
      <scheme val="minor"/>
    </font>
    <font>
      <b/>
      <sz val="12"/>
      <color theme="0"/>
      <name val="Calibri"/>
      <family val="2"/>
    </font>
    <font>
      <sz val="11"/>
      <name val="Calibri"/>
      <family val="2"/>
    </font>
    <font>
      <b/>
      <sz val="16"/>
      <name val="Arial"/>
      <family val="2"/>
    </font>
    <font>
      <b/>
      <sz val="16"/>
      <color indexed="63"/>
      <name val="Arial"/>
      <family val="2"/>
    </font>
    <font>
      <sz val="16"/>
      <name val="Arial"/>
      <family val="2"/>
    </font>
    <font>
      <sz val="16"/>
      <color theme="1"/>
      <name val="Arial"/>
      <family val="2"/>
    </font>
    <font>
      <b/>
      <sz val="16"/>
      <color theme="1"/>
      <name val="Arial"/>
      <family val="2"/>
    </font>
    <font>
      <b/>
      <sz val="20"/>
      <color indexed="81"/>
      <name val="Tahoma"/>
      <family val="2"/>
    </font>
    <font>
      <sz val="22"/>
      <color indexed="81"/>
      <name val="Tahoma"/>
      <family val="2"/>
    </font>
    <font>
      <sz val="9"/>
      <color indexed="81"/>
      <name val="Tahoma"/>
      <family val="2"/>
    </font>
    <font>
      <b/>
      <sz val="9"/>
      <color indexed="81"/>
      <name val="Tahoma"/>
      <family val="2"/>
    </font>
    <font>
      <sz val="24"/>
      <color indexed="81"/>
      <name val="Tahoma"/>
      <family val="2"/>
    </font>
    <font>
      <b/>
      <sz val="16"/>
      <color theme="0"/>
      <name val="Arial"/>
      <family val="2"/>
    </font>
    <font>
      <sz val="16"/>
      <color theme="0"/>
      <name val="Arial"/>
      <family val="2"/>
    </font>
  </fonts>
  <fills count="1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2" tint="-9.9978637043366805E-2"/>
        <bgColor indexed="64"/>
      </patternFill>
    </fill>
    <fill>
      <patternFill patternType="solid">
        <fgColor theme="3"/>
        <bgColor indexed="64"/>
      </patternFill>
    </fill>
    <fill>
      <patternFill patternType="solid">
        <fgColor indexed="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007635"/>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9" fontId="12" fillId="0" borderId="0" applyFont="0" applyFill="0" applyBorder="0" applyAlignment="0" applyProtection="0"/>
    <xf numFmtId="0" fontId="15" fillId="0" borderId="0"/>
    <xf numFmtId="166" fontId="17" fillId="0" borderId="0" applyFont="0" applyFill="0" applyBorder="0" applyAlignment="0" applyProtection="0"/>
    <xf numFmtId="43" fontId="12" fillId="0" borderId="0" applyFont="0" applyFill="0" applyBorder="0" applyAlignment="0" applyProtection="0"/>
  </cellStyleXfs>
  <cellXfs count="290">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wrapText="1"/>
    </xf>
    <xf numFmtId="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4" borderId="1" xfId="0" applyFont="1" applyFill="1" applyBorder="1" applyAlignment="1">
      <alignment wrapText="1"/>
    </xf>
    <xf numFmtId="0" fontId="2" fillId="2" borderId="2" xfId="0" applyFont="1" applyFill="1" applyBorder="1" applyAlignment="1">
      <alignment horizontal="center" vertical="center" wrapText="1"/>
    </xf>
    <xf numFmtId="0" fontId="9" fillId="0" borderId="10" xfId="0" applyFont="1" applyBorder="1" applyAlignment="1">
      <alignment horizontal="center" vertical="center" wrapText="1" readingOrder="1"/>
    </xf>
    <xf numFmtId="0" fontId="3" fillId="0" borderId="5" xfId="0" applyFont="1" applyBorder="1" applyAlignment="1">
      <alignment horizontal="center" vertical="center" wrapText="1"/>
    </xf>
    <xf numFmtId="0" fontId="1" fillId="0" borderId="5" xfId="0" applyFont="1" applyBorder="1" applyAlignment="1">
      <alignment wrapText="1"/>
    </xf>
    <xf numFmtId="9" fontId="10" fillId="0" borderId="1" xfId="0" applyNumberFormat="1" applyFont="1" applyBorder="1" applyAlignment="1">
      <alignment horizontal="center" vertical="center" wrapText="1" readingOrder="1"/>
    </xf>
    <xf numFmtId="0" fontId="1" fillId="3" borderId="4" xfId="0"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0" fontId="1" fillId="3" borderId="1" xfId="0" applyFont="1" applyFill="1" applyBorder="1" applyAlignment="1">
      <alignment wrapText="1"/>
    </xf>
    <xf numFmtId="0" fontId="1" fillId="3" borderId="2" xfId="0" applyFont="1" applyFill="1" applyBorder="1" applyAlignment="1">
      <alignment horizontal="center" vertical="center" wrapText="1"/>
    </xf>
    <xf numFmtId="0" fontId="1" fillId="3" borderId="10" xfId="0" applyFont="1" applyFill="1" applyBorder="1" applyAlignment="1">
      <alignment wrapText="1"/>
    </xf>
    <xf numFmtId="0" fontId="0" fillId="0" borderId="1" xfId="0" applyBorder="1" applyAlignment="1">
      <alignment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wrapText="1"/>
    </xf>
    <xf numFmtId="14" fontId="18" fillId="0" borderId="1" xfId="0" applyNumberFormat="1" applyFont="1" applyBorder="1" applyAlignment="1">
      <alignment horizontal="center" vertical="center" readingOrder="1"/>
    </xf>
    <xf numFmtId="14" fontId="3" fillId="0" borderId="1" xfId="0" applyNumberFormat="1" applyFont="1" applyBorder="1" applyAlignment="1">
      <alignment horizontal="center" vertical="center" wrapText="1"/>
    </xf>
    <xf numFmtId="14" fontId="18" fillId="3" borderId="1" xfId="0" applyNumberFormat="1" applyFont="1" applyFill="1" applyBorder="1" applyAlignment="1">
      <alignment horizontal="center" vertical="center" readingOrder="1"/>
    </xf>
    <xf numFmtId="14" fontId="3" fillId="3" borderId="1"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readingOrder="1"/>
    </xf>
    <xf numFmtId="14" fontId="3" fillId="3" borderId="1" xfId="0" applyNumberFormat="1" applyFont="1" applyFill="1" applyBorder="1" applyAlignment="1">
      <alignment horizontal="center" vertical="center"/>
    </xf>
    <xf numFmtId="0" fontId="0" fillId="0" borderId="1" xfId="0" applyBorder="1" applyAlignment="1">
      <alignment wrapText="1"/>
    </xf>
    <xf numFmtId="14" fontId="1" fillId="0" borderId="0" xfId="0" applyNumberFormat="1" applyFont="1" applyAlignment="1">
      <alignment wrapText="1"/>
    </xf>
    <xf numFmtId="0" fontId="0" fillId="0" borderId="0" xfId="0" applyAlignment="1">
      <alignment vertical="center"/>
    </xf>
    <xf numFmtId="9" fontId="0" fillId="0" borderId="1" xfId="1" applyFon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9" fontId="13" fillId="0" borderId="1" xfId="1" applyFont="1" applyBorder="1" applyAlignment="1">
      <alignment horizontal="center" vertical="center"/>
    </xf>
    <xf numFmtId="0" fontId="13" fillId="0" borderId="1" xfId="0" applyFont="1" applyBorder="1"/>
    <xf numFmtId="0" fontId="13" fillId="3" borderId="1" xfId="0" applyFont="1" applyFill="1" applyBorder="1" applyAlignment="1">
      <alignment horizontal="center" vertical="center"/>
    </xf>
    <xf numFmtId="0" fontId="13" fillId="3" borderId="1" xfId="0" applyFont="1" applyFill="1" applyBorder="1" applyAlignment="1">
      <alignment vertical="center" wrapText="1"/>
    </xf>
    <xf numFmtId="165" fontId="13" fillId="3" borderId="1" xfId="1" applyNumberFormat="1" applyFont="1" applyFill="1" applyBorder="1" applyAlignment="1">
      <alignment horizontal="center" vertical="center" wrapText="1"/>
    </xf>
    <xf numFmtId="1" fontId="13" fillId="3" borderId="1" xfId="1" applyNumberFormat="1" applyFont="1" applyFill="1" applyBorder="1" applyAlignment="1">
      <alignment horizontal="center" vertical="center" wrapText="1"/>
    </xf>
    <xf numFmtId="9" fontId="20" fillId="9" borderId="1" xfId="1" applyFont="1" applyFill="1" applyBorder="1" applyAlignment="1">
      <alignment horizontal="center" vertical="center"/>
    </xf>
    <xf numFmtId="165" fontId="14" fillId="3" borderId="1" xfId="1" applyNumberFormat="1" applyFont="1" applyFill="1" applyBorder="1" applyAlignment="1">
      <alignment horizontal="center" vertical="center" wrapText="1"/>
    </xf>
    <xf numFmtId="1" fontId="0" fillId="0" borderId="0" xfId="0" applyNumberFormat="1"/>
    <xf numFmtId="0" fontId="0" fillId="0" borderId="1" xfId="0" applyBorder="1"/>
    <xf numFmtId="168" fontId="19" fillId="11" borderId="1" xfId="0" applyNumberFormat="1" applyFont="1" applyFill="1" applyBorder="1" applyAlignment="1">
      <alignment horizontal="center" vertical="center" wrapText="1"/>
    </xf>
    <xf numFmtId="165" fontId="0" fillId="0" borderId="1" xfId="0" applyNumberFormat="1" applyBorder="1" applyAlignment="1">
      <alignment horizontal="center"/>
    </xf>
    <xf numFmtId="9" fontId="0" fillId="0" borderId="1" xfId="0" applyNumberFormat="1" applyBorder="1" applyAlignment="1">
      <alignment horizontal="center"/>
    </xf>
    <xf numFmtId="0" fontId="0" fillId="0" borderId="0" xfId="0" applyAlignment="1">
      <alignment horizontal="center"/>
    </xf>
    <xf numFmtId="0" fontId="14" fillId="0" borderId="0" xfId="0" applyFont="1"/>
    <xf numFmtId="169" fontId="13" fillId="3" borderId="1" xfId="1" applyNumberFormat="1" applyFont="1" applyFill="1" applyBorder="1" applyAlignment="1">
      <alignment horizontal="center" vertical="center" wrapText="1"/>
    </xf>
    <xf numFmtId="0" fontId="13" fillId="0" borderId="0" xfId="0" applyFont="1"/>
    <xf numFmtId="0" fontId="0" fillId="0" borderId="1" xfId="0" applyBorder="1" applyAlignment="1">
      <alignment horizontal="left" wrapText="1"/>
    </xf>
    <xf numFmtId="0" fontId="19" fillId="12" borderId="1" xfId="0" applyFont="1" applyFill="1" applyBorder="1" applyAlignment="1">
      <alignment horizontal="center" vertical="center"/>
    </xf>
    <xf numFmtId="0" fontId="19" fillId="12" borderId="1" xfId="0" applyFont="1" applyFill="1" applyBorder="1" applyAlignment="1">
      <alignment horizontal="center" vertical="center" wrapText="1"/>
    </xf>
    <xf numFmtId="165" fontId="19" fillId="12" borderId="1" xfId="1" applyNumberFormat="1" applyFont="1" applyFill="1" applyBorder="1" applyAlignment="1">
      <alignment horizontal="center" vertical="center" wrapText="1"/>
    </xf>
    <xf numFmtId="1" fontId="19" fillId="12" borderId="1" xfId="1" applyNumberFormat="1" applyFont="1" applyFill="1" applyBorder="1" applyAlignment="1">
      <alignment horizontal="center" vertical="center" wrapText="1"/>
    </xf>
    <xf numFmtId="165" fontId="19" fillId="12" borderId="1" xfId="1" applyNumberFormat="1" applyFont="1" applyFill="1" applyBorder="1" applyAlignment="1">
      <alignment horizontal="center"/>
    </xf>
    <xf numFmtId="0" fontId="19" fillId="12" borderId="3"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21" fillId="12" borderId="1" xfId="0" applyFont="1" applyFill="1" applyBorder="1" applyAlignment="1">
      <alignment horizontal="center" vertical="center" wrapText="1" readingOrder="1"/>
    </xf>
    <xf numFmtId="0" fontId="13" fillId="13" borderId="1" xfId="0" applyFont="1" applyFill="1" applyBorder="1"/>
    <xf numFmtId="9" fontId="13" fillId="13" borderId="1" xfId="1" applyFont="1" applyFill="1" applyBorder="1" applyAlignment="1">
      <alignment horizontal="center" vertical="center"/>
    </xf>
    <xf numFmtId="9" fontId="1" fillId="0" borderId="0" xfId="0" applyNumberFormat="1" applyFont="1" applyAlignment="1">
      <alignment wrapText="1"/>
    </xf>
    <xf numFmtId="14" fontId="16" fillId="0" borderId="1" xfId="0" applyNumberFormat="1" applyFont="1" applyBorder="1" applyAlignment="1">
      <alignment horizontal="center" vertical="center"/>
    </xf>
    <xf numFmtId="0" fontId="1"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9" fillId="3" borderId="1" xfId="0" applyFont="1" applyFill="1" applyBorder="1" applyAlignment="1">
      <alignment horizontal="center" vertical="center" wrapText="1" readingOrder="1"/>
    </xf>
    <xf numFmtId="0" fontId="1" fillId="0" borderId="1" xfId="0" applyFont="1" applyBorder="1" applyAlignment="1">
      <alignment horizontal="left" vertical="center" wrapText="1"/>
    </xf>
    <xf numFmtId="0" fontId="0" fillId="3" borderId="0" xfId="0" applyFill="1"/>
    <xf numFmtId="0" fontId="1" fillId="0" borderId="1" xfId="0" applyFont="1" applyBorder="1" applyAlignment="1">
      <alignment horizontal="left" vertical="top"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9" fillId="3" borderId="10" xfId="0" applyFont="1" applyFill="1" applyBorder="1" applyAlignment="1">
      <alignment vertical="center" wrapText="1" readingOrder="1"/>
    </xf>
    <xf numFmtId="0" fontId="18" fillId="3" borderId="10" xfId="0" applyFont="1" applyFill="1" applyBorder="1" applyAlignment="1">
      <alignment vertical="center" wrapText="1" readingOrder="1"/>
    </xf>
    <xf numFmtId="0" fontId="18" fillId="3" borderId="7" xfId="0" applyFont="1" applyFill="1" applyBorder="1" applyAlignment="1">
      <alignment vertical="center" wrapText="1" readingOrder="1"/>
    </xf>
    <xf numFmtId="9" fontId="11" fillId="0" borderId="2" xfId="0" applyNumberFormat="1" applyFont="1" applyBorder="1" applyAlignment="1">
      <alignment horizontal="center" vertical="center" wrapText="1" readingOrder="1"/>
    </xf>
    <xf numFmtId="0" fontId="1" fillId="3" borderId="7" xfId="0" applyFont="1" applyFill="1" applyBorder="1" applyAlignment="1">
      <alignment wrapText="1"/>
    </xf>
    <xf numFmtId="0" fontId="9" fillId="3" borderId="2" xfId="0" applyFont="1" applyFill="1" applyBorder="1" applyAlignment="1">
      <alignment horizontal="center" vertical="center" wrapText="1" readingOrder="1"/>
    </xf>
    <xf numFmtId="14" fontId="3" fillId="3" borderId="2" xfId="0" applyNumberFormat="1" applyFont="1" applyFill="1" applyBorder="1" applyAlignment="1">
      <alignment horizontal="center" vertical="center"/>
    </xf>
    <xf numFmtId="14" fontId="18" fillId="3" borderId="2" xfId="0" applyNumberFormat="1" applyFont="1" applyFill="1" applyBorder="1" applyAlignment="1">
      <alignment horizontal="center" vertical="center" readingOrder="1"/>
    </xf>
    <xf numFmtId="0" fontId="1" fillId="0" borderId="13" xfId="0" applyFont="1" applyBorder="1" applyAlignment="1">
      <alignment wrapText="1"/>
    </xf>
    <xf numFmtId="0" fontId="1" fillId="0" borderId="6" xfId="0" applyFont="1" applyBorder="1" applyAlignment="1">
      <alignment wrapText="1"/>
    </xf>
    <xf numFmtId="0" fontId="1" fillId="3" borderId="10" xfId="0" applyFont="1" applyFill="1" applyBorder="1" applyAlignment="1">
      <alignment vertical="center" wrapText="1"/>
    </xf>
    <xf numFmtId="0" fontId="1" fillId="3" borderId="7" xfId="0" applyFont="1" applyFill="1" applyBorder="1" applyAlignment="1">
      <alignment vertical="center" wrapText="1"/>
    </xf>
    <xf numFmtId="3" fontId="13" fillId="0" borderId="1" xfId="0" applyNumberFormat="1" applyFont="1" applyBorder="1" applyAlignment="1">
      <alignment horizontal="center" vertical="center"/>
    </xf>
    <xf numFmtId="9" fontId="14" fillId="3" borderId="1" xfId="1" applyFont="1" applyFill="1" applyBorder="1" applyAlignment="1">
      <alignment horizontal="center" vertical="center" wrapText="1"/>
    </xf>
    <xf numFmtId="9" fontId="20" fillId="8" borderId="1" xfId="1" applyFont="1" applyFill="1" applyBorder="1" applyAlignment="1">
      <alignment horizontal="center" vertical="center"/>
    </xf>
    <xf numFmtId="9" fontId="13" fillId="3" borderId="1" xfId="1" applyFont="1" applyFill="1" applyBorder="1" applyAlignment="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vertical="center" wrapText="1"/>
    </xf>
    <xf numFmtId="165" fontId="13" fillId="3" borderId="0" xfId="1" applyNumberFormat="1" applyFont="1" applyFill="1" applyAlignment="1">
      <alignment horizontal="center" vertical="center" wrapText="1"/>
    </xf>
    <xf numFmtId="169" fontId="13" fillId="3" borderId="0" xfId="1" applyNumberFormat="1" applyFont="1" applyFill="1" applyAlignment="1">
      <alignment horizontal="center" vertical="center" wrapText="1"/>
    </xf>
    <xf numFmtId="9" fontId="13" fillId="3" borderId="0" xfId="1" applyFont="1" applyFill="1" applyAlignment="1">
      <alignment horizontal="center" vertical="center"/>
    </xf>
    <xf numFmtId="0" fontId="20" fillId="0" borderId="0" xfId="0" applyFont="1"/>
    <xf numFmtId="0" fontId="0" fillId="0" borderId="1" xfId="0" applyBorder="1" applyAlignment="1">
      <alignment horizontal="left" vertical="center" wrapText="1"/>
    </xf>
    <xf numFmtId="9" fontId="0" fillId="3" borderId="1" xfId="1" applyFont="1" applyFill="1" applyBorder="1" applyAlignment="1">
      <alignment horizontal="center" vertical="center"/>
    </xf>
    <xf numFmtId="3" fontId="0" fillId="3" borderId="1" xfId="0" applyNumberFormat="1" applyFill="1" applyBorder="1" applyAlignment="1">
      <alignment horizontal="center" vertical="center"/>
    </xf>
    <xf numFmtId="0" fontId="22" fillId="3" borderId="1" xfId="0" applyFont="1" applyFill="1" applyBorder="1" applyAlignment="1">
      <alignment horizontal="center" vertical="center" wrapText="1" readingOrder="1"/>
    </xf>
    <xf numFmtId="0" fontId="22" fillId="3" borderId="1" xfId="0" applyFont="1" applyFill="1" applyBorder="1" applyAlignment="1">
      <alignment horizontal="left" vertical="center" wrapText="1" readingOrder="1"/>
    </xf>
    <xf numFmtId="0" fontId="22" fillId="3" borderId="1" xfId="0" applyFont="1" applyFill="1" applyBorder="1" applyAlignment="1">
      <alignment horizontal="left" vertical="top" wrapText="1" readingOrder="1"/>
    </xf>
    <xf numFmtId="165" fontId="0" fillId="3" borderId="1" xfId="0" applyNumberFormat="1" applyFill="1" applyBorder="1" applyAlignment="1">
      <alignment horizontal="center" vertical="center"/>
    </xf>
    <xf numFmtId="165" fontId="0" fillId="3" borderId="1" xfId="1" applyNumberFormat="1" applyFont="1" applyFill="1" applyBorder="1" applyAlignment="1">
      <alignment horizontal="center" vertical="center"/>
    </xf>
    <xf numFmtId="9" fontId="0" fillId="13" borderId="1" xfId="0" applyNumberFormat="1" applyFill="1" applyBorder="1" applyAlignment="1">
      <alignment horizontal="center" vertical="center"/>
    </xf>
    <xf numFmtId="9" fontId="0" fillId="13" borderId="1" xfId="1" applyFont="1" applyFill="1" applyBorder="1" applyAlignment="1">
      <alignment horizontal="center" vertical="center"/>
    </xf>
    <xf numFmtId="3" fontId="0" fillId="13" borderId="1" xfId="0" applyNumberFormat="1" applyFill="1" applyBorder="1" applyAlignment="1">
      <alignment horizontal="center" vertical="center"/>
    </xf>
    <xf numFmtId="165" fontId="0" fillId="13" borderId="1" xfId="0" applyNumberFormat="1" applyFill="1" applyBorder="1" applyAlignment="1">
      <alignment horizontal="center" vertical="center"/>
    </xf>
    <xf numFmtId="165" fontId="0" fillId="13" borderId="1" xfId="1" applyNumberFormat="1" applyFont="1" applyFill="1" applyBorder="1" applyAlignment="1">
      <alignment horizontal="center" vertical="center"/>
    </xf>
    <xf numFmtId="0" fontId="13" fillId="3" borderId="0" xfId="0" applyFont="1" applyFill="1"/>
    <xf numFmtId="9" fontId="13" fillId="3" borderId="0" xfId="0" applyNumberFormat="1" applyFont="1" applyFill="1" applyAlignment="1">
      <alignment horizontal="center" vertical="center"/>
    </xf>
    <xf numFmtId="3" fontId="13" fillId="3" borderId="0" xfId="0" applyNumberFormat="1" applyFont="1" applyFill="1" applyAlignment="1">
      <alignment horizontal="center" vertical="center"/>
    </xf>
    <xf numFmtId="165" fontId="0" fillId="0" borderId="1" xfId="1" applyNumberFormat="1" applyFont="1" applyBorder="1" applyAlignment="1">
      <alignment horizontal="center" vertical="center"/>
    </xf>
    <xf numFmtId="9" fontId="20" fillId="7" borderId="1" xfId="1" applyFont="1" applyFill="1" applyBorder="1" applyAlignment="1">
      <alignment horizontal="center" vertical="center"/>
    </xf>
    <xf numFmtId="9" fontId="20" fillId="14" borderId="1" xfId="1" applyFont="1" applyFill="1" applyBorder="1" applyAlignment="1">
      <alignment horizontal="center" vertical="center"/>
    </xf>
    <xf numFmtId="9" fontId="16" fillId="3" borderId="1" xfId="1" applyFont="1" applyFill="1" applyBorder="1" applyAlignment="1">
      <alignment horizontal="center" vertical="center"/>
    </xf>
    <xf numFmtId="9" fontId="19" fillId="12" borderId="1" xfId="1" applyFont="1" applyFill="1" applyBorder="1" applyAlignment="1">
      <alignment horizontal="center" vertical="center" wrapText="1"/>
    </xf>
    <xf numFmtId="0" fontId="13" fillId="10" borderId="1" xfId="0" applyFont="1" applyFill="1" applyBorder="1" applyAlignment="1">
      <alignment horizontal="center" vertical="center"/>
    </xf>
    <xf numFmtId="0" fontId="13" fillId="10" borderId="1" xfId="0" applyFont="1" applyFill="1" applyBorder="1" applyAlignment="1">
      <alignment vertical="center" wrapText="1"/>
    </xf>
    <xf numFmtId="165" fontId="13" fillId="10" borderId="1" xfId="1" applyNumberFormat="1" applyFont="1" applyFill="1" applyBorder="1" applyAlignment="1">
      <alignment horizontal="center" vertical="center" wrapText="1"/>
    </xf>
    <xf numFmtId="3" fontId="13" fillId="10" borderId="1" xfId="0" applyNumberFormat="1" applyFont="1" applyFill="1" applyBorder="1" applyAlignment="1">
      <alignment horizontal="center" vertical="center"/>
    </xf>
    <xf numFmtId="1" fontId="13" fillId="10" borderId="1" xfId="1" applyNumberFormat="1" applyFont="1" applyFill="1" applyBorder="1" applyAlignment="1">
      <alignment horizontal="center" vertical="center" wrapText="1"/>
    </xf>
    <xf numFmtId="9" fontId="16" fillId="10" borderId="1" xfId="1" applyFont="1" applyFill="1" applyBorder="1" applyAlignment="1">
      <alignment horizontal="center" vertical="center"/>
    </xf>
    <xf numFmtId="9" fontId="14" fillId="10" borderId="1" xfId="1" applyFont="1" applyFill="1" applyBorder="1" applyAlignment="1">
      <alignment horizontal="center" vertical="center" wrapText="1"/>
    </xf>
    <xf numFmtId="0" fontId="0" fillId="10" borderId="0" xfId="0" applyFill="1"/>
    <xf numFmtId="165" fontId="14" fillId="10" borderId="1" xfId="1" applyNumberFormat="1" applyFont="1" applyFill="1" applyBorder="1" applyAlignment="1">
      <alignment horizontal="center" vertical="center" wrapText="1"/>
    </xf>
    <xf numFmtId="0" fontId="0" fillId="15" borderId="0" xfId="0" applyFill="1"/>
    <xf numFmtId="0" fontId="13" fillId="15" borderId="1" xfId="0" applyFont="1" applyFill="1" applyBorder="1" applyAlignment="1">
      <alignment horizontal="center" vertical="center" wrapText="1"/>
    </xf>
    <xf numFmtId="9" fontId="0" fillId="15" borderId="1" xfId="1" applyFont="1" applyFill="1" applyBorder="1" applyAlignment="1">
      <alignment horizontal="center" vertical="center"/>
    </xf>
    <xf numFmtId="165" fontId="13" fillId="15" borderId="1" xfId="1" applyNumberFormat="1" applyFont="1" applyFill="1" applyBorder="1" applyAlignment="1">
      <alignment horizontal="center"/>
    </xf>
    <xf numFmtId="0" fontId="0" fillId="15" borderId="0" xfId="0" applyFill="1" applyAlignment="1">
      <alignment horizontal="center"/>
    </xf>
    <xf numFmtId="9" fontId="13" fillId="15" borderId="0" xfId="1" applyFont="1" applyFill="1" applyAlignment="1">
      <alignment horizontal="center" vertical="center"/>
    </xf>
    <xf numFmtId="0" fontId="13" fillId="3" borderId="1" xfId="0" applyFont="1" applyFill="1" applyBorder="1" applyAlignment="1">
      <alignment horizontal="center" vertical="center" wrapText="1"/>
    </xf>
    <xf numFmtId="0" fontId="0" fillId="3" borderId="0" xfId="0" applyFill="1" applyAlignment="1">
      <alignment horizontal="center"/>
    </xf>
    <xf numFmtId="9" fontId="19" fillId="12" borderId="1" xfId="1" applyFont="1" applyFill="1" applyBorder="1" applyAlignment="1">
      <alignment horizontal="center"/>
    </xf>
    <xf numFmtId="3" fontId="13" fillId="3" borderId="1" xfId="0" applyNumberFormat="1" applyFont="1" applyFill="1" applyBorder="1" applyAlignment="1">
      <alignment horizontal="center" vertical="center"/>
    </xf>
    <xf numFmtId="0" fontId="23" fillId="16" borderId="1" xfId="0" applyFont="1" applyFill="1" applyBorder="1" applyAlignment="1">
      <alignment horizontal="center" vertical="center" wrapText="1"/>
    </xf>
    <xf numFmtId="0" fontId="25" fillId="0" borderId="1" xfId="2" applyFont="1" applyBorder="1" applyAlignment="1">
      <alignment horizontal="center" vertical="center"/>
    </xf>
    <xf numFmtId="0" fontId="26" fillId="3" borderId="0" xfId="0" applyFont="1" applyFill="1"/>
    <xf numFmtId="17" fontId="27" fillId="16" borderId="1" xfId="0" applyNumberFormat="1" applyFont="1" applyFill="1" applyBorder="1" applyAlignment="1">
      <alignment horizontal="center" vertical="center" wrapText="1"/>
    </xf>
    <xf numFmtId="9" fontId="26" fillId="3" borderId="0" xfId="1" applyFont="1" applyFill="1"/>
    <xf numFmtId="0" fontId="23" fillId="16" borderId="10"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2" xfId="0" applyFont="1" applyFill="1" applyBorder="1" applyAlignment="1">
      <alignment vertical="center" wrapText="1"/>
    </xf>
    <xf numFmtId="171" fontId="26" fillId="3" borderId="0" xfId="0" applyNumberFormat="1" applyFont="1" applyFill="1"/>
    <xf numFmtId="171" fontId="23" fillId="16" borderId="1" xfId="0" applyNumberFormat="1" applyFont="1" applyFill="1" applyBorder="1" applyAlignment="1">
      <alignment horizontal="center" vertical="center" wrapText="1"/>
    </xf>
    <xf numFmtId="171" fontId="25" fillId="3" borderId="2" xfId="0" applyNumberFormat="1" applyFont="1" applyFill="1" applyBorder="1" applyAlignment="1">
      <alignment horizontal="center" vertical="center" wrapText="1"/>
    </xf>
    <xf numFmtId="171" fontId="25" fillId="3" borderId="1" xfId="0" applyNumberFormat="1" applyFont="1" applyFill="1" applyBorder="1" applyAlignment="1">
      <alignment horizontal="center" vertical="center" wrapText="1"/>
    </xf>
    <xf numFmtId="0" fontId="26" fillId="3" borderId="0" xfId="0" applyFont="1" applyFill="1" applyAlignment="1">
      <alignment horizontal="center"/>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23" fillId="3" borderId="2" xfId="0" applyFont="1" applyFill="1" applyBorder="1" applyAlignment="1">
      <alignment horizontal="center" wrapText="1"/>
    </xf>
    <xf numFmtId="0" fontId="34" fillId="3" borderId="11" xfId="0" applyFont="1" applyFill="1" applyBorder="1" applyAlignment="1">
      <alignment horizontal="center"/>
    </xf>
    <xf numFmtId="0" fontId="34" fillId="3" borderId="14" xfId="0" applyFont="1" applyFill="1" applyBorder="1" applyAlignment="1">
      <alignment horizontal="center"/>
    </xf>
    <xf numFmtId="0" fontId="23" fillId="3" borderId="12" xfId="0" applyFont="1" applyFill="1" applyBorder="1" applyAlignment="1">
      <alignment horizontal="center" vertical="center"/>
    </xf>
    <xf numFmtId="0" fontId="33" fillId="3" borderId="4" xfId="0" applyFont="1" applyFill="1" applyBorder="1" applyAlignment="1">
      <alignment horizontal="center" wrapText="1"/>
    </xf>
    <xf numFmtId="0" fontId="33" fillId="3" borderId="3" xfId="0" applyFont="1" applyFill="1" applyBorder="1" applyAlignment="1">
      <alignment horizontal="center"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9" xfId="0" applyFont="1" applyFill="1" applyBorder="1" applyAlignment="1">
      <alignment horizontal="left" vertical="center" wrapText="1"/>
    </xf>
    <xf numFmtId="10" fontId="26" fillId="3" borderId="0" xfId="0" applyNumberFormat="1" applyFont="1" applyFill="1"/>
    <xf numFmtId="10" fontId="23" fillId="16" borderId="1" xfId="0" applyNumberFormat="1"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10" fontId="25" fillId="3" borderId="1" xfId="1" applyNumberFormat="1" applyFont="1" applyFill="1" applyBorder="1" applyAlignment="1">
      <alignment horizontal="center" vertical="center" wrapText="1"/>
    </xf>
    <xf numFmtId="0" fontId="26" fillId="3" borderId="1" xfId="0" applyFont="1" applyFill="1" applyBorder="1" applyAlignment="1">
      <alignment horizontal="center" vertical="center"/>
    </xf>
    <xf numFmtId="14" fontId="26" fillId="3" borderId="1" xfId="0" applyNumberFormat="1" applyFont="1" applyFill="1" applyBorder="1" applyAlignment="1">
      <alignment horizontal="center" vertical="center" wrapText="1"/>
    </xf>
    <xf numFmtId="9" fontId="26" fillId="3" borderId="1" xfId="0" applyNumberFormat="1" applyFont="1" applyFill="1" applyBorder="1" applyAlignment="1">
      <alignment horizontal="center" vertical="center"/>
    </xf>
    <xf numFmtId="0" fontId="25" fillId="3" borderId="10" xfId="0" applyFont="1" applyFill="1" applyBorder="1" applyAlignment="1">
      <alignment vertical="center" wrapText="1"/>
    </xf>
    <xf numFmtId="0" fontId="26" fillId="3" borderId="0" xfId="0" applyFont="1" applyFill="1" applyAlignment="1">
      <alignment wrapText="1"/>
    </xf>
    <xf numFmtId="0" fontId="25" fillId="17" borderId="1" xfId="0" applyFont="1" applyFill="1" applyBorder="1" applyAlignment="1">
      <alignment horizontal="left" vertical="center" wrapText="1"/>
    </xf>
    <xf numFmtId="14" fontId="25" fillId="17" borderId="14" xfId="0" applyNumberFormat="1" applyFont="1" applyFill="1" applyBorder="1" applyAlignment="1">
      <alignment horizontal="center" vertical="center" wrapText="1"/>
    </xf>
    <xf numFmtId="43" fontId="26" fillId="3" borderId="0" xfId="4" applyFont="1" applyFill="1"/>
    <xf numFmtId="0" fontId="26" fillId="3" borderId="0" xfId="0" applyFont="1" applyFill="1" applyAlignment="1">
      <alignment vertical="center"/>
    </xf>
    <xf numFmtId="171" fontId="34" fillId="3" borderId="0" xfId="0" applyNumberFormat="1" applyFont="1" applyFill="1"/>
    <xf numFmtId="0" fontId="25" fillId="3" borderId="4" xfId="0" applyFont="1" applyFill="1" applyBorder="1" applyAlignment="1">
      <alignment horizontal="center" vertical="center" wrapText="1"/>
    </xf>
    <xf numFmtId="0" fontId="25" fillId="3" borderId="10" xfId="0" applyFont="1" applyFill="1" applyBorder="1" applyAlignment="1">
      <alignment horizontal="justify" vertical="center" wrapText="1"/>
    </xf>
    <xf numFmtId="0" fontId="25" fillId="3" borderId="2" xfId="0" applyFont="1" applyFill="1" applyBorder="1" applyAlignment="1">
      <alignment horizontal="justify" vertical="center" wrapText="1"/>
    </xf>
    <xf numFmtId="0" fontId="25" fillId="3" borderId="1" xfId="0" applyFont="1" applyFill="1" applyBorder="1" applyAlignment="1">
      <alignment horizontal="justify" vertical="center" wrapText="1"/>
    </xf>
    <xf numFmtId="0" fontId="25" fillId="17" borderId="14" xfId="0" applyFont="1" applyFill="1" applyBorder="1" applyAlignment="1">
      <alignment horizontal="justify" vertical="center" wrapText="1"/>
    </xf>
    <xf numFmtId="0" fontId="23" fillId="3" borderId="3" xfId="0" applyFont="1" applyFill="1" applyBorder="1" applyAlignment="1">
      <alignment horizontal="center" wrapText="1"/>
    </xf>
    <xf numFmtId="0" fontId="33" fillId="3" borderId="2" xfId="0" applyFont="1" applyFill="1" applyBorder="1" applyAlignment="1">
      <alignment horizontal="center" wrapText="1"/>
    </xf>
    <xf numFmtId="0" fontId="33" fillId="3" borderId="3" xfId="0" applyFont="1" applyFill="1" applyBorder="1" applyAlignment="1">
      <alignment horizontal="center" wrapText="1"/>
    </xf>
    <xf numFmtId="10" fontId="26" fillId="3" borderId="0" xfId="1" applyNumberFormat="1" applyFont="1" applyFill="1"/>
    <xf numFmtId="10" fontId="23" fillId="16" borderId="1" xfId="1" applyNumberFormat="1" applyFont="1" applyFill="1" applyBorder="1" applyAlignment="1">
      <alignment horizontal="center" vertical="center" wrapText="1"/>
    </xf>
    <xf numFmtId="10" fontId="25" fillId="3" borderId="2" xfId="1" applyNumberFormat="1" applyFont="1" applyFill="1" applyBorder="1" applyAlignment="1">
      <alignment horizontal="center" vertical="center" wrapText="1"/>
    </xf>
    <xf numFmtId="10" fontId="25" fillId="17" borderId="14"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0" fontId="4" fillId="4" borderId="0" xfId="0" applyFont="1" applyFill="1" applyAlignment="1">
      <alignment horizontal="left" vertical="center" wrapText="1"/>
    </xf>
    <xf numFmtId="0" fontId="5" fillId="4"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165" fontId="1" fillId="3" borderId="2" xfId="0" applyNumberFormat="1" applyFont="1" applyFill="1" applyBorder="1" applyAlignment="1">
      <alignment horizontal="center" vertical="center" wrapText="1"/>
    </xf>
    <xf numFmtId="165" fontId="1" fillId="3" borderId="3" xfId="0" applyNumberFormat="1" applyFont="1" applyFill="1" applyBorder="1" applyAlignment="1">
      <alignment horizontal="center" vertical="center" wrapText="1"/>
    </xf>
    <xf numFmtId="165" fontId="1" fillId="3" borderId="4"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1" fillId="3" borderId="4"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9" fontId="1" fillId="3" borderId="2" xfId="0" applyNumberFormat="1" applyFont="1" applyFill="1" applyBorder="1" applyAlignment="1">
      <alignment horizontal="center" vertical="center" wrapText="1"/>
    </xf>
    <xf numFmtId="9" fontId="1" fillId="3" borderId="3" xfId="0" applyNumberFormat="1"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3" fillId="0" borderId="0" xfId="0" applyFont="1" applyAlignment="1">
      <alignment horizontal="center"/>
    </xf>
    <xf numFmtId="0" fontId="13" fillId="0" borderId="6" xfId="0" applyFont="1" applyBorder="1" applyAlignment="1">
      <alignment horizontal="center"/>
    </xf>
    <xf numFmtId="0" fontId="0" fillId="0" borderId="6" xfId="0" applyBorder="1" applyAlignment="1">
      <alignment horizontal="center"/>
    </xf>
    <xf numFmtId="0" fontId="23" fillId="16" borderId="10" xfId="0" applyFont="1" applyFill="1" applyBorder="1" applyAlignment="1">
      <alignment horizontal="center" vertical="center" wrapText="1"/>
    </xf>
    <xf numFmtId="0" fontId="23" fillId="16" borderId="15" xfId="0" applyFont="1" applyFill="1" applyBorder="1" applyAlignment="1">
      <alignment horizontal="center" vertical="center" wrapText="1"/>
    </xf>
    <xf numFmtId="164" fontId="27" fillId="0" borderId="10" xfId="0" applyNumberFormat="1" applyFont="1" applyBorder="1" applyAlignment="1">
      <alignment horizontal="center" vertical="center"/>
    </xf>
    <xf numFmtId="164" fontId="27" fillId="0" borderId="15" xfId="0" applyNumberFormat="1" applyFont="1" applyBorder="1" applyAlignment="1">
      <alignment horizontal="center" vertical="center"/>
    </xf>
    <xf numFmtId="164" fontId="27" fillId="0" borderId="5" xfId="0" applyNumberFormat="1" applyFont="1" applyBorder="1" applyAlignment="1">
      <alignment horizontal="center" vertical="center"/>
    </xf>
    <xf numFmtId="164" fontId="27" fillId="3" borderId="0" xfId="0" applyNumberFormat="1" applyFont="1" applyFill="1" applyAlignment="1">
      <alignment horizontal="center" vertical="center"/>
    </xf>
    <xf numFmtId="0" fontId="23" fillId="16" borderId="1" xfId="0" applyFont="1" applyFill="1" applyBorder="1" applyAlignment="1">
      <alignment horizontal="center" vertical="center" wrapText="1"/>
    </xf>
    <xf numFmtId="164" fontId="27"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xf>
    <xf numFmtId="0" fontId="24" fillId="6" borderId="7"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24" fillId="6" borderId="0" xfId="0" applyFont="1" applyFill="1" applyAlignment="1">
      <alignment horizontal="center" vertical="center" wrapText="1"/>
    </xf>
    <xf numFmtId="0" fontId="24" fillId="6" borderId="11"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26" fillId="3" borderId="7" xfId="0" applyFont="1" applyFill="1" applyBorder="1" applyAlignment="1">
      <alignment horizontal="center"/>
    </xf>
    <xf numFmtId="0" fontId="26" fillId="3" borderId="13" xfId="0" applyFont="1" applyFill="1" applyBorder="1" applyAlignment="1">
      <alignment horizontal="center"/>
    </xf>
    <xf numFmtId="0" fontId="26" fillId="3" borderId="11" xfId="0" applyFont="1" applyFill="1" applyBorder="1" applyAlignment="1">
      <alignment horizontal="center"/>
    </xf>
    <xf numFmtId="0" fontId="26" fillId="3" borderId="8" xfId="0" applyFont="1" applyFill="1" applyBorder="1" applyAlignment="1">
      <alignment horizontal="center"/>
    </xf>
    <xf numFmtId="0" fontId="26" fillId="3" borderId="0" xfId="0" applyFont="1" applyFill="1" applyAlignment="1">
      <alignment horizontal="center"/>
    </xf>
    <xf numFmtId="0" fontId="26" fillId="3" borderId="12" xfId="0" applyFont="1" applyFill="1" applyBorder="1" applyAlignment="1">
      <alignment horizontal="center"/>
    </xf>
    <xf numFmtId="0" fontId="26" fillId="3" borderId="9" xfId="0" applyFont="1" applyFill="1" applyBorder="1" applyAlignment="1">
      <alignment horizontal="center"/>
    </xf>
    <xf numFmtId="0" fontId="26" fillId="3" borderId="6" xfId="0" applyFont="1" applyFill="1" applyBorder="1" applyAlignment="1">
      <alignment horizontal="center"/>
    </xf>
    <xf numFmtId="0" fontId="26" fillId="3" borderId="14" xfId="0" applyFont="1" applyFill="1" applyBorder="1" applyAlignment="1">
      <alignment horizontal="center"/>
    </xf>
    <xf numFmtId="0" fontId="23" fillId="0" borderId="1" xfId="2" applyFont="1" applyBorder="1" applyAlignment="1">
      <alignment horizontal="center" vertical="center" wrapText="1"/>
    </xf>
    <xf numFmtId="0" fontId="23" fillId="0" borderId="1" xfId="2" applyFont="1" applyBorder="1" applyAlignment="1">
      <alignment horizontal="center" vertical="center"/>
    </xf>
    <xf numFmtId="170" fontId="23" fillId="0" borderId="1" xfId="2" applyNumberFormat="1" applyFont="1" applyBorder="1" applyAlignment="1">
      <alignment horizontal="center" vertical="center"/>
    </xf>
    <xf numFmtId="14" fontId="27" fillId="3" borderId="1" xfId="0" applyNumberFormat="1" applyFont="1" applyFill="1" applyBorder="1" applyAlignment="1">
      <alignment horizontal="center" vertical="center"/>
    </xf>
    <xf numFmtId="0" fontId="27" fillId="3" borderId="1" xfId="0" applyFont="1" applyFill="1" applyBorder="1" applyAlignment="1">
      <alignment horizontal="center" vertical="center"/>
    </xf>
    <xf numFmtId="0" fontId="26" fillId="0" borderId="15" xfId="0" applyFont="1" applyBorder="1" applyAlignment="1">
      <alignment horizontal="center" vertical="center" wrapText="1"/>
    </xf>
    <xf numFmtId="0" fontId="26" fillId="0" borderId="5" xfId="0" applyFont="1" applyBorder="1" applyAlignment="1">
      <alignment horizontal="center" vertical="center" wrapText="1"/>
    </xf>
    <xf numFmtId="0" fontId="23" fillId="6" borderId="1" xfId="0" applyFont="1" applyFill="1" applyBorder="1" applyAlignment="1">
      <alignment horizontal="center" vertical="center"/>
    </xf>
    <xf numFmtId="0" fontId="26" fillId="3" borderId="1" xfId="0" applyFont="1" applyFill="1" applyBorder="1" applyAlignment="1">
      <alignment horizontal="center"/>
    </xf>
    <xf numFmtId="0" fontId="23" fillId="16" borderId="4"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3" borderId="1" xfId="0" applyFont="1" applyFill="1" applyBorder="1" applyAlignment="1">
      <alignment horizontal="center" vertical="center" wrapText="1"/>
    </xf>
    <xf numFmtId="167" fontId="25" fillId="3" borderId="10" xfId="3" applyNumberFormat="1" applyFont="1" applyFill="1" applyBorder="1" applyAlignment="1">
      <alignment horizontal="center" vertical="center" wrapText="1"/>
    </xf>
    <xf numFmtId="167" fontId="25" fillId="3" borderId="5" xfId="3" applyNumberFormat="1" applyFont="1" applyFill="1" applyBorder="1" applyAlignment="1">
      <alignment horizontal="center" vertical="center" wrapText="1"/>
    </xf>
    <xf numFmtId="0" fontId="25" fillId="3" borderId="2" xfId="0" applyFont="1" applyFill="1" applyBorder="1" applyAlignment="1">
      <alignment horizontal="justify" vertical="center" wrapText="1"/>
    </xf>
    <xf numFmtId="0" fontId="25" fillId="3" borderId="3" xfId="0" applyFont="1" applyFill="1" applyBorder="1" applyAlignment="1">
      <alignment horizontal="justify" vertical="center" wrapText="1"/>
    </xf>
    <xf numFmtId="0" fontId="25" fillId="3" borderId="4" xfId="0" applyFont="1" applyFill="1" applyBorder="1" applyAlignment="1">
      <alignment horizontal="justify" vertical="center" wrapText="1"/>
    </xf>
    <xf numFmtId="10" fontId="25" fillId="3" borderId="2" xfId="1" applyNumberFormat="1" applyFont="1" applyFill="1" applyBorder="1" applyAlignment="1">
      <alignment horizontal="center" vertical="center" wrapText="1"/>
    </xf>
    <xf numFmtId="10" fontId="25" fillId="3" borderId="3" xfId="1" applyNumberFormat="1" applyFont="1" applyFill="1" applyBorder="1" applyAlignment="1">
      <alignment horizontal="center" vertical="center" wrapText="1"/>
    </xf>
    <xf numFmtId="10" fontId="25" fillId="3" borderId="4" xfId="1" applyNumberFormat="1"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171" fontId="25" fillId="3" borderId="2" xfId="0" applyNumberFormat="1" applyFont="1" applyFill="1" applyBorder="1" applyAlignment="1">
      <alignment horizontal="center" vertical="center" wrapText="1"/>
    </xf>
    <xf numFmtId="171" fontId="25" fillId="3" borderId="3" xfId="0" applyNumberFormat="1" applyFont="1" applyFill="1" applyBorder="1" applyAlignment="1">
      <alignment horizontal="center" vertical="center" wrapText="1"/>
    </xf>
    <xf numFmtId="171" fontId="25" fillId="3" borderId="4" xfId="0" applyNumberFormat="1" applyFont="1" applyFill="1" applyBorder="1" applyAlignment="1">
      <alignment horizontal="center" vertical="center" wrapText="1"/>
    </xf>
    <xf numFmtId="0" fontId="25" fillId="0" borderId="2" xfId="0" applyFont="1" applyBorder="1" applyAlignment="1">
      <alignment horizontal="justify" vertical="center" wrapText="1"/>
    </xf>
    <xf numFmtId="0" fontId="25" fillId="0" borderId="4" xfId="0" applyFont="1" applyBorder="1" applyAlignment="1">
      <alignment horizontal="justify" vertical="center" wrapText="1"/>
    </xf>
    <xf numFmtId="9" fontId="25" fillId="17" borderId="1" xfId="0" applyNumberFormat="1" applyFont="1" applyFill="1" applyBorder="1" applyAlignment="1">
      <alignment horizontal="center" vertical="center" wrapText="1"/>
    </xf>
    <xf numFmtId="0" fontId="25" fillId="17" borderId="1" xfId="0" applyFont="1" applyFill="1" applyBorder="1" applyAlignment="1">
      <alignment horizontal="center" vertical="center" wrapText="1"/>
    </xf>
    <xf numFmtId="0" fontId="23" fillId="18" borderId="11" xfId="0" applyFont="1" applyFill="1" applyBorder="1" applyAlignment="1">
      <alignment horizontal="center" vertical="center" wrapText="1"/>
    </xf>
    <xf numFmtId="0" fontId="23" fillId="18" borderId="12" xfId="0" applyFont="1" applyFill="1" applyBorder="1" applyAlignment="1">
      <alignment horizontal="center" vertical="center" wrapText="1"/>
    </xf>
    <xf numFmtId="0" fontId="23" fillId="18" borderId="14" xfId="0" applyFont="1" applyFill="1" applyBorder="1" applyAlignment="1">
      <alignment horizontal="center" vertical="center" wrapText="1"/>
    </xf>
    <xf numFmtId="0" fontId="25" fillId="17" borderId="1" xfId="0" applyFont="1" applyFill="1" applyBorder="1" applyAlignment="1">
      <alignment horizontal="justify" vertical="center" wrapText="1"/>
    </xf>
    <xf numFmtId="171" fontId="25" fillId="3" borderId="1" xfId="0" applyNumberFormat="1" applyFont="1" applyFill="1" applyBorder="1" applyAlignment="1">
      <alignment horizontal="center" vertical="center" wrapText="1"/>
    </xf>
  </cellXfs>
  <cellStyles count="5">
    <cellStyle name="Millares" xfId="4" builtinId="3"/>
    <cellStyle name="Millares 2" xfId="3" xr:uid="{00000000-0005-0000-0000-000000000000}"/>
    <cellStyle name="Normal" xfId="0" builtinId="0"/>
    <cellStyle name="Normal 2" xfId="2" xr:uid="{00000000-0005-0000-0000-000002000000}"/>
    <cellStyle name="Porcentaje" xfId="1" builtinId="5"/>
  </cellStyles>
  <dxfs count="4">
    <dxf>
      <font>
        <b/>
        <i val="0"/>
        <color theme="0"/>
      </font>
      <fill>
        <patternFill>
          <bgColor rgb="FF00B050"/>
        </patternFill>
      </fill>
    </dxf>
    <dxf>
      <font>
        <b/>
        <i val="0"/>
        <color theme="0"/>
      </font>
      <fill>
        <patternFill>
          <bgColor rgb="FFFF0000"/>
        </patternFill>
      </fill>
    </dxf>
    <dxf>
      <font>
        <b/>
        <i val="0"/>
        <color theme="1"/>
      </font>
      <fill>
        <patternFill>
          <bgColor rgb="FFFFC000"/>
        </patternFill>
      </fill>
    </dxf>
    <dxf>
      <font>
        <b/>
        <i val="0"/>
        <color theme="1"/>
      </font>
      <fill>
        <patternFill>
          <bgColor theme="0"/>
        </patternFill>
      </fill>
    </dxf>
  </dxfs>
  <tableStyles count="0" defaultTableStyle="TableStyleMedium2" defaultPivotStyle="PivotStyleLight16"/>
  <colors>
    <mruColors>
      <color rgb="FF00FFFF"/>
      <color rgb="FFFF9933"/>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chartsheet" Target="chartsheets/sheet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Marzo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MARZO'!$F$33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MARZO'!$F$34:$F$36</c:f>
              <c:numCache>
                <c:formatCode>0%</c:formatCode>
                <c:ptCount val="3"/>
                <c:pt idx="0">
                  <c:v>0</c:v>
                </c:pt>
                <c:pt idx="1">
                  <c:v>0</c:v>
                </c:pt>
                <c:pt idx="2">
                  <c:v>0</c:v>
                </c:pt>
              </c:numCache>
            </c:numRef>
          </c:val>
          <c:extLst>
            <c:ext xmlns:c16="http://schemas.microsoft.com/office/drawing/2014/chart" uri="{C3380CC4-5D6E-409C-BE32-E72D297353CC}">
              <c16:uniqueId val="{0000000C-BE22-402A-B712-050B775AFD15}"/>
            </c:ext>
          </c:extLst>
        </c:ser>
        <c:ser>
          <c:idx val="5"/>
          <c:order val="1"/>
          <c:tx>
            <c:strRef>
              <c:f>'Graficos- MARZO'!$G$33</c:f>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MARZO'!$G$34:$G$36</c:f>
              <c:numCache>
                <c:formatCode>0%</c:formatCode>
                <c:ptCount val="3"/>
                <c:pt idx="0">
                  <c:v>0</c:v>
                </c:pt>
                <c:pt idx="1">
                  <c:v>0</c:v>
                </c:pt>
                <c:pt idx="2">
                  <c:v>0</c:v>
                </c:pt>
              </c:numCache>
            </c:numRef>
          </c:val>
          <c:extLst>
            <c:ext xmlns:c16="http://schemas.microsoft.com/office/drawing/2014/chart" uri="{C3380CC4-5D6E-409C-BE32-E72D297353CC}">
              <c16:uniqueId val="{0000000D-BE22-402A-B712-050B775AFD15}"/>
            </c:ext>
          </c:extLst>
        </c:ser>
        <c:ser>
          <c:idx val="6"/>
          <c:order val="2"/>
          <c:tx>
            <c:strRef>
              <c:f>'Graficos- MARZO'!$H$33</c:f>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MARZO'!$H$34:$H$36</c:f>
              <c:numCache>
                <c:formatCode>0%</c:formatCode>
                <c:ptCount val="3"/>
                <c:pt idx="0">
                  <c:v>0</c:v>
                </c:pt>
                <c:pt idx="1">
                  <c:v>0</c:v>
                </c:pt>
                <c:pt idx="2">
                  <c:v>0</c:v>
                </c:pt>
              </c:numCache>
            </c:numRef>
          </c:val>
          <c:extLst>
            <c:ext xmlns:c16="http://schemas.microsoft.com/office/drawing/2014/chart" uri="{C3380CC4-5D6E-409C-BE32-E72D297353CC}">
              <c16:uniqueId val="{0000000E-BE22-402A-B712-050B775AFD15}"/>
            </c:ext>
          </c:extLst>
        </c:ser>
        <c:ser>
          <c:idx val="7"/>
          <c:order val="3"/>
          <c:tx>
            <c:strRef>
              <c:f>'Graficos- MARZO'!$I$33</c:f>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10-BE22-402A-B712-050B775AFD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MARZO'!$I$34:$I$36</c:f>
              <c:numCache>
                <c:formatCode>0%</c:formatCode>
                <c:ptCount val="3"/>
                <c:pt idx="0">
                  <c:v>0</c:v>
                </c:pt>
                <c:pt idx="1">
                  <c:v>0</c:v>
                </c:pt>
                <c:pt idx="2">
                  <c:v>0</c:v>
                </c:pt>
              </c:numCache>
            </c:numRef>
          </c:val>
          <c:extLst>
            <c:ext xmlns:c16="http://schemas.microsoft.com/office/drawing/2014/chart" uri="{C3380CC4-5D6E-409C-BE32-E72D297353CC}">
              <c16:uniqueId val="{0000000F-BE22-402A-B712-050B775AFD15}"/>
            </c:ext>
          </c:extLst>
        </c:ser>
        <c:ser>
          <c:idx val="4"/>
          <c:order val="4"/>
          <c:tx>
            <c:strRef>
              <c:f>'Graficos- MARZO'!$F$33</c:f>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MARZO'!$F$34:$F$36</c:f>
              <c:numCache>
                <c:formatCode>0%</c:formatCode>
                <c:ptCount val="3"/>
                <c:pt idx="0">
                  <c:v>0</c:v>
                </c:pt>
                <c:pt idx="1">
                  <c:v>0</c:v>
                </c:pt>
                <c:pt idx="2">
                  <c:v>0</c:v>
                </c:pt>
              </c:numCache>
            </c:numRef>
          </c:val>
          <c:extLst>
            <c:ext xmlns:c16="http://schemas.microsoft.com/office/drawing/2014/chart" uri="{C3380CC4-5D6E-409C-BE32-E72D297353CC}">
              <c16:uniqueId val="{00000003-BE22-402A-B712-050B775AFD15}"/>
            </c:ext>
          </c:extLst>
        </c:ser>
        <c:ser>
          <c:idx val="0"/>
          <c:order val="5"/>
          <c:tx>
            <c:strRef>
              <c:f>'Graficos- MARZO'!$G$33</c:f>
              <c:strCache>
                <c:ptCount val="1"/>
                <c:pt idx="0">
                  <c:v>%  Avance Actual</c:v>
                </c:pt>
              </c:strCache>
              <c:extLst xmlns:c15="http://schemas.microsoft.com/office/drawing/2012/chart"/>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extLst xmlns:c15="http://schemas.microsoft.com/office/drawing/2012/chart"/>
            </c:strRef>
          </c:cat>
          <c:val>
            <c:numRef>
              <c:f>'Graficos- MARZO'!$G$34:$G$36</c:f>
              <c:numCache>
                <c:formatCode>0%</c:formatCode>
                <c:ptCount val="3"/>
                <c:pt idx="0">
                  <c:v>0</c:v>
                </c:pt>
                <c:pt idx="1">
                  <c:v>0</c:v>
                </c:pt>
                <c:pt idx="2">
                  <c:v>0</c:v>
                </c:pt>
              </c:numCache>
              <c:extLst xmlns:c15="http://schemas.microsoft.com/office/drawing/2012/chart"/>
            </c:numRef>
          </c:val>
          <c:extLst xmlns:c15="http://schemas.microsoft.com/office/drawing/2012/chart">
            <c:ext xmlns:c16="http://schemas.microsoft.com/office/drawing/2014/chart" uri="{C3380CC4-5D6E-409C-BE32-E72D297353CC}">
              <c16:uniqueId val="{00000009-BE22-402A-B712-050B775AFD15}"/>
            </c:ext>
          </c:extLst>
        </c:ser>
        <c:ser>
          <c:idx val="1"/>
          <c:order val="6"/>
          <c:tx>
            <c:strRef>
              <c:f>'Graficos- MARZO'!$H$33</c:f>
              <c:strCache>
                <c:ptCount val="1"/>
                <c:pt idx="0">
                  <c:v>% Avance Esperado Temporal</c:v>
                </c:pt>
              </c:strCache>
              <c:extLst xmlns:c15="http://schemas.microsoft.com/office/drawing/2012/chart"/>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extLst xmlns:c15="http://schemas.microsoft.com/office/drawing/2012/chart"/>
            </c:strRef>
          </c:cat>
          <c:val>
            <c:numRef>
              <c:f>'Graficos- MARZO'!$H$34:$H$36</c:f>
              <c:numCache>
                <c:formatCode>0%</c:formatCode>
                <c:ptCount val="3"/>
                <c:pt idx="0">
                  <c:v>0</c:v>
                </c:pt>
                <c:pt idx="1">
                  <c:v>0</c:v>
                </c:pt>
                <c:pt idx="2">
                  <c:v>0</c:v>
                </c:pt>
              </c:numCache>
              <c:extLst xmlns:c15="http://schemas.microsoft.com/office/drawing/2012/chart"/>
            </c:numRef>
          </c:val>
          <c:extLst xmlns:c15="http://schemas.microsoft.com/office/drawing/2012/chart">
            <c:ext xmlns:c16="http://schemas.microsoft.com/office/drawing/2014/chart" uri="{C3380CC4-5D6E-409C-BE32-E72D297353CC}">
              <c16:uniqueId val="{0000000B-BE22-402A-B712-050B775AFD15}"/>
            </c:ext>
          </c:extLst>
        </c:ser>
        <c:ser>
          <c:idx val="2"/>
          <c:order val="7"/>
          <c:tx>
            <c:strRef>
              <c:f>'Graficos- MARZO'!$I$33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6-BE22-402A-B712-050B775AFD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MARZO'!$I$34:$I$36</c:f>
              <c:numCache>
                <c:formatCode>0%</c:formatCode>
                <c:ptCount val="3"/>
                <c:pt idx="0">
                  <c:v>0</c:v>
                </c:pt>
                <c:pt idx="1">
                  <c:v>0</c:v>
                </c:pt>
                <c:pt idx="2">
                  <c:v>0</c:v>
                </c:pt>
              </c:numCache>
            </c:numRef>
          </c:val>
          <c:extLst>
            <c:ext xmlns:c16="http://schemas.microsoft.com/office/drawing/2014/chart" uri="{C3380CC4-5D6E-409C-BE32-E72D297353CC}">
              <c16:uniqueId val="{00000007-BE22-402A-B712-050B775AFD15}"/>
            </c:ext>
          </c:extLst>
        </c:ser>
        <c:dLbls>
          <c:showLegendKey val="0"/>
          <c:showVal val="1"/>
          <c:showCatName val="0"/>
          <c:showSerName val="0"/>
          <c:showPercent val="0"/>
          <c:showBubbleSize val="0"/>
        </c:dLbls>
        <c:gapWidth val="65"/>
        <c:shape val="box"/>
        <c:axId val="184437256"/>
        <c:axId val="186124960"/>
        <c:axId val="0"/>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CO"/>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Abril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ABRIL '!$I$47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'!$B$48:$B$49</c:f>
              <c:strCache>
                <c:ptCount val="2"/>
                <c:pt idx="0">
                  <c:v>OPTIMIZACIÓN  GESTION DE ACTIVOS</c:v>
                </c:pt>
                <c:pt idx="1">
                  <c:v>EVALUACIÓN DE LA ESTRUCTURA ACTUAL DE FONADE VS LA NECESIDAD DE LAS ÁREAS</c:v>
                </c:pt>
              </c:strCache>
            </c:strRef>
          </c:cat>
          <c:val>
            <c:numRef>
              <c:f>'Graficos- ABRIL '!$I$48:$I$49</c:f>
              <c:numCache>
                <c:formatCode>0%</c:formatCode>
                <c:ptCount val="2"/>
                <c:pt idx="0">
                  <c:v>0</c:v>
                </c:pt>
                <c:pt idx="1">
                  <c:v>0</c:v>
                </c:pt>
              </c:numCache>
            </c:numRef>
          </c:val>
          <c:extLst>
            <c:ext xmlns:c16="http://schemas.microsoft.com/office/drawing/2014/chart" uri="{C3380CC4-5D6E-409C-BE32-E72D297353CC}">
              <c16:uniqueId val="{00000000-3ADD-494B-9085-18A8BBE7F3D0}"/>
            </c:ext>
          </c:extLst>
        </c:ser>
        <c:ser>
          <c:idx val="0"/>
          <c:order val="1"/>
          <c:tx>
            <c:strRef>
              <c:f>'Graficos- ABRIL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ABRIL '!$F$48:$F$49</c:f>
              <c:numCache>
                <c:formatCode>0%</c:formatCode>
                <c:ptCount val="2"/>
                <c:pt idx="0">
                  <c:v>0</c:v>
                </c:pt>
                <c:pt idx="1">
                  <c:v>0</c:v>
                </c:pt>
              </c:numCache>
            </c:numRef>
          </c:val>
          <c:extLst>
            <c:ext xmlns:c16="http://schemas.microsoft.com/office/drawing/2014/chart" uri="{C3380CC4-5D6E-409C-BE32-E72D297353CC}">
              <c16:uniqueId val="{00000001-3ADD-494B-9085-18A8BBE7F3D0}"/>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Abril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ABRIL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'!$B$60</c:f>
              <c:strCache>
                <c:ptCount val="1"/>
                <c:pt idx="0">
                  <c:v>IMPLEMENTACIÓN ERP</c:v>
                </c:pt>
              </c:strCache>
            </c:strRef>
          </c:cat>
          <c:val>
            <c:numRef>
              <c:f>'Graficos- ABRIL '!$F$60</c:f>
              <c:numCache>
                <c:formatCode>0%</c:formatCode>
                <c:ptCount val="1"/>
                <c:pt idx="0">
                  <c:v>0</c:v>
                </c:pt>
              </c:numCache>
            </c:numRef>
          </c:val>
          <c:extLst>
            <c:ext xmlns:c16="http://schemas.microsoft.com/office/drawing/2014/chart" uri="{C3380CC4-5D6E-409C-BE32-E72D297353CC}">
              <c16:uniqueId val="{00000000-7A0B-4EC7-98C4-A00524EEC8D6}"/>
            </c:ext>
          </c:extLst>
        </c:ser>
        <c:ser>
          <c:idx val="6"/>
          <c:order val="1"/>
          <c:tx>
            <c:strRef>
              <c:f>'Graficos- ABRIL '!$I$59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'!$B$60</c:f>
              <c:strCache>
                <c:ptCount val="1"/>
                <c:pt idx="0">
                  <c:v>IMPLEMENTACIÓN ERP</c:v>
                </c:pt>
              </c:strCache>
            </c:strRef>
          </c:cat>
          <c:val>
            <c:numRef>
              <c:f>'Graficos- ABRIL '!$I$60</c:f>
              <c:numCache>
                <c:formatCode>0%</c:formatCode>
                <c:ptCount val="1"/>
                <c:pt idx="0">
                  <c:v>0</c:v>
                </c:pt>
              </c:numCache>
            </c:numRef>
          </c:val>
          <c:extLst>
            <c:ext xmlns:c16="http://schemas.microsoft.com/office/drawing/2014/chart" uri="{C3380CC4-5D6E-409C-BE32-E72D297353CC}">
              <c16:uniqueId val="{00000001-7A0B-4EC7-98C4-A00524EEC8D6}"/>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Abril 30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ABRIL '!$F$70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'!$B$71</c:f>
              <c:strCache>
                <c:ptCount val="1"/>
                <c:pt idx="0">
                  <c:v>PLAN INSTITUCIONAL DE GESTIÓN Y DESEMPEÑO</c:v>
                </c:pt>
              </c:strCache>
            </c:strRef>
          </c:cat>
          <c:val>
            <c:numRef>
              <c:f>'Graficos- ABRIL '!$F$71</c:f>
              <c:numCache>
                <c:formatCode>0%</c:formatCode>
                <c:ptCount val="1"/>
                <c:pt idx="0">
                  <c:v>0</c:v>
                </c:pt>
              </c:numCache>
            </c:numRef>
          </c:val>
          <c:extLst>
            <c:ext xmlns:c16="http://schemas.microsoft.com/office/drawing/2014/chart" uri="{C3380CC4-5D6E-409C-BE32-E72D297353CC}">
              <c16:uniqueId val="{00000000-A23D-4C1E-BB14-1102A9113D84}"/>
            </c:ext>
          </c:extLst>
        </c:ser>
        <c:ser>
          <c:idx val="6"/>
          <c:order val="6"/>
          <c:tx>
            <c:strRef>
              <c:f>'Graficos- ABRIL '!$I$70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'!$B$71</c:f>
              <c:strCache>
                <c:ptCount val="1"/>
                <c:pt idx="0">
                  <c:v>PLAN INSTITUCIONAL DE GESTIÓN Y DESEMPEÑO</c:v>
                </c:pt>
              </c:strCache>
            </c:strRef>
          </c:cat>
          <c:val>
            <c:numRef>
              <c:f>'Graficos- ABRIL '!$I$71</c:f>
              <c:numCache>
                <c:formatCode>0%</c:formatCode>
                <c:ptCount val="1"/>
                <c:pt idx="0">
                  <c:v>0</c:v>
                </c:pt>
              </c:numCache>
            </c:numRef>
          </c:val>
          <c:extLst>
            <c:ext xmlns:c16="http://schemas.microsoft.com/office/drawing/2014/chart" uri="{C3380CC4-5D6E-409C-BE32-E72D297353CC}">
              <c16:uniqueId val="{00000001-A23D-4C1E-BB14-1102A9113D84}"/>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ABRIL '!$C$70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ABRIL '!$B$71</c15:sqref>
                        </c15:formulaRef>
                      </c:ext>
                    </c:extLst>
                    <c:strCache>
                      <c:ptCount val="1"/>
                      <c:pt idx="0">
                        <c:v>PLAN INSTITUCIONAL DE GESTIÓN Y DESEMPEÑO</c:v>
                      </c:pt>
                    </c:strCache>
                  </c:strRef>
                </c:cat>
                <c:val>
                  <c:numRef>
                    <c:extLst>
                      <c:ext uri="{02D57815-91ED-43cb-92C2-25804820EDAC}">
                        <c15:formulaRef>
                          <c15:sqref>'Graficos- ABRIL '!$C$71</c15:sqref>
                        </c15:formulaRef>
                      </c:ext>
                    </c:extLst>
                    <c:numCache>
                      <c:formatCode>0.0%</c:formatCode>
                      <c:ptCount val="1"/>
                      <c:pt idx="0">
                        <c:v>0.12</c:v>
                      </c:pt>
                    </c:numCache>
                  </c:numRef>
                </c:val>
                <c:extLst>
                  <c:ext xmlns:c16="http://schemas.microsoft.com/office/drawing/2014/chart" uri="{C3380CC4-5D6E-409C-BE32-E72D297353CC}">
                    <c16:uniqueId val="{00000002-A23D-4C1E-BB14-1102A9113D8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ABRIL '!$D$70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A23D-4C1E-BB14-1102A9113D8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ABRIL '!$E$70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A23D-4C1E-BB14-1102A9113D8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ABRIL '!$G$70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A23D-4C1E-BB14-1102A9113D8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ABRIL '!$H$70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A23D-4C1E-BB14-1102A9113D84}"/>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Mayo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Mayo'!$F$33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Mayo'!$F$34:$F$36</c:f>
              <c:numCache>
                <c:formatCode>0%</c:formatCode>
                <c:ptCount val="3"/>
                <c:pt idx="0">
                  <c:v>0</c:v>
                </c:pt>
                <c:pt idx="1">
                  <c:v>0</c:v>
                </c:pt>
                <c:pt idx="2">
                  <c:v>0</c:v>
                </c:pt>
              </c:numCache>
            </c:numRef>
          </c:val>
          <c:extLst>
            <c:ext xmlns:c16="http://schemas.microsoft.com/office/drawing/2014/chart" uri="{C3380CC4-5D6E-409C-BE32-E72D297353CC}">
              <c16:uniqueId val="{00000000-1A55-4EEE-BA79-844C74A925EF}"/>
            </c:ext>
          </c:extLst>
        </c:ser>
        <c:ser>
          <c:idx val="2"/>
          <c:order val="7"/>
          <c:tx>
            <c:strRef>
              <c:f>'Graficos- Mayo'!$I$33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A-1A55-4EEE-BA79-844C74A925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Mayo'!$I$34:$I$36</c:f>
              <c:numCache>
                <c:formatCode>0%</c:formatCode>
                <c:ptCount val="3"/>
                <c:pt idx="0">
                  <c:v>0</c:v>
                </c:pt>
                <c:pt idx="1">
                  <c:v>0</c:v>
                </c:pt>
                <c:pt idx="2">
                  <c:v>0</c:v>
                </c:pt>
              </c:numCache>
            </c:numRef>
          </c:val>
          <c:extLst>
            <c:ext xmlns:c16="http://schemas.microsoft.com/office/drawing/2014/chart" uri="{C3380CC4-5D6E-409C-BE32-E72D297353CC}">
              <c16:uniqueId val="{0000000B-1A55-4EEE-BA79-844C74A925EF}"/>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Mayo'!$G$33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Mayo'!$G$34:$G$36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1-1A55-4EEE-BA79-844C74A925EF}"/>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Mayo'!$H$33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2-1A55-4EEE-BA79-844C74A925EF}"/>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Mayo'!$I$33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4-1A55-4EEE-BA79-844C74A925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1A55-4EEE-BA79-844C74A925E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Mayo'!$F$33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6-1A55-4EEE-BA79-844C74A925EF}"/>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Mayo'!$G$33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7-1A55-4EEE-BA79-844C74A925EF}"/>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Mayo'!$H$33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1A55-4EEE-BA79-844C74A925EF}"/>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CO"/>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rPr>
              <a:t>CUMPLIMIENTO</a:t>
            </a:r>
            <a:r>
              <a:rPr lang="es-CO" baseline="0">
                <a:solidFill>
                  <a:sysClr val="windowText" lastClr="000000"/>
                </a:solidFill>
              </a:rPr>
              <a:t> A MAYO 31 DE 2018</a:t>
            </a:r>
            <a:endParaRPr lang="es-CO">
              <a:solidFill>
                <a:sysClr val="windowText" lastClr="000000"/>
              </a:solidFill>
            </a:endParaRPr>
          </a:p>
          <a:p>
            <a:pPr>
              <a:defRPr/>
            </a:pPr>
            <a:endParaRPr lang="es-CO"/>
          </a:p>
        </c:rich>
      </c:tx>
      <c:layout>
        <c:manualLayout>
          <c:xMode val="edge"/>
          <c:yMode val="edge"/>
          <c:x val="9.468749716442694E-2"/>
          <c:y val="2.2622949943605915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Mayo'!$C$15</c:f>
              <c:strCache>
                <c:ptCount val="1"/>
                <c:pt idx="0">
                  <c:v>30-may.-18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0-68CB-45A7-B832-D3F2E8558377}"/>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68CB-45A7-B832-D3F2E8558377}"/>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Mayo'!$B$16:$B$17</c:f>
              <c:strCache>
                <c:ptCount val="2"/>
                <c:pt idx="0">
                  <c:v>Cumplimiento de Hitos</c:v>
                </c:pt>
                <c:pt idx="1">
                  <c:v>Cumplimiento Temporal</c:v>
                </c:pt>
              </c:strCache>
            </c:strRef>
          </c:cat>
          <c:val>
            <c:numRef>
              <c:f>'Graficos- Mayo'!$C$16:$C$17</c:f>
              <c:numCache>
                <c:formatCode>0.0%</c:formatCode>
                <c:ptCount val="2"/>
                <c:pt idx="0" formatCode="0%">
                  <c:v>0</c:v>
                </c:pt>
                <c:pt idx="1">
                  <c:v>0</c:v>
                </c:pt>
              </c:numCache>
            </c:numRef>
          </c:val>
          <c:extLst>
            <c:ext xmlns:c16="http://schemas.microsoft.com/office/drawing/2014/chart" uri="{C3380CC4-5D6E-409C-BE32-E72D297353CC}">
              <c16:uniqueId val="{00000002-68CB-45A7-B832-D3F2E8558377}"/>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s-CO"/>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50000"/>
      </a:schemeClr>
    </a:solidFill>
    <a:ln>
      <a:noFill/>
    </a:ln>
    <a:effectLst/>
  </c:spPr>
  <c:txPr>
    <a:bodyPr/>
    <a:lstStyle/>
    <a:p>
      <a:pPr>
        <a:defRPr/>
      </a:pPr>
      <a:endParaRPr lang="es-CO"/>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Mayo 31 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Mayo'!$F$26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Mayo'!$B$27:$B$28</c:f>
              <c:strCache>
                <c:ptCount val="2"/>
                <c:pt idx="0">
                  <c:v>ACTUALIZACIÓN DE LA  METODOLOGÍA PARA NUEVOS NEGOCIOS </c:v>
                </c:pt>
                <c:pt idx="1">
                  <c:v>OPTIMIZACIÓN DEL  SEGUIMIENTO A LA SUPERVISIÓN DE PROYECTOS</c:v>
                </c:pt>
              </c:strCache>
            </c:strRef>
          </c:cat>
          <c:val>
            <c:numRef>
              <c:f>'Graficos- Mayo'!$F$27:$F$28</c:f>
              <c:numCache>
                <c:formatCode>0%</c:formatCode>
                <c:ptCount val="2"/>
                <c:pt idx="0" formatCode="0.0%">
                  <c:v>0</c:v>
                </c:pt>
                <c:pt idx="1">
                  <c:v>0</c:v>
                </c:pt>
              </c:numCache>
            </c:numRef>
          </c:val>
          <c:extLst>
            <c:ext xmlns:c16="http://schemas.microsoft.com/office/drawing/2014/chart" uri="{C3380CC4-5D6E-409C-BE32-E72D297353CC}">
              <c16:uniqueId val="{00000000-43E6-439D-BE9E-2421CE712CDC}"/>
            </c:ext>
          </c:extLst>
        </c:ser>
        <c:ser>
          <c:idx val="6"/>
          <c:order val="1"/>
          <c:tx>
            <c:strRef>
              <c:f>'Graficos- Mayo'!$I$26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Mayo'!$B$27:$B$28</c:f>
              <c:strCache>
                <c:ptCount val="2"/>
                <c:pt idx="0">
                  <c:v>ACTUALIZACIÓN DE LA  METODOLOGÍA PARA NUEVOS NEGOCIOS </c:v>
                </c:pt>
                <c:pt idx="1">
                  <c:v>OPTIMIZACIÓN DEL  SEGUIMIENTO A LA SUPERVISIÓN DE PROYECTOS</c:v>
                </c:pt>
              </c:strCache>
            </c:strRef>
          </c:cat>
          <c:val>
            <c:numRef>
              <c:f>'Graficos- Mayo'!$I$27:$I$28</c:f>
              <c:numCache>
                <c:formatCode>0%</c:formatCode>
                <c:ptCount val="2"/>
                <c:pt idx="0">
                  <c:v>0</c:v>
                </c:pt>
                <c:pt idx="1">
                  <c:v>0</c:v>
                </c:pt>
              </c:numCache>
            </c:numRef>
          </c:val>
          <c:extLst>
            <c:ext xmlns:c16="http://schemas.microsoft.com/office/drawing/2014/chart" uri="{C3380CC4-5D6E-409C-BE32-E72D297353CC}">
              <c16:uniqueId val="{00000001-43E6-439D-BE9E-2421CE712CDC}"/>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CO"/>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Mayo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Mayo'!$I$47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Mayo'!$B$48:$B$49</c:f>
              <c:strCache>
                <c:ptCount val="2"/>
                <c:pt idx="0">
                  <c:v>OPTIMIZACIÓN  GESTION DE ACTIVOS</c:v>
                </c:pt>
                <c:pt idx="1">
                  <c:v>EVALUACIÓN DE LA ESTRUCTURA ACTUAL DE FONADE VS LA NECESIDAD DE LAS ÁREAS</c:v>
                </c:pt>
              </c:strCache>
            </c:strRef>
          </c:cat>
          <c:val>
            <c:numRef>
              <c:f>'Graficos- Mayo'!$I$48:$I$49</c:f>
              <c:numCache>
                <c:formatCode>0%</c:formatCode>
                <c:ptCount val="2"/>
                <c:pt idx="0">
                  <c:v>0</c:v>
                </c:pt>
                <c:pt idx="1">
                  <c:v>0</c:v>
                </c:pt>
              </c:numCache>
            </c:numRef>
          </c:val>
          <c:extLst>
            <c:ext xmlns:c16="http://schemas.microsoft.com/office/drawing/2014/chart" uri="{C3380CC4-5D6E-409C-BE32-E72D297353CC}">
              <c16:uniqueId val="{00000000-575D-4A36-861E-AB481AC30180}"/>
            </c:ext>
          </c:extLst>
        </c:ser>
        <c:ser>
          <c:idx val="0"/>
          <c:order val="1"/>
          <c:tx>
            <c:strRef>
              <c:f>'Graficos- Mayo'!$F$47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Mayo'!$F$48:$F$49</c:f>
              <c:numCache>
                <c:formatCode>0%</c:formatCode>
                <c:ptCount val="2"/>
                <c:pt idx="0">
                  <c:v>0</c:v>
                </c:pt>
                <c:pt idx="1">
                  <c:v>0</c:v>
                </c:pt>
              </c:numCache>
            </c:numRef>
          </c:val>
          <c:extLst>
            <c:ext xmlns:c16="http://schemas.microsoft.com/office/drawing/2014/chart" uri="{C3380CC4-5D6E-409C-BE32-E72D297353CC}">
              <c16:uniqueId val="{00000001-575D-4A36-861E-AB481AC30180}"/>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Mayo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Mayo'!$F$59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Mayo'!$B$60</c:f>
              <c:strCache>
                <c:ptCount val="1"/>
                <c:pt idx="0">
                  <c:v>IMPLEMENTACIÓN ERP</c:v>
                </c:pt>
              </c:strCache>
            </c:strRef>
          </c:cat>
          <c:val>
            <c:numRef>
              <c:f>'Graficos- Mayo'!$F$60</c:f>
              <c:numCache>
                <c:formatCode>0%</c:formatCode>
                <c:ptCount val="1"/>
                <c:pt idx="0">
                  <c:v>0</c:v>
                </c:pt>
              </c:numCache>
            </c:numRef>
          </c:val>
          <c:extLst>
            <c:ext xmlns:c16="http://schemas.microsoft.com/office/drawing/2014/chart" uri="{C3380CC4-5D6E-409C-BE32-E72D297353CC}">
              <c16:uniqueId val="{00000000-8395-48A6-9E03-E56DF5C346C0}"/>
            </c:ext>
          </c:extLst>
        </c:ser>
        <c:ser>
          <c:idx val="6"/>
          <c:order val="1"/>
          <c:tx>
            <c:strRef>
              <c:f>'Graficos- Mayo'!$I$59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Mayo'!$B$60</c:f>
              <c:strCache>
                <c:ptCount val="1"/>
                <c:pt idx="0">
                  <c:v>IMPLEMENTACIÓN ERP</c:v>
                </c:pt>
              </c:strCache>
            </c:strRef>
          </c:cat>
          <c:val>
            <c:numRef>
              <c:f>'Graficos- Mayo'!$I$60</c:f>
              <c:numCache>
                <c:formatCode>0%</c:formatCode>
                <c:ptCount val="1"/>
                <c:pt idx="0">
                  <c:v>0</c:v>
                </c:pt>
              </c:numCache>
            </c:numRef>
          </c:val>
          <c:extLst>
            <c:ext xmlns:c16="http://schemas.microsoft.com/office/drawing/2014/chart" uri="{C3380CC4-5D6E-409C-BE32-E72D297353CC}">
              <c16:uniqueId val="{00000001-8395-48A6-9E03-E56DF5C346C0}"/>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Mayo 31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Mayo'!$F$70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Mayo'!$B$71</c:f>
              <c:strCache>
                <c:ptCount val="1"/>
                <c:pt idx="0">
                  <c:v>PLAN INSTITUCIONAL DE GESTIÓN Y DESEMPEÑO</c:v>
                </c:pt>
              </c:strCache>
            </c:strRef>
          </c:cat>
          <c:val>
            <c:numRef>
              <c:f>'Graficos- Mayo'!$F$71</c:f>
              <c:numCache>
                <c:formatCode>0%</c:formatCode>
                <c:ptCount val="1"/>
                <c:pt idx="0">
                  <c:v>0</c:v>
                </c:pt>
              </c:numCache>
            </c:numRef>
          </c:val>
          <c:extLst>
            <c:ext xmlns:c16="http://schemas.microsoft.com/office/drawing/2014/chart" uri="{C3380CC4-5D6E-409C-BE32-E72D297353CC}">
              <c16:uniqueId val="{00000000-5E05-4013-8EFD-F3840BE88C82}"/>
            </c:ext>
          </c:extLst>
        </c:ser>
        <c:ser>
          <c:idx val="6"/>
          <c:order val="6"/>
          <c:tx>
            <c:strRef>
              <c:f>'Graficos- Mayo'!$I$70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Mayo'!$B$71</c:f>
              <c:strCache>
                <c:ptCount val="1"/>
                <c:pt idx="0">
                  <c:v>PLAN INSTITUCIONAL DE GESTIÓN Y DESEMPEÑO</c:v>
                </c:pt>
              </c:strCache>
            </c:strRef>
          </c:cat>
          <c:val>
            <c:numRef>
              <c:f>'Graficos- Mayo'!$I$71</c:f>
              <c:numCache>
                <c:formatCode>0%</c:formatCode>
                <c:ptCount val="1"/>
                <c:pt idx="0">
                  <c:v>0</c:v>
                </c:pt>
              </c:numCache>
            </c:numRef>
          </c:val>
          <c:extLst>
            <c:ext xmlns:c16="http://schemas.microsoft.com/office/drawing/2014/chart" uri="{C3380CC4-5D6E-409C-BE32-E72D297353CC}">
              <c16:uniqueId val="{00000001-5E05-4013-8EFD-F3840BE88C82}"/>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Mayo'!$C$70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Mayo'!$B$71</c15:sqref>
                        </c15:formulaRef>
                      </c:ext>
                    </c:extLst>
                    <c:strCache>
                      <c:ptCount val="1"/>
                      <c:pt idx="0">
                        <c:v>PLAN INSTITUCIONAL DE GESTIÓN Y DESEMPEÑO</c:v>
                      </c:pt>
                    </c:strCache>
                  </c:strRef>
                </c:cat>
                <c:val>
                  <c:numRef>
                    <c:extLst>
                      <c:ext uri="{02D57815-91ED-43cb-92C2-25804820EDAC}">
                        <c15:formulaRef>
                          <c15:sqref>'Graficos- Mayo'!$C$71</c15:sqref>
                        </c15:formulaRef>
                      </c:ext>
                    </c:extLst>
                    <c:numCache>
                      <c:formatCode>0.0%</c:formatCode>
                      <c:ptCount val="1"/>
                      <c:pt idx="0">
                        <c:v>0.12</c:v>
                      </c:pt>
                    </c:numCache>
                  </c:numRef>
                </c:val>
                <c:extLst>
                  <c:ext xmlns:c16="http://schemas.microsoft.com/office/drawing/2014/chart" uri="{C3380CC4-5D6E-409C-BE32-E72D297353CC}">
                    <c16:uniqueId val="{00000002-5E05-4013-8EFD-F3840BE88C8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Mayo'!$D$70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5E05-4013-8EFD-F3840BE88C8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Mayo'!$E$70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5E05-4013-8EFD-F3840BE88C8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Mayo'!$G$70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5E05-4013-8EFD-F3840BE88C8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Mayo'!$H$70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5E05-4013-8EFD-F3840BE88C82}"/>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Junio  30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Junio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Junio '!$F$34:$F$36</c:f>
              <c:numCache>
                <c:formatCode>0%</c:formatCode>
                <c:ptCount val="3"/>
                <c:pt idx="0">
                  <c:v>0</c:v>
                </c:pt>
                <c:pt idx="1">
                  <c:v>0</c:v>
                </c:pt>
                <c:pt idx="2">
                  <c:v>0</c:v>
                </c:pt>
              </c:numCache>
            </c:numRef>
          </c:val>
          <c:extLst>
            <c:ext xmlns:c16="http://schemas.microsoft.com/office/drawing/2014/chart" uri="{C3380CC4-5D6E-409C-BE32-E72D297353CC}">
              <c16:uniqueId val="{00000000-6038-40C3-8076-D8BC35EF3D33}"/>
            </c:ext>
          </c:extLst>
        </c:ser>
        <c:ser>
          <c:idx val="2"/>
          <c:order val="7"/>
          <c:tx>
            <c:strRef>
              <c:f>'Graficos- Junio '!$I$33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2-6038-40C3-8076-D8BC35EF3D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Junio '!$I$34:$I$36</c:f>
              <c:numCache>
                <c:formatCode>0%</c:formatCode>
                <c:ptCount val="3"/>
                <c:pt idx="0">
                  <c:v>0</c:v>
                </c:pt>
                <c:pt idx="1">
                  <c:v>0</c:v>
                </c:pt>
                <c:pt idx="2">
                  <c:v>0</c:v>
                </c:pt>
              </c:numCache>
            </c:numRef>
          </c:val>
          <c:extLst>
            <c:ext xmlns:c16="http://schemas.microsoft.com/office/drawing/2014/chart" uri="{C3380CC4-5D6E-409C-BE32-E72D297353CC}">
              <c16:uniqueId val="{00000003-6038-40C3-8076-D8BC35EF3D33}"/>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Junio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Junio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6038-40C3-8076-D8BC35EF3D33}"/>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Junio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6038-40C3-8076-D8BC35EF3D33}"/>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Junio '!$I$33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7-6038-40C3-8076-D8BC35EF3D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6038-40C3-8076-D8BC35EF3D3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Junio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6038-40C3-8076-D8BC35EF3D33}"/>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Junio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6038-40C3-8076-D8BC35EF3D33}"/>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Junio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6038-40C3-8076-D8BC35EF3D33}"/>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CO"/>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31-Marzo</a:t>
            </a:r>
            <a:r>
              <a:rPr lang="es-CO" baseline="0"/>
              <a:t> </a:t>
            </a:r>
            <a:r>
              <a:rPr lang="es-CO"/>
              <a:t>-18</a:t>
            </a:r>
          </a:p>
          <a:p>
            <a:pPr>
              <a:defRPr/>
            </a:pP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'Graficos- MARZO'!$C$15</c:f>
              <c:strCache>
                <c:ptCount val="1"/>
                <c:pt idx="0">
                  <c:v>31-mar.-18</c:v>
                </c:pt>
              </c:strCache>
            </c:strRef>
          </c:tx>
          <c:spPr>
            <a:solidFill>
              <a:srgbClr val="002060"/>
            </a:solidFill>
            <a:ln>
              <a:noFill/>
            </a:ln>
            <a:effectLst>
              <a:outerShdw blurRad="57150" dist="19050" dir="5400000" algn="ctr" rotWithShape="0">
                <a:srgbClr val="000000">
                  <a:alpha val="63000"/>
                </a:srgbClr>
              </a:outerShdw>
            </a:effectLst>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0-CA19-43EA-945B-0AB009031A35}"/>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CA19-43EA-945B-0AB009031A3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MARZO'!$B$16:$B$17</c:f>
              <c:strCache>
                <c:ptCount val="2"/>
                <c:pt idx="0">
                  <c:v>Cumplimiento de Hitos</c:v>
                </c:pt>
                <c:pt idx="1">
                  <c:v>Cumplimiento Temporal</c:v>
                </c:pt>
              </c:strCache>
            </c:strRef>
          </c:cat>
          <c:val>
            <c:numRef>
              <c:f>'Graficos- MARZO'!$C$16:$C$17</c:f>
              <c:numCache>
                <c:formatCode>0.0%</c:formatCode>
                <c:ptCount val="2"/>
                <c:pt idx="0" formatCode="0%">
                  <c:v>0</c:v>
                </c:pt>
                <c:pt idx="1">
                  <c:v>0</c:v>
                </c:pt>
              </c:numCache>
            </c:numRef>
          </c:val>
          <c:extLst>
            <c:ext xmlns:c16="http://schemas.microsoft.com/office/drawing/2014/chart" uri="{C3380CC4-5D6E-409C-BE32-E72D297353CC}">
              <c16:uniqueId val="{00000000-BFC9-47D0-9087-E38284A2A01E}"/>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lt1">
                    <a:lumMod val="85000"/>
                  </a:schemeClr>
                </a:solidFill>
                <a:latin typeface="Arial Narrow" panose="020B0606020202030204" pitchFamily="34" charset="0"/>
                <a:ea typeface="+mn-ea"/>
                <a:cs typeface="+mn-cs"/>
              </a:defRPr>
            </a:pPr>
            <a:endParaRPr lang="es-CO"/>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8612692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JUNIO 30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044938161822752"/>
          <c:y val="2.0737704114972087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Junio '!$C$15</c:f>
              <c:strCache>
                <c:ptCount val="1"/>
                <c:pt idx="0">
                  <c:v>30-jun.-18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0-969F-405F-A56D-105EAD4EB79D}"/>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969F-405F-A56D-105EAD4EB79D}"/>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Junio '!$B$16:$B$17</c:f>
              <c:strCache>
                <c:ptCount val="2"/>
                <c:pt idx="0">
                  <c:v>Cumplimiento de Hitos</c:v>
                </c:pt>
                <c:pt idx="1">
                  <c:v>Cumplimiento Temporal</c:v>
                </c:pt>
              </c:strCache>
            </c:strRef>
          </c:cat>
          <c:val>
            <c:numRef>
              <c:f>'Graficos- Junio '!$C$16:$C$17</c:f>
              <c:numCache>
                <c:formatCode>0.0%</c:formatCode>
                <c:ptCount val="2"/>
                <c:pt idx="0" formatCode="0%">
                  <c:v>0</c:v>
                </c:pt>
                <c:pt idx="1">
                  <c:v>0</c:v>
                </c:pt>
              </c:numCache>
            </c:numRef>
          </c:val>
          <c:extLst>
            <c:ext xmlns:c16="http://schemas.microsoft.com/office/drawing/2014/chart" uri="{C3380CC4-5D6E-409C-BE32-E72D297353CC}">
              <c16:uniqueId val="{00000002-969F-405F-A56D-105EAD4EB79D}"/>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s-CO"/>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c:spPr>
  <c:txPr>
    <a:bodyPr/>
    <a:lstStyle/>
    <a:p>
      <a:pPr>
        <a:defRPr/>
      </a:pPr>
      <a:endParaRPr lang="es-CO"/>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Junio 30 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Junio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'!$B$27:$B$28</c:f>
              <c:strCache>
                <c:ptCount val="2"/>
                <c:pt idx="0">
                  <c:v>ACTUALIZACIÓN DE LA  METODOLOGÍA PARA NUEVOS NEGOCIOS </c:v>
                </c:pt>
                <c:pt idx="1">
                  <c:v>OPTIMIZACIÓN DEL  SEGUIMIENTO A LA SUPERVISIÓN DE PROYECTOS</c:v>
                </c:pt>
              </c:strCache>
            </c:strRef>
          </c:cat>
          <c:val>
            <c:numRef>
              <c:f>'Graficos- Junio '!$F$27:$F$28</c:f>
              <c:numCache>
                <c:formatCode>0%</c:formatCode>
                <c:ptCount val="2"/>
                <c:pt idx="0" formatCode="0.0%">
                  <c:v>0</c:v>
                </c:pt>
                <c:pt idx="1">
                  <c:v>0</c:v>
                </c:pt>
              </c:numCache>
            </c:numRef>
          </c:val>
          <c:extLst>
            <c:ext xmlns:c16="http://schemas.microsoft.com/office/drawing/2014/chart" uri="{C3380CC4-5D6E-409C-BE32-E72D297353CC}">
              <c16:uniqueId val="{00000000-6E29-482F-8884-1019902AF67E}"/>
            </c:ext>
          </c:extLst>
        </c:ser>
        <c:ser>
          <c:idx val="6"/>
          <c:order val="1"/>
          <c:tx>
            <c:strRef>
              <c:f>'Graficos- Junio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'!$B$27:$B$28</c:f>
              <c:strCache>
                <c:ptCount val="2"/>
                <c:pt idx="0">
                  <c:v>ACTUALIZACIÓN DE LA  METODOLOGÍA PARA NUEVOS NEGOCIOS </c:v>
                </c:pt>
                <c:pt idx="1">
                  <c:v>OPTIMIZACIÓN DEL  SEGUIMIENTO A LA SUPERVISIÓN DE PROYECTOS</c:v>
                </c:pt>
              </c:strCache>
            </c:strRef>
          </c:cat>
          <c:val>
            <c:numRef>
              <c:f>'Graficos- Junio '!$I$27:$I$28</c:f>
              <c:numCache>
                <c:formatCode>0%</c:formatCode>
                <c:ptCount val="2"/>
                <c:pt idx="0">
                  <c:v>0</c:v>
                </c:pt>
                <c:pt idx="1">
                  <c:v>0</c:v>
                </c:pt>
              </c:numCache>
            </c:numRef>
          </c:val>
          <c:extLst>
            <c:ext xmlns:c16="http://schemas.microsoft.com/office/drawing/2014/chart" uri="{C3380CC4-5D6E-409C-BE32-E72D297353CC}">
              <c16:uniqueId val="{00000001-6E29-482F-8884-1019902AF67E}"/>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CO"/>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Junio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Junio '!$I$47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'!$B$48:$B$49</c:f>
              <c:strCache>
                <c:ptCount val="2"/>
                <c:pt idx="0">
                  <c:v>OPTIMIZACIÓN  GESTION DE ACTIVOS</c:v>
                </c:pt>
                <c:pt idx="1">
                  <c:v>EVALUACIÓN DE LA ESTRUCTURA ACTUAL DE FONADE VS LA NECESIDAD DE LAS ÁREAS</c:v>
                </c:pt>
              </c:strCache>
            </c:strRef>
          </c:cat>
          <c:val>
            <c:numRef>
              <c:f>'Graficos- Junio '!$I$48:$I$49</c:f>
              <c:numCache>
                <c:formatCode>0%</c:formatCode>
                <c:ptCount val="2"/>
                <c:pt idx="0">
                  <c:v>0</c:v>
                </c:pt>
                <c:pt idx="1">
                  <c:v>0</c:v>
                </c:pt>
              </c:numCache>
            </c:numRef>
          </c:val>
          <c:extLst>
            <c:ext xmlns:c16="http://schemas.microsoft.com/office/drawing/2014/chart" uri="{C3380CC4-5D6E-409C-BE32-E72D297353CC}">
              <c16:uniqueId val="{00000000-F960-412F-B2EC-7BE6B558E26C}"/>
            </c:ext>
          </c:extLst>
        </c:ser>
        <c:ser>
          <c:idx val="0"/>
          <c:order val="1"/>
          <c:tx>
            <c:strRef>
              <c:f>'Graficos- Junio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Junio '!$F$48:$F$49</c:f>
              <c:numCache>
                <c:formatCode>0%</c:formatCode>
                <c:ptCount val="2"/>
                <c:pt idx="0">
                  <c:v>0</c:v>
                </c:pt>
                <c:pt idx="1">
                  <c:v>0</c:v>
                </c:pt>
              </c:numCache>
            </c:numRef>
          </c:val>
          <c:extLst>
            <c:ext xmlns:c16="http://schemas.microsoft.com/office/drawing/2014/chart" uri="{C3380CC4-5D6E-409C-BE32-E72D297353CC}">
              <c16:uniqueId val="{00000001-F960-412F-B2EC-7BE6B558E26C}"/>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Junio 30de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Junio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'!$B$60</c:f>
              <c:strCache>
                <c:ptCount val="1"/>
                <c:pt idx="0">
                  <c:v>IMPLEMENTACIÓN ERP</c:v>
                </c:pt>
              </c:strCache>
            </c:strRef>
          </c:cat>
          <c:val>
            <c:numRef>
              <c:f>'Graficos- Junio '!$F$60</c:f>
              <c:numCache>
                <c:formatCode>0%</c:formatCode>
                <c:ptCount val="1"/>
                <c:pt idx="0">
                  <c:v>0</c:v>
                </c:pt>
              </c:numCache>
            </c:numRef>
          </c:val>
          <c:extLst>
            <c:ext xmlns:c16="http://schemas.microsoft.com/office/drawing/2014/chart" uri="{C3380CC4-5D6E-409C-BE32-E72D297353CC}">
              <c16:uniqueId val="{00000000-FDC1-4C47-BF74-24A3F3B62923}"/>
            </c:ext>
          </c:extLst>
        </c:ser>
        <c:ser>
          <c:idx val="6"/>
          <c:order val="1"/>
          <c:tx>
            <c:strRef>
              <c:f>'Graficos- Junio '!$I$59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'!$B$60</c:f>
              <c:strCache>
                <c:ptCount val="1"/>
                <c:pt idx="0">
                  <c:v>IMPLEMENTACIÓN ERP</c:v>
                </c:pt>
              </c:strCache>
            </c:strRef>
          </c:cat>
          <c:val>
            <c:numRef>
              <c:f>'Graficos- Junio '!$I$60</c:f>
              <c:numCache>
                <c:formatCode>0%</c:formatCode>
                <c:ptCount val="1"/>
                <c:pt idx="0">
                  <c:v>0</c:v>
                </c:pt>
              </c:numCache>
            </c:numRef>
          </c:val>
          <c:extLst>
            <c:ext xmlns:c16="http://schemas.microsoft.com/office/drawing/2014/chart" uri="{C3380CC4-5D6E-409C-BE32-E72D297353CC}">
              <c16:uniqueId val="{00000001-FDC1-4C47-BF74-24A3F3B62923}"/>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Junio30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Junio '!$F$70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'!$B$71</c:f>
              <c:strCache>
                <c:ptCount val="1"/>
                <c:pt idx="0">
                  <c:v>PLAN INSTITUCIONAL DE GESTIÓN Y DESEMPEÑO</c:v>
                </c:pt>
              </c:strCache>
            </c:strRef>
          </c:cat>
          <c:val>
            <c:numRef>
              <c:f>'Graficos- Junio '!$F$71</c:f>
              <c:numCache>
                <c:formatCode>0%</c:formatCode>
                <c:ptCount val="1"/>
                <c:pt idx="0">
                  <c:v>0</c:v>
                </c:pt>
              </c:numCache>
            </c:numRef>
          </c:val>
          <c:extLst>
            <c:ext xmlns:c16="http://schemas.microsoft.com/office/drawing/2014/chart" uri="{C3380CC4-5D6E-409C-BE32-E72D297353CC}">
              <c16:uniqueId val="{00000000-F101-47D7-B958-79611681B206}"/>
            </c:ext>
          </c:extLst>
        </c:ser>
        <c:ser>
          <c:idx val="6"/>
          <c:order val="6"/>
          <c:tx>
            <c:strRef>
              <c:f>'Graficos- Junio '!$I$70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'!$B$71</c:f>
              <c:strCache>
                <c:ptCount val="1"/>
                <c:pt idx="0">
                  <c:v>PLAN INSTITUCIONAL DE GESTIÓN Y DESEMPEÑO</c:v>
                </c:pt>
              </c:strCache>
            </c:strRef>
          </c:cat>
          <c:val>
            <c:numRef>
              <c:f>'Graficos- Junio '!$I$71</c:f>
              <c:numCache>
                <c:formatCode>0%</c:formatCode>
                <c:ptCount val="1"/>
                <c:pt idx="0">
                  <c:v>0</c:v>
                </c:pt>
              </c:numCache>
            </c:numRef>
          </c:val>
          <c:extLst>
            <c:ext xmlns:c16="http://schemas.microsoft.com/office/drawing/2014/chart" uri="{C3380CC4-5D6E-409C-BE32-E72D297353CC}">
              <c16:uniqueId val="{00000001-F101-47D7-B958-79611681B206}"/>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Junio '!$C$70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Junio '!$B$71</c15:sqref>
                        </c15:formulaRef>
                      </c:ext>
                    </c:extLst>
                    <c:strCache>
                      <c:ptCount val="1"/>
                      <c:pt idx="0">
                        <c:v>PLAN INSTITUCIONAL DE GESTIÓN Y DESEMPEÑO</c:v>
                      </c:pt>
                    </c:strCache>
                  </c:strRef>
                </c:cat>
                <c:val>
                  <c:numRef>
                    <c:extLst>
                      <c:ext uri="{02D57815-91ED-43cb-92C2-25804820EDAC}">
                        <c15:formulaRef>
                          <c15:sqref>'Graficos- Junio '!$C$71</c15:sqref>
                        </c15:formulaRef>
                      </c:ext>
                    </c:extLst>
                    <c:numCache>
                      <c:formatCode>0.0%</c:formatCode>
                      <c:ptCount val="1"/>
                      <c:pt idx="0">
                        <c:v>0.12</c:v>
                      </c:pt>
                    </c:numCache>
                  </c:numRef>
                </c:val>
                <c:extLst>
                  <c:ext xmlns:c16="http://schemas.microsoft.com/office/drawing/2014/chart" uri="{C3380CC4-5D6E-409C-BE32-E72D297353CC}">
                    <c16:uniqueId val="{00000002-F101-47D7-B958-79611681B20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Junio '!$D$70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F101-47D7-B958-79611681B20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Junio '!$E$70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F101-47D7-B958-79611681B20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Junio '!$G$70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F101-47D7-B958-79611681B20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Junio '!$H$70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F101-47D7-B958-79611681B206}"/>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Julio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Julio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Julio '!$F$34:$F$36</c:f>
              <c:numCache>
                <c:formatCode>0%</c:formatCode>
                <c:ptCount val="3"/>
                <c:pt idx="0">
                  <c:v>0</c:v>
                </c:pt>
                <c:pt idx="1">
                  <c:v>0</c:v>
                </c:pt>
                <c:pt idx="2">
                  <c:v>0</c:v>
                </c:pt>
              </c:numCache>
            </c:numRef>
          </c:val>
          <c:extLst>
            <c:ext xmlns:c16="http://schemas.microsoft.com/office/drawing/2014/chart" uri="{C3380CC4-5D6E-409C-BE32-E72D297353CC}">
              <c16:uniqueId val="{00000000-D645-41B8-AA74-7E7BFAA26092}"/>
            </c:ext>
          </c:extLst>
        </c:ser>
        <c:ser>
          <c:idx val="2"/>
          <c:order val="7"/>
          <c:tx>
            <c:strRef>
              <c:f>'Graficos- Julio '!$I$33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2-D645-41B8-AA74-7E7BFAA2609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Julio '!$I$34:$I$36</c:f>
              <c:numCache>
                <c:formatCode>0%</c:formatCode>
                <c:ptCount val="3"/>
                <c:pt idx="0">
                  <c:v>0</c:v>
                </c:pt>
                <c:pt idx="1">
                  <c:v>0</c:v>
                </c:pt>
                <c:pt idx="2">
                  <c:v>0</c:v>
                </c:pt>
              </c:numCache>
            </c:numRef>
          </c:val>
          <c:extLst>
            <c:ext xmlns:c16="http://schemas.microsoft.com/office/drawing/2014/chart" uri="{C3380CC4-5D6E-409C-BE32-E72D297353CC}">
              <c16:uniqueId val="{00000003-D645-41B8-AA74-7E7BFAA26092}"/>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Julio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Julio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D645-41B8-AA74-7E7BFAA26092}"/>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Julio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D645-41B8-AA74-7E7BFAA26092}"/>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Julio '!$I$33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7-D645-41B8-AA74-7E7BFAA2609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D645-41B8-AA74-7E7BFAA2609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Julio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D645-41B8-AA74-7E7BFAA26092}"/>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Julio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D645-41B8-AA74-7E7BFAA26092}"/>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Julio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D645-41B8-AA74-7E7BFAA26092}"/>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CO"/>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JULIO 31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621126607202808"/>
          <c:y val="1.13114749718029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Julio '!$C$15</c:f>
              <c:strCache>
                <c:ptCount val="1"/>
                <c:pt idx="0">
                  <c:v>31-jul.-18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0-B1DE-4705-8733-FCCCD6265C73}"/>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B1DE-4705-8733-FCCCD6265C73}"/>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Julio '!$B$16:$B$17</c:f>
              <c:strCache>
                <c:ptCount val="2"/>
                <c:pt idx="0">
                  <c:v>Cumplimiento de Hitos</c:v>
                </c:pt>
                <c:pt idx="1">
                  <c:v>Cumplimiento Temporal</c:v>
                </c:pt>
              </c:strCache>
            </c:strRef>
          </c:cat>
          <c:val>
            <c:numRef>
              <c:f>'Graficos- Julio '!$C$16:$C$17</c:f>
              <c:numCache>
                <c:formatCode>0.0%</c:formatCode>
                <c:ptCount val="2"/>
                <c:pt idx="0" formatCode="0%">
                  <c:v>0</c:v>
                </c:pt>
                <c:pt idx="1">
                  <c:v>0</c:v>
                </c:pt>
              </c:numCache>
            </c:numRef>
          </c:val>
          <c:extLst>
            <c:ext xmlns:c16="http://schemas.microsoft.com/office/drawing/2014/chart" uri="{C3380CC4-5D6E-409C-BE32-E72D297353CC}">
              <c16:uniqueId val="{00000002-B1DE-4705-8733-FCCCD6265C73}"/>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s-CO"/>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c:spPr>
  <c:txPr>
    <a:bodyPr/>
    <a:lstStyle/>
    <a:p>
      <a:pPr>
        <a:defRPr/>
      </a:pPr>
      <a:endParaRPr lang="es-CO"/>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Julio 31</a:t>
            </a:r>
            <a:r>
              <a:rPr lang="en-US" baseline="0"/>
              <a:t> </a:t>
            </a:r>
            <a:r>
              <a:rPr lang="en-US"/>
              <a:t>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Julio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'!$B$27:$B$28</c:f>
              <c:strCache>
                <c:ptCount val="2"/>
                <c:pt idx="0">
                  <c:v>ACTUALIZACIÓN DE LA  METODOLOGÍA PARA NUEVOS NEGOCIOS </c:v>
                </c:pt>
                <c:pt idx="1">
                  <c:v>OPTIMIZACIÓN DEL  SEGUIMIENTO A LA SUPERVISIÓN DE PROYECTOS</c:v>
                </c:pt>
              </c:strCache>
            </c:strRef>
          </c:cat>
          <c:val>
            <c:numRef>
              <c:f>'Graficos- Julio '!$F$27:$F$28</c:f>
              <c:numCache>
                <c:formatCode>0%</c:formatCode>
                <c:ptCount val="2"/>
                <c:pt idx="0" formatCode="0.0%">
                  <c:v>0</c:v>
                </c:pt>
                <c:pt idx="1">
                  <c:v>0</c:v>
                </c:pt>
              </c:numCache>
            </c:numRef>
          </c:val>
          <c:extLst>
            <c:ext xmlns:c16="http://schemas.microsoft.com/office/drawing/2014/chart" uri="{C3380CC4-5D6E-409C-BE32-E72D297353CC}">
              <c16:uniqueId val="{00000000-18DF-4099-95D8-701EE83DDF63}"/>
            </c:ext>
          </c:extLst>
        </c:ser>
        <c:ser>
          <c:idx val="6"/>
          <c:order val="1"/>
          <c:tx>
            <c:strRef>
              <c:f>'Graficos- Julio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'!$B$27:$B$28</c:f>
              <c:strCache>
                <c:ptCount val="2"/>
                <c:pt idx="0">
                  <c:v>ACTUALIZACIÓN DE LA  METODOLOGÍA PARA NUEVOS NEGOCIOS </c:v>
                </c:pt>
                <c:pt idx="1">
                  <c:v>OPTIMIZACIÓN DEL  SEGUIMIENTO A LA SUPERVISIÓN DE PROYECTOS</c:v>
                </c:pt>
              </c:strCache>
            </c:strRef>
          </c:cat>
          <c:val>
            <c:numRef>
              <c:f>'Graficos- Julio '!$I$27:$I$28</c:f>
              <c:numCache>
                <c:formatCode>0%</c:formatCode>
                <c:ptCount val="2"/>
                <c:pt idx="0">
                  <c:v>0</c:v>
                </c:pt>
                <c:pt idx="1">
                  <c:v>0</c:v>
                </c:pt>
              </c:numCache>
            </c:numRef>
          </c:val>
          <c:extLst>
            <c:ext xmlns:c16="http://schemas.microsoft.com/office/drawing/2014/chart" uri="{C3380CC4-5D6E-409C-BE32-E72D297353CC}">
              <c16:uniqueId val="{00000001-18DF-4099-95D8-701EE83DDF63}"/>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CO"/>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Julio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Julio '!$I$47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'!$B$48:$B$49</c:f>
              <c:strCache>
                <c:ptCount val="2"/>
                <c:pt idx="0">
                  <c:v>OPTIMIZACIÓN  GESTION DE ACTIVOS</c:v>
                </c:pt>
                <c:pt idx="1">
                  <c:v>EVALUACIÓN DE LA ESTRUCTURA ACTUAL DE FONADE VS LA NECESIDAD DE LAS ÁREAS</c:v>
                </c:pt>
              </c:strCache>
            </c:strRef>
          </c:cat>
          <c:val>
            <c:numRef>
              <c:f>'Graficos- Julio '!$I$48:$I$49</c:f>
              <c:numCache>
                <c:formatCode>0%</c:formatCode>
                <c:ptCount val="2"/>
                <c:pt idx="0">
                  <c:v>0</c:v>
                </c:pt>
                <c:pt idx="1">
                  <c:v>0</c:v>
                </c:pt>
              </c:numCache>
            </c:numRef>
          </c:val>
          <c:extLst>
            <c:ext xmlns:c16="http://schemas.microsoft.com/office/drawing/2014/chart" uri="{C3380CC4-5D6E-409C-BE32-E72D297353CC}">
              <c16:uniqueId val="{00000000-C7A3-4821-A958-A166E56EF1DC}"/>
            </c:ext>
          </c:extLst>
        </c:ser>
        <c:ser>
          <c:idx val="0"/>
          <c:order val="1"/>
          <c:tx>
            <c:strRef>
              <c:f>'Graficos- Julio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Julio '!$F$48:$F$49</c:f>
              <c:numCache>
                <c:formatCode>0%</c:formatCode>
                <c:ptCount val="2"/>
                <c:pt idx="0">
                  <c:v>0</c:v>
                </c:pt>
                <c:pt idx="1">
                  <c:v>0</c:v>
                </c:pt>
              </c:numCache>
            </c:numRef>
          </c:val>
          <c:extLst>
            <c:ext xmlns:c16="http://schemas.microsoft.com/office/drawing/2014/chart" uri="{C3380CC4-5D6E-409C-BE32-E72D297353CC}">
              <c16:uniqueId val="{00000001-C7A3-4821-A958-A166E56EF1DC}"/>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Julio 31 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Julio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'!$B$60</c:f>
              <c:strCache>
                <c:ptCount val="1"/>
                <c:pt idx="0">
                  <c:v>IMPLEMENTACIÓN ERP</c:v>
                </c:pt>
              </c:strCache>
            </c:strRef>
          </c:cat>
          <c:val>
            <c:numRef>
              <c:f>'Graficos- Julio '!$F$60</c:f>
              <c:numCache>
                <c:formatCode>0%</c:formatCode>
                <c:ptCount val="1"/>
                <c:pt idx="0">
                  <c:v>0</c:v>
                </c:pt>
              </c:numCache>
            </c:numRef>
          </c:val>
          <c:extLst>
            <c:ext xmlns:c16="http://schemas.microsoft.com/office/drawing/2014/chart" uri="{C3380CC4-5D6E-409C-BE32-E72D297353CC}">
              <c16:uniqueId val="{00000000-795A-4CB0-BA99-DBF3FEA2E405}"/>
            </c:ext>
          </c:extLst>
        </c:ser>
        <c:ser>
          <c:idx val="6"/>
          <c:order val="1"/>
          <c:tx>
            <c:strRef>
              <c:f>'Graficos- Julio '!$I$59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'!$B$60</c:f>
              <c:strCache>
                <c:ptCount val="1"/>
                <c:pt idx="0">
                  <c:v>IMPLEMENTACIÓN ERP</c:v>
                </c:pt>
              </c:strCache>
            </c:strRef>
          </c:cat>
          <c:val>
            <c:numRef>
              <c:f>'Graficos- Julio '!$I$60</c:f>
              <c:numCache>
                <c:formatCode>0%</c:formatCode>
                <c:ptCount val="1"/>
                <c:pt idx="0">
                  <c:v>0</c:v>
                </c:pt>
              </c:numCache>
            </c:numRef>
          </c:val>
          <c:extLst>
            <c:ext xmlns:c16="http://schemas.microsoft.com/office/drawing/2014/chart" uri="{C3380CC4-5D6E-409C-BE32-E72D297353CC}">
              <c16:uniqueId val="{00000001-795A-4CB0-BA99-DBF3FEA2E405}"/>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Marzo 31 de 2018</a:t>
            </a:r>
          </a:p>
        </c:rich>
      </c:tx>
      <c:layout>
        <c:manualLayout>
          <c:xMode val="edge"/>
          <c:yMode val="edge"/>
          <c:x val="0.28794444444444445"/>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MARZO'!$F$26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MARZO'!$B$27:$B$28</c:f>
              <c:strCache>
                <c:ptCount val="2"/>
                <c:pt idx="0">
                  <c:v>ACTUALIZACIÓN DE LA  METODOLOGÍA PARA NUEVOS NEGOCIOS </c:v>
                </c:pt>
                <c:pt idx="1">
                  <c:v>OPTIMIZACIÓN DEL  SEGUIMIENTO A LA SUPERVISIÓN DE PROYECTOS</c:v>
                </c:pt>
              </c:strCache>
            </c:strRef>
          </c:cat>
          <c:val>
            <c:numRef>
              <c:f>'Graficos- MARZO'!$F$27:$F$28</c:f>
              <c:numCache>
                <c:formatCode>0%</c:formatCode>
                <c:ptCount val="2"/>
                <c:pt idx="0" formatCode="0.0%">
                  <c:v>0</c:v>
                </c:pt>
                <c:pt idx="1">
                  <c:v>0</c:v>
                </c:pt>
              </c:numCache>
            </c:numRef>
          </c:val>
          <c:extLst>
            <c:ext xmlns:c16="http://schemas.microsoft.com/office/drawing/2014/chart" uri="{C3380CC4-5D6E-409C-BE32-E72D297353CC}">
              <c16:uniqueId val="{00000003-9D8E-4B7C-A123-7BC7600D5886}"/>
            </c:ext>
          </c:extLst>
        </c:ser>
        <c:ser>
          <c:idx val="6"/>
          <c:order val="1"/>
          <c:tx>
            <c:strRef>
              <c:f>'Graficos- MARZO'!$I$26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MARZO'!$B$27:$B$28</c:f>
              <c:strCache>
                <c:ptCount val="2"/>
                <c:pt idx="0">
                  <c:v>ACTUALIZACIÓN DE LA  METODOLOGÍA PARA NUEVOS NEGOCIOS </c:v>
                </c:pt>
                <c:pt idx="1">
                  <c:v>OPTIMIZACIÓN DEL  SEGUIMIENTO A LA SUPERVISIÓN DE PROYECTOS</c:v>
                </c:pt>
              </c:strCache>
            </c:strRef>
          </c:cat>
          <c:val>
            <c:numRef>
              <c:f>'Graficos- MARZO'!$I$27:$I$28</c:f>
              <c:numCache>
                <c:formatCode>0%</c:formatCode>
                <c:ptCount val="2"/>
                <c:pt idx="0">
                  <c:v>0</c:v>
                </c:pt>
                <c:pt idx="1">
                  <c:v>0</c:v>
                </c:pt>
              </c:numCache>
            </c:numRef>
          </c:val>
          <c:extLst>
            <c:ext xmlns:c16="http://schemas.microsoft.com/office/drawing/2014/chart" uri="{C3380CC4-5D6E-409C-BE32-E72D297353CC}">
              <c16:uniqueId val="{00000006-9D8E-4B7C-A123-7BC7600D5886}"/>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CO"/>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Julio 31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Julio '!$F$70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'!$B$71</c:f>
              <c:strCache>
                <c:ptCount val="1"/>
                <c:pt idx="0">
                  <c:v>PLAN INSTITUCIONAL DE GESTIÓN Y DESEMPEÑO</c:v>
                </c:pt>
              </c:strCache>
            </c:strRef>
          </c:cat>
          <c:val>
            <c:numRef>
              <c:f>'Graficos- Julio '!$F$71</c:f>
              <c:numCache>
                <c:formatCode>0%</c:formatCode>
                <c:ptCount val="1"/>
                <c:pt idx="0">
                  <c:v>0</c:v>
                </c:pt>
              </c:numCache>
            </c:numRef>
          </c:val>
          <c:extLst>
            <c:ext xmlns:c16="http://schemas.microsoft.com/office/drawing/2014/chart" uri="{C3380CC4-5D6E-409C-BE32-E72D297353CC}">
              <c16:uniqueId val="{00000000-D9BE-4755-AC38-9A04A88EFA02}"/>
            </c:ext>
          </c:extLst>
        </c:ser>
        <c:ser>
          <c:idx val="6"/>
          <c:order val="6"/>
          <c:tx>
            <c:strRef>
              <c:f>'Graficos- Julio '!$I$70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'!$B$71</c:f>
              <c:strCache>
                <c:ptCount val="1"/>
                <c:pt idx="0">
                  <c:v>PLAN INSTITUCIONAL DE GESTIÓN Y DESEMPEÑO</c:v>
                </c:pt>
              </c:strCache>
            </c:strRef>
          </c:cat>
          <c:val>
            <c:numRef>
              <c:f>'Graficos- Julio '!$I$71</c:f>
              <c:numCache>
                <c:formatCode>0%</c:formatCode>
                <c:ptCount val="1"/>
                <c:pt idx="0">
                  <c:v>0</c:v>
                </c:pt>
              </c:numCache>
            </c:numRef>
          </c:val>
          <c:extLst>
            <c:ext xmlns:c16="http://schemas.microsoft.com/office/drawing/2014/chart" uri="{C3380CC4-5D6E-409C-BE32-E72D297353CC}">
              <c16:uniqueId val="{00000001-D9BE-4755-AC38-9A04A88EFA02}"/>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Julio '!$C$70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Julio '!$B$71</c15:sqref>
                        </c15:formulaRef>
                      </c:ext>
                    </c:extLst>
                    <c:strCache>
                      <c:ptCount val="1"/>
                      <c:pt idx="0">
                        <c:v>PLAN INSTITUCIONAL DE GESTIÓN Y DESEMPEÑO</c:v>
                      </c:pt>
                    </c:strCache>
                  </c:strRef>
                </c:cat>
                <c:val>
                  <c:numRef>
                    <c:extLst>
                      <c:ext uri="{02D57815-91ED-43cb-92C2-25804820EDAC}">
                        <c15:formulaRef>
                          <c15:sqref>'Graficos- Julio '!$C$71</c15:sqref>
                        </c15:formulaRef>
                      </c:ext>
                    </c:extLst>
                    <c:numCache>
                      <c:formatCode>0.0%</c:formatCode>
                      <c:ptCount val="1"/>
                      <c:pt idx="0">
                        <c:v>0.12</c:v>
                      </c:pt>
                    </c:numCache>
                  </c:numRef>
                </c:val>
                <c:extLst>
                  <c:ext xmlns:c16="http://schemas.microsoft.com/office/drawing/2014/chart" uri="{C3380CC4-5D6E-409C-BE32-E72D297353CC}">
                    <c16:uniqueId val="{00000002-D9BE-4755-AC38-9A04A88EFA0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Julio '!$D$70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D9BE-4755-AC38-9A04A88EFA0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Julio '!$E$70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D9BE-4755-AC38-9A04A88EFA0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Julio '!$G$70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D9BE-4755-AC38-9A04A88EFA0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Julio '!$H$70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D9BE-4755-AC38-9A04A88EFA02}"/>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Agosto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236676741846815E-2"/>
          <c:y val="0.19522884584001687"/>
          <c:w val="0.93888888888888888"/>
          <c:h val="0.48500729075532223"/>
        </c:manualLayout>
      </c:layout>
      <c:bar3DChart>
        <c:barDir val="col"/>
        <c:grouping val="clustered"/>
        <c:varyColors val="0"/>
        <c:ser>
          <c:idx val="3"/>
          <c:order val="0"/>
          <c:tx>
            <c:strRef>
              <c:f>'Graficos- Agosto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Agosto '!$F$34:$F$36</c:f>
              <c:numCache>
                <c:formatCode>0%</c:formatCode>
                <c:ptCount val="3"/>
                <c:pt idx="0">
                  <c:v>0</c:v>
                </c:pt>
                <c:pt idx="1">
                  <c:v>0</c:v>
                </c:pt>
                <c:pt idx="2">
                  <c:v>0</c:v>
                </c:pt>
              </c:numCache>
            </c:numRef>
          </c:val>
          <c:extLst>
            <c:ext xmlns:c16="http://schemas.microsoft.com/office/drawing/2014/chart" uri="{C3380CC4-5D6E-409C-BE32-E72D297353CC}">
              <c16:uniqueId val="{00000000-B34D-4DB6-A82B-121BD45B6E06}"/>
            </c:ext>
          </c:extLst>
        </c:ser>
        <c:ser>
          <c:idx val="7"/>
          <c:order val="3"/>
          <c:tx>
            <c:strRef>
              <c:f>'Graficos- Agosto '!$I$33</c:f>
              <c:strCache>
                <c:ptCount val="1"/>
                <c:pt idx="0">
                  <c:v>Cumplimiento Temporal</c:v>
                </c:pt>
              </c:strCache>
            </c:strRef>
          </c:tx>
          <c:spPr>
            <a:solidFill>
              <a:schemeClr val="accent1">
                <a:lumMod val="75000"/>
              </a:schemeClr>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Agosto '!$I$34:$I$36</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B34D-4DB6-A82B-121BD45B6E06}"/>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Agosto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Agosto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B34D-4DB6-A82B-121BD45B6E06}"/>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Agosto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B34D-4DB6-A82B-121BD45B6E0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Agosto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B34D-4DB6-A82B-121BD45B6E06}"/>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Agosto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B34D-4DB6-A82B-121BD45B6E06}"/>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Agosto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B34D-4DB6-A82B-121BD45B6E06}"/>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'Graficos- Agosto '!$I$33</c15:sqref>
                        </c15:formulaRef>
                      </c:ext>
                    </c:extLst>
                    <c:strCache>
                      <c:ptCount val="1"/>
                      <c:pt idx="0">
                        <c:v>Cumplimiento Temporal</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3-B34D-4DB6-A82B-121BD45B6E06}"/>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CO"/>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84437256"/>
        <c:crosses val="autoZero"/>
        <c:crossBetween val="between"/>
      </c:valAx>
      <c:spPr>
        <a:noFill/>
        <a:ln>
          <a:noFill/>
        </a:ln>
        <a:effectLst/>
      </c:spPr>
    </c:plotArea>
    <c:legend>
      <c:legendPos val="b"/>
      <c:layout>
        <c:manualLayout>
          <c:xMode val="edge"/>
          <c:yMode val="edge"/>
          <c:x val="0.21100096864063433"/>
          <c:y val="0.94460593299607143"/>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AGOSTO 31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621126607202808"/>
          <c:y val="1.13114749718029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Agosto '!$C$15</c:f>
              <c:strCache>
                <c:ptCount val="1"/>
                <c:pt idx="0">
                  <c:v>31-ago.-18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0-F1FA-4925-BD81-099D916C6695}"/>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F1FA-4925-BD81-099D916C669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Agosto '!$B$16:$B$17</c:f>
              <c:strCache>
                <c:ptCount val="2"/>
                <c:pt idx="0">
                  <c:v>Cumplimiento de Hitos</c:v>
                </c:pt>
                <c:pt idx="1">
                  <c:v>Cumplimiento Temporal</c:v>
                </c:pt>
              </c:strCache>
            </c:strRef>
          </c:cat>
          <c:val>
            <c:numRef>
              <c:f>'Graficos- Agosto '!$C$16:$C$17</c:f>
              <c:numCache>
                <c:formatCode>0.0%</c:formatCode>
                <c:ptCount val="2"/>
                <c:pt idx="0" formatCode="0%">
                  <c:v>0</c:v>
                </c:pt>
                <c:pt idx="1">
                  <c:v>0</c:v>
                </c:pt>
              </c:numCache>
            </c:numRef>
          </c:val>
          <c:extLst>
            <c:ext xmlns:c16="http://schemas.microsoft.com/office/drawing/2014/chart" uri="{C3380CC4-5D6E-409C-BE32-E72D297353CC}">
              <c16:uniqueId val="{00000002-F1FA-4925-BD81-099D916C6695}"/>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s-CO"/>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CO"/>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a:scene3d>
      <a:camera prst="orthographicFront"/>
      <a:lightRig rig="threePt" dir="t"/>
    </a:scene3d>
  </c:spPr>
  <c:txPr>
    <a:bodyPr/>
    <a:lstStyle/>
    <a:p>
      <a:pPr>
        <a:defRPr/>
      </a:pPr>
      <a:endParaRPr lang="es-CO"/>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Agosto 31</a:t>
            </a:r>
            <a:r>
              <a:rPr lang="en-US" baseline="0"/>
              <a:t> </a:t>
            </a:r>
            <a:r>
              <a:rPr lang="en-US"/>
              <a:t>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Agosto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'!$B$27:$B$28</c:f>
              <c:strCache>
                <c:ptCount val="2"/>
                <c:pt idx="0">
                  <c:v>ACTUALIZACIÓN DE LA  METODOLOGÍA PARA NUEVOS NEGOCIOS </c:v>
                </c:pt>
                <c:pt idx="1">
                  <c:v>OPTIMIZACIÓN DEL  SEGUIMIENTO A LA SUPERVISIÓN DE PROYECTOS</c:v>
                </c:pt>
              </c:strCache>
            </c:strRef>
          </c:cat>
          <c:val>
            <c:numRef>
              <c:f>'Graficos- Agosto '!$F$27:$F$28</c:f>
              <c:numCache>
                <c:formatCode>0%</c:formatCode>
                <c:ptCount val="2"/>
                <c:pt idx="0" formatCode="0.0%">
                  <c:v>0</c:v>
                </c:pt>
                <c:pt idx="1">
                  <c:v>0</c:v>
                </c:pt>
              </c:numCache>
            </c:numRef>
          </c:val>
          <c:extLst>
            <c:ext xmlns:c16="http://schemas.microsoft.com/office/drawing/2014/chart" uri="{C3380CC4-5D6E-409C-BE32-E72D297353CC}">
              <c16:uniqueId val="{00000000-E678-477F-8E09-C677E445D3E1}"/>
            </c:ext>
          </c:extLst>
        </c:ser>
        <c:ser>
          <c:idx val="6"/>
          <c:order val="1"/>
          <c:tx>
            <c:strRef>
              <c:f>'Graficos- Agosto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'!$B$27:$B$28</c:f>
              <c:strCache>
                <c:ptCount val="2"/>
                <c:pt idx="0">
                  <c:v>ACTUALIZACIÓN DE LA  METODOLOGÍA PARA NUEVOS NEGOCIOS </c:v>
                </c:pt>
                <c:pt idx="1">
                  <c:v>OPTIMIZACIÓN DEL  SEGUIMIENTO A LA SUPERVISIÓN DE PROYECTOS</c:v>
                </c:pt>
              </c:strCache>
            </c:strRef>
          </c:cat>
          <c:val>
            <c:numRef>
              <c:f>'Graficos- Agosto '!$I$27:$I$28</c:f>
              <c:numCache>
                <c:formatCode>0%</c:formatCode>
                <c:ptCount val="2"/>
                <c:pt idx="0">
                  <c:v>0</c:v>
                </c:pt>
                <c:pt idx="1">
                  <c:v>0</c:v>
                </c:pt>
              </c:numCache>
            </c:numRef>
          </c:val>
          <c:extLst>
            <c:ext xmlns:c16="http://schemas.microsoft.com/office/drawing/2014/chart" uri="{C3380CC4-5D6E-409C-BE32-E72D297353CC}">
              <c16:uniqueId val="{00000001-E678-477F-8E09-C677E445D3E1}"/>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CO"/>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Agosto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Agosto '!$I$47</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'!$B$48:$B$49</c:f>
              <c:strCache>
                <c:ptCount val="2"/>
                <c:pt idx="0">
                  <c:v>OPTIMIZACIÓN  GESTION DE ACTIVOS</c:v>
                </c:pt>
                <c:pt idx="1">
                  <c:v>EVALUACIÓN DE LA ESTRUCTURA ACTUAL DE FONADE VS LA NECESIDAD DE LAS ÁREAS</c:v>
                </c:pt>
              </c:strCache>
            </c:strRef>
          </c:cat>
          <c:val>
            <c:numRef>
              <c:f>'Graficos- Agosto '!$I$48:$I$49</c:f>
              <c:numCache>
                <c:formatCode>0%</c:formatCode>
                <c:ptCount val="2"/>
                <c:pt idx="0">
                  <c:v>0</c:v>
                </c:pt>
                <c:pt idx="1">
                  <c:v>0</c:v>
                </c:pt>
              </c:numCache>
            </c:numRef>
          </c:val>
          <c:extLst>
            <c:ext xmlns:c16="http://schemas.microsoft.com/office/drawing/2014/chart" uri="{C3380CC4-5D6E-409C-BE32-E72D297353CC}">
              <c16:uniqueId val="{00000000-8244-4586-A6B9-01FF12BA5FD9}"/>
            </c:ext>
          </c:extLst>
        </c:ser>
        <c:ser>
          <c:idx val="0"/>
          <c:order val="1"/>
          <c:tx>
            <c:strRef>
              <c:f>'Graficos- Agosto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Agosto '!$F$48:$F$49</c:f>
              <c:numCache>
                <c:formatCode>0%</c:formatCode>
                <c:ptCount val="2"/>
                <c:pt idx="0">
                  <c:v>0</c:v>
                </c:pt>
                <c:pt idx="1">
                  <c:v>0</c:v>
                </c:pt>
              </c:numCache>
            </c:numRef>
          </c:val>
          <c:extLst>
            <c:ext xmlns:c16="http://schemas.microsoft.com/office/drawing/2014/chart" uri="{C3380CC4-5D6E-409C-BE32-E72D297353CC}">
              <c16:uniqueId val="{00000001-8244-4586-A6B9-01FF12BA5FD9}"/>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552536008"/>
        <c:crosses val="autoZero"/>
        <c:auto val="1"/>
        <c:lblAlgn val="ctr"/>
        <c:lblOffset val="100"/>
        <c:noMultiLvlLbl val="0"/>
      </c:catAx>
      <c:valAx>
        <c:axId val="552536008"/>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5253535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Agosto 31 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Agosto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'!$B$60</c:f>
              <c:strCache>
                <c:ptCount val="1"/>
                <c:pt idx="0">
                  <c:v>IMPLEMENTACIÓN ERP</c:v>
                </c:pt>
              </c:strCache>
            </c:strRef>
          </c:cat>
          <c:val>
            <c:numRef>
              <c:f>'Graficos- Agosto '!$F$60</c:f>
              <c:numCache>
                <c:formatCode>0%</c:formatCode>
                <c:ptCount val="1"/>
                <c:pt idx="0">
                  <c:v>0</c:v>
                </c:pt>
              </c:numCache>
            </c:numRef>
          </c:val>
          <c:extLst>
            <c:ext xmlns:c16="http://schemas.microsoft.com/office/drawing/2014/chart" uri="{C3380CC4-5D6E-409C-BE32-E72D297353CC}">
              <c16:uniqueId val="{00000000-AA85-44C4-BD8F-351D5DAF9782}"/>
            </c:ext>
          </c:extLst>
        </c:ser>
        <c:ser>
          <c:idx val="6"/>
          <c:order val="1"/>
          <c:tx>
            <c:strRef>
              <c:f>'Graficos- Agosto '!$I$59</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'!$B$60</c:f>
              <c:strCache>
                <c:ptCount val="1"/>
                <c:pt idx="0">
                  <c:v>IMPLEMENTACIÓN ERP</c:v>
                </c:pt>
              </c:strCache>
            </c:strRef>
          </c:cat>
          <c:val>
            <c:numRef>
              <c:f>'Graficos- Agosto '!$I$60</c:f>
              <c:numCache>
                <c:formatCode>0%</c:formatCode>
                <c:ptCount val="1"/>
                <c:pt idx="0">
                  <c:v>0</c:v>
                </c:pt>
              </c:numCache>
            </c:numRef>
          </c:val>
          <c:extLst>
            <c:ext xmlns:c16="http://schemas.microsoft.com/office/drawing/2014/chart" uri="{C3380CC4-5D6E-409C-BE32-E72D297353CC}">
              <c16:uniqueId val="{00000001-AA85-44C4-BD8F-351D5DAF9782}"/>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Septiembre  30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236676741846815E-2"/>
          <c:y val="0.19522884584001687"/>
          <c:w val="0.93888888888888888"/>
          <c:h val="0.48500729075532223"/>
        </c:manualLayout>
      </c:layout>
      <c:bar3DChart>
        <c:barDir val="col"/>
        <c:grouping val="clustered"/>
        <c:varyColors val="0"/>
        <c:ser>
          <c:idx val="3"/>
          <c:order val="0"/>
          <c:tx>
            <c:strRef>
              <c:f>'Graficos- Septiembre'!$F$32</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Septiembre'!$B$33:$B$35</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Septiembre'!$F$33:$F$35</c:f>
              <c:numCache>
                <c:formatCode>0%</c:formatCode>
                <c:ptCount val="3"/>
                <c:pt idx="0">
                  <c:v>0</c:v>
                </c:pt>
                <c:pt idx="1">
                  <c:v>0</c:v>
                </c:pt>
                <c:pt idx="2">
                  <c:v>0</c:v>
                </c:pt>
              </c:numCache>
            </c:numRef>
          </c:val>
          <c:extLst>
            <c:ext xmlns:c16="http://schemas.microsoft.com/office/drawing/2014/chart" uri="{C3380CC4-5D6E-409C-BE32-E72D297353CC}">
              <c16:uniqueId val="{00000000-CB54-4C6C-BBFE-F6357E58CD4F}"/>
            </c:ext>
          </c:extLst>
        </c:ser>
        <c:ser>
          <c:idx val="7"/>
          <c:order val="3"/>
          <c:tx>
            <c:strRef>
              <c:f>'Graficos- Septiembre'!$I$32</c:f>
              <c:strCache>
                <c:ptCount val="1"/>
                <c:pt idx="0">
                  <c:v>Cumplimiento Temporal</c:v>
                </c:pt>
              </c:strCache>
            </c:strRef>
          </c:tx>
          <c:spPr>
            <a:solidFill>
              <a:schemeClr val="accent1">
                <a:lumMod val="75000"/>
              </a:schemeClr>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Septiembre'!$B$33:$B$35</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Septiembre'!$I$33:$I$35</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1-CB54-4C6C-BBFE-F6357E58CD4F}"/>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Septiembre'!$G$32</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Septiembre'!$G$33:$G$35</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2-CB54-4C6C-BBFE-F6357E58CD4F}"/>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Septiembre'!$H$32</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Septiembre'!$H$33:$H$35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3-CB54-4C6C-BBFE-F6357E58CD4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Septiembre'!$F$32</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Septiembre'!$F$33:$F$35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4-CB54-4C6C-BBFE-F6357E58CD4F}"/>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Septiembre'!$G$32</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Septiembre'!$G$33:$G$35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CB54-4C6C-BBFE-F6357E58CD4F}"/>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Septiembre'!$H$32</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Septiembre'!$H$33:$H$35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6-CB54-4C6C-BBFE-F6357E58CD4F}"/>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'Graficos- Septiembre'!$I$32</c15:sqref>
                        </c15:formulaRef>
                      </c:ext>
                    </c:extLst>
                    <c:strCache>
                      <c:ptCount val="1"/>
                      <c:pt idx="0">
                        <c:v>Cumplimiento Temporal</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Septiembre'!$I$33:$I$35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7-CB54-4C6C-BBFE-F6357E58CD4F}"/>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CO"/>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84437256"/>
        <c:crosses val="autoZero"/>
        <c:crossBetween val="between"/>
      </c:valAx>
      <c:spPr>
        <a:noFill/>
        <a:ln>
          <a:noFill/>
        </a:ln>
        <a:effectLst/>
      </c:spPr>
    </c:plotArea>
    <c:legend>
      <c:legendPos val="b"/>
      <c:layout>
        <c:manualLayout>
          <c:xMode val="edge"/>
          <c:yMode val="edge"/>
          <c:x val="0.21100096864063433"/>
          <c:y val="0.94460593299607143"/>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SEPTIEMBRE 30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621126607202808"/>
          <c:y val="1.13114749718029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Septiembre'!$C$14</c:f>
              <c:strCache>
                <c:ptCount val="1"/>
                <c:pt idx="0">
                  <c:v>30-sep.-18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0-5CD8-4BE5-885F-97E8C0256F85}"/>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5CD8-4BE5-885F-97E8C0256F8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Septiembre'!$B$15:$B$16</c:f>
              <c:strCache>
                <c:ptCount val="2"/>
                <c:pt idx="0">
                  <c:v>Cumplimiento de Hitos</c:v>
                </c:pt>
                <c:pt idx="1">
                  <c:v>Cumplimiento Temporal</c:v>
                </c:pt>
              </c:strCache>
            </c:strRef>
          </c:cat>
          <c:val>
            <c:numRef>
              <c:f>'Graficos- Septiembre'!$C$15:$C$16</c:f>
              <c:numCache>
                <c:formatCode>0%</c:formatCode>
                <c:ptCount val="2"/>
                <c:pt idx="0">
                  <c:v>1</c:v>
                </c:pt>
                <c:pt idx="1">
                  <c:v>1</c:v>
                </c:pt>
              </c:numCache>
            </c:numRef>
          </c:val>
          <c:extLst>
            <c:ext xmlns:c16="http://schemas.microsoft.com/office/drawing/2014/chart" uri="{C3380CC4-5D6E-409C-BE32-E72D297353CC}">
              <c16:uniqueId val="{00000002-5CD8-4BE5-885F-97E8C0256F85}"/>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s-CO"/>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CO"/>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a:scene3d>
      <a:camera prst="orthographicFront"/>
      <a:lightRig rig="threePt" dir="t"/>
    </a:scene3d>
  </c:spPr>
  <c:txPr>
    <a:bodyPr/>
    <a:lstStyle/>
    <a:p>
      <a:pPr>
        <a:defRPr/>
      </a:pPr>
      <a:endParaRPr lang="es-CO"/>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Septiembre 30</a:t>
            </a:r>
            <a:r>
              <a:rPr lang="en-US" baseline="0"/>
              <a:t> </a:t>
            </a:r>
            <a:r>
              <a:rPr lang="en-US"/>
              <a:t>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Septiembre'!$F$25</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Septiembre'!$B$26:$B$27</c:f>
              <c:strCache>
                <c:ptCount val="2"/>
                <c:pt idx="0">
                  <c:v>ACTUALIZACIÓN DE LA  METODOLOGÍA PARA NUEVOS NEGOCIOS </c:v>
                </c:pt>
                <c:pt idx="1">
                  <c:v>OPTIMIZACIÓN DEL  SEGUIMIENTO A LA SUPERVISIÓN DE PROYECTOS</c:v>
                </c:pt>
              </c:strCache>
            </c:strRef>
          </c:cat>
          <c:val>
            <c:numRef>
              <c:f>'Graficos- Septiembre'!$F$26:$F$27</c:f>
              <c:numCache>
                <c:formatCode>0%</c:formatCode>
                <c:ptCount val="2"/>
                <c:pt idx="0" formatCode="0.0%">
                  <c:v>0</c:v>
                </c:pt>
                <c:pt idx="1">
                  <c:v>0</c:v>
                </c:pt>
              </c:numCache>
            </c:numRef>
          </c:val>
          <c:extLst>
            <c:ext xmlns:c16="http://schemas.microsoft.com/office/drawing/2014/chart" uri="{C3380CC4-5D6E-409C-BE32-E72D297353CC}">
              <c16:uniqueId val="{00000000-4394-4297-A431-C07FCBEB7FE9}"/>
            </c:ext>
          </c:extLst>
        </c:ser>
        <c:ser>
          <c:idx val="6"/>
          <c:order val="1"/>
          <c:tx>
            <c:strRef>
              <c:f>'Graficos- Septiembre'!$I$25</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Septiembre'!$B$26:$B$27</c:f>
              <c:strCache>
                <c:ptCount val="2"/>
                <c:pt idx="0">
                  <c:v>ACTUALIZACIÓN DE LA  METODOLOGÍA PARA NUEVOS NEGOCIOS </c:v>
                </c:pt>
                <c:pt idx="1">
                  <c:v>OPTIMIZACIÓN DEL  SEGUIMIENTO A LA SUPERVISIÓN DE PROYECTOS</c:v>
                </c:pt>
              </c:strCache>
            </c:strRef>
          </c:cat>
          <c:val>
            <c:numRef>
              <c:f>'Graficos- Septiembre'!$I$26:$I$27</c:f>
              <c:numCache>
                <c:formatCode>0%</c:formatCode>
                <c:ptCount val="2"/>
                <c:pt idx="0">
                  <c:v>0</c:v>
                </c:pt>
                <c:pt idx="1">
                  <c:v>0</c:v>
                </c:pt>
              </c:numCache>
            </c:numRef>
          </c:val>
          <c:extLst>
            <c:ext xmlns:c16="http://schemas.microsoft.com/office/drawing/2014/chart" uri="{C3380CC4-5D6E-409C-BE32-E72D297353CC}">
              <c16:uniqueId val="{00000001-4394-4297-A431-C07FCBEB7FE9}"/>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CO"/>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Septiembre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Septiembre'!$I$46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Septiembre'!$B$47:$B$48</c:f>
              <c:strCache>
                <c:ptCount val="2"/>
                <c:pt idx="0">
                  <c:v>OPTIMIZACIÓN  GESTION DE ACTIVOS</c:v>
                </c:pt>
                <c:pt idx="1">
                  <c:v>EVALUACIÓN DE LA ESTRUCTURA ACTUAL DE FONADE VS LA NECESIDAD DE LAS ÁREAS</c:v>
                </c:pt>
              </c:strCache>
            </c:strRef>
          </c:cat>
          <c:val>
            <c:numRef>
              <c:f>'Graficos- Septiembre'!$I$47:$I$48</c:f>
              <c:numCache>
                <c:formatCode>0%</c:formatCode>
                <c:ptCount val="2"/>
                <c:pt idx="0">
                  <c:v>0</c:v>
                </c:pt>
                <c:pt idx="1">
                  <c:v>0</c:v>
                </c:pt>
              </c:numCache>
            </c:numRef>
          </c:val>
          <c:extLst>
            <c:ext xmlns:c16="http://schemas.microsoft.com/office/drawing/2014/chart" uri="{C3380CC4-5D6E-409C-BE32-E72D297353CC}">
              <c16:uniqueId val="{00000000-DB8A-460B-A510-21958DB9D93F}"/>
            </c:ext>
          </c:extLst>
        </c:ser>
        <c:ser>
          <c:idx val="0"/>
          <c:order val="1"/>
          <c:tx>
            <c:strRef>
              <c:f>'Graficos- Septiembre'!$F$46</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Septiembre'!$F$47:$F$48</c:f>
              <c:numCache>
                <c:formatCode>0%</c:formatCode>
                <c:ptCount val="2"/>
                <c:pt idx="0">
                  <c:v>0</c:v>
                </c:pt>
                <c:pt idx="1">
                  <c:v>0</c:v>
                </c:pt>
              </c:numCache>
            </c:numRef>
          </c:val>
          <c:extLst>
            <c:ext xmlns:c16="http://schemas.microsoft.com/office/drawing/2014/chart" uri="{C3380CC4-5D6E-409C-BE32-E72D297353CC}">
              <c16:uniqueId val="{00000001-DB8A-460B-A510-21958DB9D93F}"/>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552536008"/>
        <c:crosses val="autoZero"/>
        <c:auto val="1"/>
        <c:lblAlgn val="ctr"/>
        <c:lblOffset val="100"/>
        <c:noMultiLvlLbl val="0"/>
      </c:catAx>
      <c:valAx>
        <c:axId val="552536008"/>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5253535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Marzo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MARZO'!$I$47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MARZO'!$B$48:$B$49</c:f>
              <c:strCache>
                <c:ptCount val="2"/>
                <c:pt idx="0">
                  <c:v>OPTIMIZACIÓN  GESTION DE ACTIVOS</c:v>
                </c:pt>
                <c:pt idx="1">
                  <c:v>EVALUACIÓN DE LA ESTRUCTURA ACTUAL DE FONADE VS LA NECESIDAD DE LAS ÁREAS</c:v>
                </c:pt>
              </c:strCache>
            </c:strRef>
          </c:cat>
          <c:val>
            <c:numRef>
              <c:f>'Graficos- MARZO'!$I$48:$I$49</c:f>
              <c:numCache>
                <c:formatCode>0%</c:formatCode>
                <c:ptCount val="2"/>
                <c:pt idx="0">
                  <c:v>0</c:v>
                </c:pt>
                <c:pt idx="1">
                  <c:v>0</c:v>
                </c:pt>
              </c:numCache>
            </c:numRef>
          </c:val>
          <c:extLst>
            <c:ext xmlns:c16="http://schemas.microsoft.com/office/drawing/2014/chart" uri="{C3380CC4-5D6E-409C-BE32-E72D297353CC}">
              <c16:uniqueId val="{0000000A-CBDF-46C5-9B86-44A83210A56D}"/>
            </c:ext>
          </c:extLst>
        </c:ser>
        <c:ser>
          <c:idx val="0"/>
          <c:order val="1"/>
          <c:tx>
            <c:strRef>
              <c:f>'Graficos- MARZO'!$F$47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MARZO'!$F$48:$F$49</c:f>
              <c:numCache>
                <c:formatCode>0%</c:formatCode>
                <c:ptCount val="2"/>
                <c:pt idx="0">
                  <c:v>0</c:v>
                </c:pt>
                <c:pt idx="1">
                  <c:v>0</c:v>
                </c:pt>
              </c:numCache>
            </c:numRef>
          </c:val>
          <c:extLst>
            <c:ext xmlns:c16="http://schemas.microsoft.com/office/drawing/2014/chart" uri="{C3380CC4-5D6E-409C-BE32-E72D297353CC}">
              <c16:uniqueId val="{0000000D-CBDF-46C5-9B86-44A83210A56D}"/>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Plan Institucional de gestión y Desempeño</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Septiembre 30 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Septiembre'!$G$69</c:f>
              <c:strCache>
                <c:ptCount val="1"/>
                <c:pt idx="0">
                  <c:v>%  Avance Actual</c:v>
                </c:pt>
              </c:strCache>
            </c:strRef>
          </c:tx>
          <c:spPr>
            <a:solidFill>
              <a:srgbClr val="FF66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Septiembre'!$B$70</c:f>
              <c:strCache>
                <c:ptCount val="1"/>
                <c:pt idx="0">
                  <c:v>PLAN INSTITUCIONAL DE GESTIÓN Y DESEMPEÑO</c:v>
                </c:pt>
              </c:strCache>
            </c:strRef>
          </c:cat>
          <c:val>
            <c:numRef>
              <c:f>'Graficos- Septiembre'!$G$70</c:f>
              <c:numCache>
                <c:formatCode>0%</c:formatCode>
                <c:ptCount val="1"/>
                <c:pt idx="0">
                  <c:v>0</c:v>
                </c:pt>
              </c:numCache>
            </c:numRef>
          </c:val>
          <c:extLst>
            <c:ext xmlns:c16="http://schemas.microsoft.com/office/drawing/2014/chart" uri="{C3380CC4-5D6E-409C-BE32-E72D297353CC}">
              <c16:uniqueId val="{00000000-E170-4652-9AED-1BE8A964849B}"/>
            </c:ext>
          </c:extLst>
        </c:ser>
        <c:ser>
          <c:idx val="0"/>
          <c:order val="1"/>
          <c:tx>
            <c:strRef>
              <c:f>'Graficos- Septiembre'!$I$69</c:f>
              <c:strCache>
                <c:ptCount val="1"/>
                <c:pt idx="0">
                  <c:v>Cumplimiento Temporal</c:v>
                </c:pt>
              </c:strCache>
            </c:strRef>
          </c:tx>
          <c:spPr>
            <a:solidFill>
              <a:schemeClr val="accent6">
                <a:lumMod val="7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Septiembre'!$B$70</c:f>
              <c:strCache>
                <c:ptCount val="1"/>
                <c:pt idx="0">
                  <c:v>PLAN INSTITUCIONAL DE GESTIÓN Y DESEMPEÑO</c:v>
                </c:pt>
              </c:strCache>
            </c:strRef>
          </c:cat>
          <c:val>
            <c:numRef>
              <c:f>'Graficos- Septiembre'!$I$70</c:f>
              <c:numCache>
                <c:formatCode>0%</c:formatCode>
                <c:ptCount val="1"/>
                <c:pt idx="0">
                  <c:v>0</c:v>
                </c:pt>
              </c:numCache>
            </c:numRef>
          </c:val>
          <c:extLst>
            <c:ext xmlns:c16="http://schemas.microsoft.com/office/drawing/2014/chart" uri="{C3380CC4-5D6E-409C-BE32-E72D297353CC}">
              <c16:uniqueId val="{00000000-C333-49DF-B422-7558A4398481}"/>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636426128"/>
        <c:axId val="636422520"/>
      </c:barChart>
      <c:catAx>
        <c:axId val="6364261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6422520"/>
        <c:crosses val="autoZero"/>
        <c:auto val="1"/>
        <c:lblAlgn val="ctr"/>
        <c:lblOffset val="100"/>
        <c:noMultiLvlLbl val="0"/>
      </c:catAx>
      <c:valAx>
        <c:axId val="636422520"/>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6426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Marzo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MARZO'!$F$59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MARZO'!$B$60</c:f>
              <c:strCache>
                <c:ptCount val="1"/>
                <c:pt idx="0">
                  <c:v>IMPLEMENTACIÓN ERP</c:v>
                </c:pt>
              </c:strCache>
            </c:strRef>
          </c:cat>
          <c:val>
            <c:numRef>
              <c:f>'Graficos- MARZO'!$F$60</c:f>
              <c:numCache>
                <c:formatCode>0%</c:formatCode>
                <c:ptCount val="1"/>
                <c:pt idx="0">
                  <c:v>0</c:v>
                </c:pt>
              </c:numCache>
            </c:numRef>
          </c:val>
          <c:extLst>
            <c:ext xmlns:c16="http://schemas.microsoft.com/office/drawing/2014/chart" uri="{C3380CC4-5D6E-409C-BE32-E72D297353CC}">
              <c16:uniqueId val="{00000003-CBF9-417A-808E-88AEA1258567}"/>
            </c:ext>
          </c:extLst>
        </c:ser>
        <c:ser>
          <c:idx val="6"/>
          <c:order val="1"/>
          <c:tx>
            <c:strRef>
              <c:f>'Graficos- MARZO'!$I$59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MARZO'!$B$60</c:f>
              <c:strCache>
                <c:ptCount val="1"/>
                <c:pt idx="0">
                  <c:v>IMPLEMENTACIÓN ERP</c:v>
                </c:pt>
              </c:strCache>
            </c:strRef>
          </c:cat>
          <c:val>
            <c:numRef>
              <c:f>'Graficos- MARZO'!$I$60</c:f>
              <c:numCache>
                <c:formatCode>0%</c:formatCode>
                <c:ptCount val="1"/>
                <c:pt idx="0">
                  <c:v>0</c:v>
                </c:pt>
              </c:numCache>
            </c:numRef>
          </c:val>
          <c:extLst>
            <c:ext xmlns:c16="http://schemas.microsoft.com/office/drawing/2014/chart" uri="{C3380CC4-5D6E-409C-BE32-E72D297353CC}">
              <c16:uniqueId val="{00000006-CBF9-417A-808E-88AEA1258567}"/>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Febrero 28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MARZO'!$F$70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MARZO'!$B$71</c:f>
              <c:strCache>
                <c:ptCount val="1"/>
                <c:pt idx="0">
                  <c:v>PLAN ISNTITUCIONAL DE DESARROLLO ADMINISTRATIVO</c:v>
                </c:pt>
              </c:strCache>
            </c:strRef>
          </c:cat>
          <c:val>
            <c:numRef>
              <c:f>'Graficos- MARZO'!$F$71</c:f>
              <c:numCache>
                <c:formatCode>0%</c:formatCode>
                <c:ptCount val="1"/>
                <c:pt idx="0">
                  <c:v>0</c:v>
                </c:pt>
              </c:numCache>
            </c:numRef>
          </c:val>
          <c:extLst>
            <c:ext xmlns:c16="http://schemas.microsoft.com/office/drawing/2014/chart" uri="{C3380CC4-5D6E-409C-BE32-E72D297353CC}">
              <c16:uniqueId val="{00000003-08B6-4E7E-A812-3D864AD77118}"/>
            </c:ext>
          </c:extLst>
        </c:ser>
        <c:ser>
          <c:idx val="6"/>
          <c:order val="6"/>
          <c:tx>
            <c:strRef>
              <c:f>'Graficos- MARZO'!$I$70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MARZO'!$B$71</c:f>
              <c:strCache>
                <c:ptCount val="1"/>
                <c:pt idx="0">
                  <c:v>PLAN ISNTITUCIONAL DE DESARROLLO ADMINISTRATIVO</c:v>
                </c:pt>
              </c:strCache>
            </c:strRef>
          </c:cat>
          <c:val>
            <c:numRef>
              <c:f>'Graficos- MARZO'!$I$71</c:f>
              <c:numCache>
                <c:formatCode>0%</c:formatCode>
                <c:ptCount val="1"/>
                <c:pt idx="0">
                  <c:v>0</c:v>
                </c:pt>
              </c:numCache>
            </c:numRef>
          </c:val>
          <c:extLst>
            <c:ext xmlns:c16="http://schemas.microsoft.com/office/drawing/2014/chart" uri="{C3380CC4-5D6E-409C-BE32-E72D297353CC}">
              <c16:uniqueId val="{00000006-08B6-4E7E-A812-3D864AD77118}"/>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MARZO'!$C$70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MARZO'!$B$71</c15:sqref>
                        </c15:formulaRef>
                      </c:ext>
                    </c:extLst>
                    <c:strCache>
                      <c:ptCount val="1"/>
                      <c:pt idx="0">
                        <c:v>PLAN ISNTITUCIONAL DE DESARROLLO ADMINISTRATIVO</c:v>
                      </c:pt>
                    </c:strCache>
                  </c:strRef>
                </c:cat>
                <c:val>
                  <c:numRef>
                    <c:extLst>
                      <c:ext uri="{02D57815-91ED-43cb-92C2-25804820EDAC}">
                        <c15:formulaRef>
                          <c15:sqref>'Graficos- MARZO'!$C$71</c15:sqref>
                        </c15:formulaRef>
                      </c:ext>
                    </c:extLst>
                    <c:numCache>
                      <c:formatCode>0.0%</c:formatCode>
                      <c:ptCount val="1"/>
                      <c:pt idx="0">
                        <c:v>0.12</c:v>
                      </c:pt>
                    </c:numCache>
                  </c:numRef>
                </c:val>
                <c:extLst>
                  <c:ext xmlns:c16="http://schemas.microsoft.com/office/drawing/2014/chart" uri="{C3380CC4-5D6E-409C-BE32-E72D297353CC}">
                    <c16:uniqueId val="{00000000-08B6-4E7E-A812-3D864AD7711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MARZO'!$D$70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MARZO'!$B$71</c15:sqref>
                        </c15:formulaRef>
                      </c:ext>
                    </c:extLst>
                    <c:strCache>
                      <c:ptCount val="1"/>
                      <c:pt idx="0">
                        <c:v>PLAN ISNTITUCIONAL DE DESARROLLO ADMINISTRATIVO</c:v>
                      </c:pt>
                    </c:strCache>
                  </c:strRef>
                </c:cat>
                <c:val>
                  <c:numRef>
                    <c:extLst xmlns:c15="http://schemas.microsoft.com/office/drawing/2012/chart">
                      <c:ext xmlns:c15="http://schemas.microsoft.com/office/drawing/2012/chart" uri="{02D57815-91ED-43cb-92C2-25804820EDAC}">
                        <c15:formulaRef>
                          <c15:sqref>'Graficos- MARZO'!$D$71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1-08B6-4E7E-A812-3D864AD7711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MARZO'!$E$70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MARZO'!$B$71</c15:sqref>
                        </c15:formulaRef>
                      </c:ext>
                    </c:extLst>
                    <c:strCache>
                      <c:ptCount val="1"/>
                      <c:pt idx="0">
                        <c:v>PLAN ISNTITUCIONAL DE DESARROLLO ADMINISTRATIVO</c:v>
                      </c:pt>
                    </c:strCache>
                  </c:strRef>
                </c:cat>
                <c:val>
                  <c:numRef>
                    <c:extLst xmlns:c15="http://schemas.microsoft.com/office/drawing/2012/chart">
                      <c:ext xmlns:c15="http://schemas.microsoft.com/office/drawing/2012/chart" uri="{02D57815-91ED-43cb-92C2-25804820EDAC}">
                        <c15:formulaRef>
                          <c15:sqref>'Graficos- MARZO'!$E$71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2-08B6-4E7E-A812-3D864AD7711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MARZO'!$G$70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MARZO'!$B$71</c15:sqref>
                        </c15:formulaRef>
                      </c:ext>
                    </c:extLst>
                    <c:strCache>
                      <c:ptCount val="1"/>
                      <c:pt idx="0">
                        <c:v>PLAN ISNTITUCIONAL DE DESARROLLO ADMINISTRATIVO</c:v>
                      </c:pt>
                    </c:strCache>
                  </c:strRef>
                </c:cat>
                <c:val>
                  <c:numRef>
                    <c:extLst xmlns:c15="http://schemas.microsoft.com/office/drawing/2012/chart">
                      <c:ext xmlns:c15="http://schemas.microsoft.com/office/drawing/2012/chart" uri="{02D57815-91ED-43cb-92C2-25804820EDAC}">
                        <c15:formulaRef>
                          <c15:sqref>'Graficos- MARZO'!$G$71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4-08B6-4E7E-A812-3D864AD7711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MARZO'!$H$70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MARZO'!$B$71</c15:sqref>
                        </c15:formulaRef>
                      </c:ext>
                    </c:extLst>
                    <c:strCache>
                      <c:ptCount val="1"/>
                      <c:pt idx="0">
                        <c:v>PLAN ISNTITUCIONAL DE DESARROLLO ADMINISTRATIVO</c:v>
                      </c:pt>
                    </c:strCache>
                  </c:strRef>
                </c:cat>
                <c:val>
                  <c:numRef>
                    <c:extLst xmlns:c15="http://schemas.microsoft.com/office/drawing/2012/chart">
                      <c:ext xmlns:c15="http://schemas.microsoft.com/office/drawing/2012/chart" uri="{02D57815-91ED-43cb-92C2-25804820EDAC}">
                        <c15:formulaRef>
                          <c15:sqref>'Graficos- MARZO'!$H$71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08B6-4E7E-A812-3D864AD77118}"/>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CO"/>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Abril 30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ABRIL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ABRIL '!$F$34:$F$36</c:f>
              <c:numCache>
                <c:formatCode>0%</c:formatCode>
                <c:ptCount val="3"/>
                <c:pt idx="0">
                  <c:v>0</c:v>
                </c:pt>
                <c:pt idx="1">
                  <c:v>0</c:v>
                </c:pt>
                <c:pt idx="2">
                  <c:v>0</c:v>
                </c:pt>
              </c:numCache>
            </c:numRef>
          </c:val>
          <c:extLst>
            <c:ext xmlns:c16="http://schemas.microsoft.com/office/drawing/2014/chart" uri="{C3380CC4-5D6E-409C-BE32-E72D297353CC}">
              <c16:uniqueId val="{00000000-4E70-428B-A18A-BAFD58BC89CD}"/>
            </c:ext>
          </c:extLst>
        </c:ser>
        <c:ser>
          <c:idx val="2"/>
          <c:order val="7"/>
          <c:tx>
            <c:strRef>
              <c:f>'Graficos- ABRIL '!$I$33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2-4E70-428B-A18A-BAFD58BC89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ABRIL '!$I$34:$I$36</c:f>
              <c:numCache>
                <c:formatCode>0%</c:formatCode>
                <c:ptCount val="3"/>
                <c:pt idx="0">
                  <c:v>0</c:v>
                </c:pt>
                <c:pt idx="1">
                  <c:v>0</c:v>
                </c:pt>
                <c:pt idx="2">
                  <c:v>0</c:v>
                </c:pt>
              </c:numCache>
            </c:numRef>
          </c:val>
          <c:extLst>
            <c:ext xmlns:c16="http://schemas.microsoft.com/office/drawing/2014/chart" uri="{C3380CC4-5D6E-409C-BE32-E72D297353CC}">
              <c16:uniqueId val="{00000003-4E70-428B-A18A-BAFD58BC89CD}"/>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ABRIL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ABRIL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4E70-428B-A18A-BAFD58BC89CD}"/>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ABRIL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4E70-428B-A18A-BAFD58BC89CD}"/>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ABRIL '!$I$33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7-4E70-428B-A18A-BAFD58BC89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4E70-428B-A18A-BAFD58BC89C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ABRIL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4E70-428B-A18A-BAFD58BC89CD}"/>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ABRIL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4E70-428B-A18A-BAFD58BC89CD}"/>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ABRIL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4E70-428B-A18A-BAFD58BC89CD}"/>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CO"/>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rPr>
              <a:t>CUMPLIMIENTO</a:t>
            </a:r>
            <a:r>
              <a:rPr lang="es-CO" baseline="0">
                <a:solidFill>
                  <a:sysClr val="windowText" lastClr="000000"/>
                </a:solidFill>
              </a:rPr>
              <a:t> A ABRIL 30 DE 2018</a:t>
            </a:r>
            <a:endParaRPr lang="es-CO">
              <a:solidFill>
                <a:sysClr val="windowText" lastClr="000000"/>
              </a:solidFill>
            </a:endParaRPr>
          </a:p>
          <a:p>
            <a:pPr>
              <a:defRPr/>
            </a:pP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bar3DChart>
        <c:barDir val="col"/>
        <c:grouping val="stacked"/>
        <c:varyColors val="0"/>
        <c:ser>
          <c:idx val="0"/>
          <c:order val="0"/>
          <c:tx>
            <c:strRef>
              <c:f>'Graficos- ABRIL '!$C$15</c:f>
              <c:strCache>
                <c:ptCount val="1"/>
                <c:pt idx="0">
                  <c:v>30-abr.-18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0-7796-4D08-A10A-0F15E6453CD8}"/>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7796-4D08-A10A-0F15E6453CD8}"/>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ABRIL '!$B$16:$B$17</c:f>
              <c:strCache>
                <c:ptCount val="2"/>
                <c:pt idx="0">
                  <c:v>Cumplimiento de Hitos</c:v>
                </c:pt>
                <c:pt idx="1">
                  <c:v>Cumplimiento Temporal</c:v>
                </c:pt>
              </c:strCache>
            </c:strRef>
          </c:cat>
          <c:val>
            <c:numRef>
              <c:f>'Graficos- ABRIL '!$C$16:$C$17</c:f>
              <c:numCache>
                <c:formatCode>0.0%</c:formatCode>
                <c:ptCount val="2"/>
                <c:pt idx="0" formatCode="0%">
                  <c:v>0</c:v>
                </c:pt>
                <c:pt idx="1">
                  <c:v>0</c:v>
                </c:pt>
              </c:numCache>
            </c:numRef>
          </c:val>
          <c:extLst>
            <c:ext xmlns:c16="http://schemas.microsoft.com/office/drawing/2014/chart" uri="{C3380CC4-5D6E-409C-BE32-E72D297353CC}">
              <c16:uniqueId val="{00000002-7796-4D08-A10A-0F15E6453CD8}"/>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s-CO"/>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50000"/>
      </a:schemeClr>
    </a:solidFill>
    <a:ln>
      <a:noFill/>
    </a:ln>
    <a:effectLst/>
  </c:spPr>
  <c:txPr>
    <a:bodyPr/>
    <a:lstStyle/>
    <a:p>
      <a:pPr>
        <a:defRPr/>
      </a:pPr>
      <a:endParaRPr lang="es-CO"/>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Abril 30 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ABRIL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'!$B$27:$B$28</c:f>
              <c:strCache>
                <c:ptCount val="2"/>
                <c:pt idx="0">
                  <c:v>ACTUALIZACIÓN DE LA  METODOLOGÍA PARA NUEVOS NEGOCIOS </c:v>
                </c:pt>
                <c:pt idx="1">
                  <c:v>OPTIMIZACIÓN DEL  SEGUIMIENTO A LA SUPERVISIÓN DE PROYECTOS</c:v>
                </c:pt>
              </c:strCache>
            </c:strRef>
          </c:cat>
          <c:val>
            <c:numRef>
              <c:f>'Graficos- ABRIL '!$F$27:$F$28</c:f>
              <c:numCache>
                <c:formatCode>0%</c:formatCode>
                <c:ptCount val="2"/>
                <c:pt idx="0" formatCode="0.0%">
                  <c:v>0</c:v>
                </c:pt>
                <c:pt idx="1">
                  <c:v>0</c:v>
                </c:pt>
              </c:numCache>
            </c:numRef>
          </c:val>
          <c:extLst>
            <c:ext xmlns:c16="http://schemas.microsoft.com/office/drawing/2014/chart" uri="{C3380CC4-5D6E-409C-BE32-E72D297353CC}">
              <c16:uniqueId val="{00000000-D931-4B01-ABC6-BB733A84A4DD}"/>
            </c:ext>
          </c:extLst>
        </c:ser>
        <c:ser>
          <c:idx val="6"/>
          <c:order val="1"/>
          <c:tx>
            <c:strRef>
              <c:f>'Graficos- ABRIL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'!$B$27:$B$28</c:f>
              <c:strCache>
                <c:ptCount val="2"/>
                <c:pt idx="0">
                  <c:v>ACTUALIZACIÓN DE LA  METODOLOGÍA PARA NUEVOS NEGOCIOS </c:v>
                </c:pt>
                <c:pt idx="1">
                  <c:v>OPTIMIZACIÓN DEL  SEGUIMIENTO A LA SUPERVISIÓN DE PROYECTOS</c:v>
                </c:pt>
              </c:strCache>
            </c:strRef>
          </c:cat>
          <c:val>
            <c:numRef>
              <c:f>'Graficos- ABRIL '!$I$27:$I$28</c:f>
              <c:numCache>
                <c:formatCode>0%</c:formatCode>
                <c:ptCount val="2"/>
                <c:pt idx="0">
                  <c:v>0</c:v>
                </c:pt>
                <c:pt idx="1">
                  <c:v>0</c:v>
                </c:pt>
              </c:numCache>
            </c:numRef>
          </c:val>
          <c:extLst>
            <c:ext xmlns:c16="http://schemas.microsoft.com/office/drawing/2014/chart" uri="{C3380CC4-5D6E-409C-BE32-E72D297353CC}">
              <c16:uniqueId val="{00000001-D931-4B01-ABC6-BB733A84A4DD}"/>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CO"/>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7.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7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5" Type="http://schemas.openxmlformats.org/officeDocument/2006/relationships/chart" Target="../charts/chart40.xml"/><Relationship Id="rId4" Type="http://schemas.openxmlformats.org/officeDocument/2006/relationships/chart" Target="../charts/chart3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586754</xdr:colOff>
      <xdr:row>28</xdr:row>
      <xdr:rowOff>220872</xdr:rowOff>
    </xdr:from>
    <xdr:to>
      <xdr:col>16</xdr:col>
      <xdr:colOff>607392</xdr:colOff>
      <xdr:row>41</xdr:row>
      <xdr:rowOff>207065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36720</xdr:colOff>
      <xdr:row>1</xdr:row>
      <xdr:rowOff>41413</xdr:rowOff>
    </xdr:from>
    <xdr:to>
      <xdr:col>15</xdr:col>
      <xdr:colOff>648804</xdr:colOff>
      <xdr:row>13</xdr:row>
      <xdr:rowOff>41413</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2" name="Gráfico 1">
          <a:extLst>
            <a:ext uri="{FF2B5EF4-FFF2-40B4-BE49-F238E27FC236}">
              <a16:creationId xmlns:a16="http://schemas.microsoft.com/office/drawing/2014/main" id="{9E246E19-D96C-4817-806E-F49EBCBC8B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5CE8CBF1-1F84-4060-A71E-B9369C7BD9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E2352ECE-2616-466A-A0FE-FDA234A5DA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3" name="Gráfico 2">
          <a:extLst>
            <a:ext uri="{FF2B5EF4-FFF2-40B4-BE49-F238E27FC236}">
              <a16:creationId xmlns:a16="http://schemas.microsoft.com/office/drawing/2014/main" id="{3C42D90F-0057-4C9E-BA17-D45F3EDBE1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8D507183-4AD7-4045-85AA-5E63D4A9E7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36720</xdr:colOff>
      <xdr:row>1</xdr:row>
      <xdr:rowOff>41413</xdr:rowOff>
    </xdr:from>
    <xdr:to>
      <xdr:col>15</xdr:col>
      <xdr:colOff>648804</xdr:colOff>
      <xdr:row>13</xdr:row>
      <xdr:rowOff>41413</xdr:rowOff>
    </xdr:to>
    <xdr:graphicFrame macro="">
      <xdr:nvGraphicFramePr>
        <xdr:cNvPr id="3" name="Gráfico 2">
          <a:extLst>
            <a:ext uri="{FF2B5EF4-FFF2-40B4-BE49-F238E27FC236}">
              <a16:creationId xmlns:a16="http://schemas.microsoft.com/office/drawing/2014/main" id="{0DA6BF04-4F86-4896-8934-D6BDAFBCD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01D69E7B-8042-4252-B2F3-01BD0E7A0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40752595-3F2B-4D17-BBC0-3148642E1C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7C4865FA-C7C7-45B9-9899-704AF3642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0F3EB20A-D72A-4553-8311-003ED59B96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1221FFE9-121A-482D-BC45-4B943489A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644111</xdr:colOff>
      <xdr:row>1</xdr:row>
      <xdr:rowOff>41413</xdr:rowOff>
    </xdr:from>
    <xdr:to>
      <xdr:col>15</xdr:col>
      <xdr:colOff>496956</xdr:colOff>
      <xdr:row>13</xdr:row>
      <xdr:rowOff>41413</xdr:rowOff>
    </xdr:to>
    <xdr:graphicFrame macro="">
      <xdr:nvGraphicFramePr>
        <xdr:cNvPr id="3" name="Gráfico 2">
          <a:extLst>
            <a:ext uri="{FF2B5EF4-FFF2-40B4-BE49-F238E27FC236}">
              <a16:creationId xmlns:a16="http://schemas.microsoft.com/office/drawing/2014/main" id="{139082F2-2F63-45DA-A794-EBD3F5F0C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653ACF6D-C8CB-4E88-ADF5-1F91737E1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7CC60E2D-47C1-4039-994B-D33394C403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B15F375E-043C-4603-B0B0-402CFCD8C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980A11D4-E2D7-4CDD-87A0-D0D0AB5E5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78D4B819-F536-4B8D-B3DB-FD906B9B3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644111</xdr:colOff>
      <xdr:row>1</xdr:row>
      <xdr:rowOff>138043</xdr:rowOff>
    </xdr:from>
    <xdr:to>
      <xdr:col>15</xdr:col>
      <xdr:colOff>496956</xdr:colOff>
      <xdr:row>13</xdr:row>
      <xdr:rowOff>138043</xdr:rowOff>
    </xdr:to>
    <xdr:graphicFrame macro="">
      <xdr:nvGraphicFramePr>
        <xdr:cNvPr id="3" name="Gráfico 2">
          <a:extLst>
            <a:ext uri="{FF2B5EF4-FFF2-40B4-BE49-F238E27FC236}">
              <a16:creationId xmlns:a16="http://schemas.microsoft.com/office/drawing/2014/main" id="{28BDC53D-8909-4C6A-B347-122B8D1E4E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D695460E-2CD5-46B8-9404-EB5A19FBBC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B1CD2F7B-9F50-42EF-B0BB-C83EDF9280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6895B59D-00DA-4978-90CB-A18D5DB64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3623A3C9-C660-4421-AC98-BE4550656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2DB033FC-B600-4CDA-9D9E-70CA3CD07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644111</xdr:colOff>
      <xdr:row>1</xdr:row>
      <xdr:rowOff>138043</xdr:rowOff>
    </xdr:from>
    <xdr:to>
      <xdr:col>15</xdr:col>
      <xdr:colOff>496956</xdr:colOff>
      <xdr:row>13</xdr:row>
      <xdr:rowOff>138043</xdr:rowOff>
    </xdr:to>
    <xdr:graphicFrame macro="">
      <xdr:nvGraphicFramePr>
        <xdr:cNvPr id="3" name="Gráfico 2">
          <a:extLst>
            <a:ext uri="{FF2B5EF4-FFF2-40B4-BE49-F238E27FC236}">
              <a16:creationId xmlns:a16="http://schemas.microsoft.com/office/drawing/2014/main" id="{F4FB74ED-2F9E-4AB8-809B-DD9DF9B01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EEDC2CBD-D841-44DF-8EE4-05C9ED738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59887014-D12F-4A01-84CC-A92F37323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284EA353-C46A-49E8-A86C-5FCEA6437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B127FB40-27FD-44F0-B36E-A546ACBC0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262283</xdr:colOff>
      <xdr:row>28</xdr:row>
      <xdr:rowOff>331307</xdr:rowOff>
    </xdr:from>
    <xdr:to>
      <xdr:col>16</xdr:col>
      <xdr:colOff>607392</xdr:colOff>
      <xdr:row>42</xdr:row>
      <xdr:rowOff>96631</xdr:rowOff>
    </xdr:to>
    <xdr:graphicFrame macro="">
      <xdr:nvGraphicFramePr>
        <xdr:cNvPr id="2" name="Gráfico 1">
          <a:extLst>
            <a:ext uri="{FF2B5EF4-FFF2-40B4-BE49-F238E27FC236}">
              <a16:creationId xmlns:a16="http://schemas.microsoft.com/office/drawing/2014/main" id="{22B65489-09CE-471F-951E-CA3ACC7D3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699327</xdr:colOff>
      <xdr:row>1</xdr:row>
      <xdr:rowOff>110434</xdr:rowOff>
    </xdr:from>
    <xdr:to>
      <xdr:col>17</xdr:col>
      <xdr:colOff>220869</xdr:colOff>
      <xdr:row>13</xdr:row>
      <xdr:rowOff>110434</xdr:rowOff>
    </xdr:to>
    <xdr:graphicFrame macro="">
      <xdr:nvGraphicFramePr>
        <xdr:cNvPr id="3" name="Gráfico 2">
          <a:extLst>
            <a:ext uri="{FF2B5EF4-FFF2-40B4-BE49-F238E27FC236}">
              <a16:creationId xmlns:a16="http://schemas.microsoft.com/office/drawing/2014/main" id="{A279B3F9-9A55-45EA-97BD-B4D6BD811F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02BA0E4C-64EA-4403-9CA6-95DBB3987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85D98C94-1AEE-442E-83B6-8C5201A053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CC7E1E60-746F-47B8-BEA2-D2FF90DB2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262283</xdr:colOff>
      <xdr:row>27</xdr:row>
      <xdr:rowOff>331307</xdr:rowOff>
    </xdr:from>
    <xdr:to>
      <xdr:col>16</xdr:col>
      <xdr:colOff>607392</xdr:colOff>
      <xdr:row>41</xdr:row>
      <xdr:rowOff>96631</xdr:rowOff>
    </xdr:to>
    <xdr:graphicFrame macro="">
      <xdr:nvGraphicFramePr>
        <xdr:cNvPr id="2" name="Gráfico 1">
          <a:extLst>
            <a:ext uri="{FF2B5EF4-FFF2-40B4-BE49-F238E27FC236}">
              <a16:creationId xmlns:a16="http://schemas.microsoft.com/office/drawing/2014/main" id="{E2923E52-4554-4CCF-9760-5572443DE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699327</xdr:colOff>
      <xdr:row>1</xdr:row>
      <xdr:rowOff>110434</xdr:rowOff>
    </xdr:from>
    <xdr:to>
      <xdr:col>17</xdr:col>
      <xdr:colOff>220869</xdr:colOff>
      <xdr:row>12</xdr:row>
      <xdr:rowOff>110434</xdr:rowOff>
    </xdr:to>
    <xdr:graphicFrame macro="">
      <xdr:nvGraphicFramePr>
        <xdr:cNvPr id="3" name="Gráfico 2">
          <a:extLst>
            <a:ext uri="{FF2B5EF4-FFF2-40B4-BE49-F238E27FC236}">
              <a16:creationId xmlns:a16="http://schemas.microsoft.com/office/drawing/2014/main" id="{4B406EB5-3F96-416C-A7D7-E663030F03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17</xdr:row>
      <xdr:rowOff>174487</xdr:rowOff>
    </xdr:from>
    <xdr:to>
      <xdr:col>15</xdr:col>
      <xdr:colOff>588066</xdr:colOff>
      <xdr:row>27</xdr:row>
      <xdr:rowOff>18773</xdr:rowOff>
    </xdr:to>
    <xdr:graphicFrame macro="">
      <xdr:nvGraphicFramePr>
        <xdr:cNvPr id="4" name="Gráfico 3">
          <a:extLst>
            <a:ext uri="{FF2B5EF4-FFF2-40B4-BE49-F238E27FC236}">
              <a16:creationId xmlns:a16="http://schemas.microsoft.com/office/drawing/2014/main" id="{0AB31F6E-7F53-4811-84B1-EBB4F7680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41</xdr:row>
      <xdr:rowOff>215900</xdr:rowOff>
    </xdr:from>
    <xdr:to>
      <xdr:col>15</xdr:col>
      <xdr:colOff>629479</xdr:colOff>
      <xdr:row>54</xdr:row>
      <xdr:rowOff>46383</xdr:rowOff>
    </xdr:to>
    <xdr:graphicFrame macro="">
      <xdr:nvGraphicFramePr>
        <xdr:cNvPr id="5" name="Gráfico 4">
          <a:extLst>
            <a:ext uri="{FF2B5EF4-FFF2-40B4-BE49-F238E27FC236}">
              <a16:creationId xmlns:a16="http://schemas.microsoft.com/office/drawing/2014/main" id="{60740353-2670-4B39-8672-AA94932AE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55</xdr:row>
      <xdr:rowOff>36443</xdr:rowOff>
    </xdr:from>
    <xdr:to>
      <xdr:col>15</xdr:col>
      <xdr:colOff>704024</xdr:colOff>
      <xdr:row>66</xdr:row>
      <xdr:rowOff>69021</xdr:rowOff>
    </xdr:to>
    <xdr:graphicFrame macro="">
      <xdr:nvGraphicFramePr>
        <xdr:cNvPr id="6" name="Gráfico 5">
          <a:extLst>
            <a:ext uri="{FF2B5EF4-FFF2-40B4-BE49-F238E27FC236}">
              <a16:creationId xmlns:a16="http://schemas.microsoft.com/office/drawing/2014/main" id="{95E3F244-9FAB-4E0A-B597-E4E67B723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absoluteAnchor>
    <xdr:pos x="0" y="0"/>
    <xdr:ext cx="8654143" cy="6272893"/>
    <xdr:graphicFrame macro="">
      <xdr:nvGraphicFramePr>
        <xdr:cNvPr id="2" name="Gráfico 1">
          <a:extLst>
            <a:ext uri="{FF2B5EF4-FFF2-40B4-BE49-F238E27FC236}">
              <a16:creationId xmlns:a16="http://schemas.microsoft.com/office/drawing/2014/main" id="{03A49974-9BC6-40BC-9B36-CF85EB0018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2</xdr:col>
      <xdr:colOff>823938</xdr:colOff>
      <xdr:row>3</xdr:row>
      <xdr:rowOff>214312</xdr:rowOff>
    </xdr:to>
    <xdr:pic>
      <xdr:nvPicPr>
        <xdr:cNvPr id="2" name="Imagen 6">
          <a:extLst>
            <a:ext uri="{FF2B5EF4-FFF2-40B4-BE49-F238E27FC236}">
              <a16:creationId xmlns:a16="http://schemas.microsoft.com/office/drawing/2014/main" id="{F1FC77F1-7315-41F1-9C15-E561CB4896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04851"/>
          <a:ext cx="4881587" cy="909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ygonzalez\Documents\YAZMIN\2014\PND%202015-2018\PLAN%20PLURIANUAL\RECIBIDOS\Copia%20de%20MATRIZ%20PLAN%20PLURIANUAL%20DE%20INVERSIONES%20-%20%20PND_2015_2018%20DSEP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
      <sheetName val="Proyectos"/>
      <sheetName val="Entidad"/>
      <sheetName val="BPIN"/>
      <sheetName val="Varios"/>
      <sheetName val="Departamento"/>
      <sheetName val="DATOS"/>
      <sheetName val="EJECUCION POR PRODUCTO 2014"/>
      <sheetName val="MGMP 2015-2018"/>
      <sheetName val="Programas por sector"/>
      <sheetName val="Programas"/>
      <sheetName val="Hoja7"/>
      <sheetName val="Hoja1"/>
    </sheetNames>
    <sheetDataSet>
      <sheetData sheetId="0">
        <row r="2">
          <cell r="A2" t="str">
            <v>AGROPECUARIO</v>
          </cell>
        </row>
      </sheetData>
      <sheetData sheetId="1"/>
      <sheetData sheetId="2"/>
      <sheetData sheetId="3"/>
      <sheetData sheetId="4">
        <row r="4">
          <cell r="A4" t="str">
            <v>PGN_Inversión</v>
          </cell>
          <cell r="H4" t="str">
            <v>INFRAESTRUCTURA Y COMPETITIVIDAD ESTRATÉGICAS</v>
          </cell>
        </row>
        <row r="5">
          <cell r="H5" t="str">
            <v>MOVILIDAD SOCIAL</v>
          </cell>
        </row>
        <row r="6">
          <cell r="H6" t="str">
            <v>TRANSFORMACION DEL CAMPO Y CRECIMIENTO VERDE</v>
          </cell>
        </row>
        <row r="7">
          <cell r="H7" t="str">
            <v>CONSOLIDACION DEL ESTADO SOCIAL DE DERECHO</v>
          </cell>
        </row>
        <row r="8">
          <cell r="H8" t="str">
            <v>BUENO GOBIERNO</v>
          </cell>
        </row>
      </sheetData>
      <sheetData sheetId="5">
        <row r="4">
          <cell r="A4" t="str">
            <v>Antioquia</v>
          </cell>
        </row>
      </sheetData>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view="pageBreakPreview" zoomScale="60" zoomScaleNormal="60" workbookViewId="0">
      <selection activeCell="A5" sqref="A5:A9"/>
    </sheetView>
  </sheetViews>
  <sheetFormatPr baseColWidth="10" defaultColWidth="11.44140625" defaultRowHeight="14.4" x14ac:dyDescent="0.3"/>
  <cols>
    <col min="1" max="1" width="22.33203125" style="3" customWidth="1"/>
    <col min="2" max="2" width="19.109375" style="3" customWidth="1"/>
    <col min="3" max="3" width="16.6640625" style="3" customWidth="1"/>
    <col min="4" max="5" width="21.44140625" style="3" customWidth="1"/>
    <col min="6" max="6" width="18.44140625" style="3" customWidth="1"/>
    <col min="7" max="7" width="14" style="3" customWidth="1"/>
    <col min="8" max="8" width="42.33203125" style="3" customWidth="1"/>
    <col min="9" max="9" width="11.33203125" style="3" customWidth="1"/>
    <col min="10" max="10" width="15.109375" style="3" hidden="1" customWidth="1"/>
    <col min="11" max="11" width="29.88671875" style="3" customWidth="1"/>
    <col min="12" max="12" width="26.6640625" style="3" hidden="1" customWidth="1"/>
    <col min="13" max="13" width="17" style="3" customWidth="1"/>
    <col min="14" max="14" width="31.44140625" style="3" customWidth="1"/>
    <col min="15" max="15" width="21.6640625" style="3" customWidth="1"/>
    <col min="16" max="16" width="19.5546875" style="3" customWidth="1"/>
    <col min="17" max="16384" width="11.44140625" style="3"/>
  </cols>
  <sheetData>
    <row r="1" spans="1:16" ht="33" customHeight="1" x14ac:dyDescent="0.3">
      <c r="A1" s="195" t="s">
        <v>40</v>
      </c>
      <c r="B1" s="195"/>
      <c r="C1" s="195"/>
      <c r="D1" s="195"/>
      <c r="E1" s="195"/>
      <c r="F1" s="195"/>
      <c r="G1" s="195"/>
      <c r="H1" s="195"/>
      <c r="I1" s="195"/>
      <c r="J1" s="195"/>
      <c r="K1" s="195"/>
      <c r="L1" s="195"/>
      <c r="M1" s="195"/>
      <c r="N1" s="195"/>
      <c r="O1" s="195"/>
      <c r="P1" s="195"/>
    </row>
    <row r="2" spans="1:16" ht="18" x14ac:dyDescent="0.3">
      <c r="A2" s="194" t="s">
        <v>183</v>
      </c>
      <c r="B2" s="194"/>
      <c r="C2" s="194"/>
      <c r="D2" s="194"/>
      <c r="E2" s="194"/>
      <c r="F2" s="194"/>
      <c r="G2" s="194"/>
      <c r="H2" s="194"/>
      <c r="I2" s="194"/>
      <c r="J2" s="194"/>
      <c r="K2" s="194"/>
      <c r="L2" s="194"/>
      <c r="M2" s="194"/>
      <c r="N2" s="194"/>
      <c r="O2" s="194"/>
      <c r="P2" s="194"/>
    </row>
    <row r="3" spans="1:16" ht="48" customHeight="1" x14ac:dyDescent="0.3">
      <c r="A3" s="196" t="s">
        <v>37</v>
      </c>
      <c r="B3" s="196"/>
      <c r="C3" s="196"/>
      <c r="D3" s="196"/>
      <c r="E3" s="196"/>
      <c r="F3" s="196"/>
      <c r="G3" s="196"/>
      <c r="H3" s="196"/>
      <c r="I3" s="196"/>
      <c r="J3" s="7"/>
      <c r="K3" s="196" t="s">
        <v>38</v>
      </c>
      <c r="L3" s="196"/>
      <c r="M3" s="196" t="s">
        <v>39</v>
      </c>
      <c r="N3" s="196"/>
      <c r="O3" s="196"/>
      <c r="P3" s="196"/>
    </row>
    <row r="4" spans="1:16" ht="63" customHeight="1" x14ac:dyDescent="0.3">
      <c r="A4" s="1" t="s">
        <v>33</v>
      </c>
      <c r="B4" s="1" t="s">
        <v>32</v>
      </c>
      <c r="C4" s="1" t="s">
        <v>34</v>
      </c>
      <c r="D4" s="1" t="s">
        <v>31</v>
      </c>
      <c r="E4" s="1" t="s">
        <v>66</v>
      </c>
      <c r="F4" s="1" t="s">
        <v>6</v>
      </c>
      <c r="G4" s="1" t="s">
        <v>14</v>
      </c>
      <c r="H4" s="8" t="s">
        <v>7</v>
      </c>
      <c r="I4" s="8" t="s">
        <v>14</v>
      </c>
      <c r="J4" s="1" t="s">
        <v>8</v>
      </c>
      <c r="K4" s="1" t="s">
        <v>0</v>
      </c>
      <c r="L4" s="1" t="s">
        <v>41</v>
      </c>
      <c r="M4" s="1" t="s">
        <v>16</v>
      </c>
      <c r="N4" s="1" t="s">
        <v>1</v>
      </c>
      <c r="O4" s="1" t="s">
        <v>10</v>
      </c>
      <c r="P4" s="1" t="s">
        <v>9</v>
      </c>
    </row>
    <row r="5" spans="1:16" ht="96.75" customHeight="1" x14ac:dyDescent="0.3">
      <c r="A5" s="220" t="s">
        <v>13</v>
      </c>
      <c r="B5" s="220" t="s">
        <v>11</v>
      </c>
      <c r="C5" s="211" t="s">
        <v>12</v>
      </c>
      <c r="D5" s="211" t="s">
        <v>3</v>
      </c>
      <c r="E5" s="211" t="s">
        <v>67</v>
      </c>
      <c r="F5" s="211" t="s">
        <v>117</v>
      </c>
      <c r="G5" s="217" t="s">
        <v>137</v>
      </c>
      <c r="H5" s="9" t="s">
        <v>93</v>
      </c>
      <c r="I5" s="12">
        <v>0.15</v>
      </c>
      <c r="J5" s="10"/>
      <c r="K5" s="2" t="s">
        <v>94</v>
      </c>
      <c r="L5" s="2" t="s">
        <v>42</v>
      </c>
      <c r="M5" s="211" t="s">
        <v>2</v>
      </c>
      <c r="N5" s="2" t="s">
        <v>95</v>
      </c>
      <c r="O5" s="21" t="s">
        <v>96</v>
      </c>
      <c r="P5" s="21">
        <v>42855</v>
      </c>
    </row>
    <row r="6" spans="1:16" ht="102.75" customHeight="1" x14ac:dyDescent="0.3">
      <c r="A6" s="221"/>
      <c r="B6" s="221"/>
      <c r="C6" s="212"/>
      <c r="D6" s="212"/>
      <c r="E6" s="212"/>
      <c r="F6" s="212"/>
      <c r="G6" s="218"/>
      <c r="H6" s="9" t="s">
        <v>138</v>
      </c>
      <c r="I6" s="12">
        <v>0.2</v>
      </c>
      <c r="J6" s="11"/>
      <c r="K6" s="6" t="s">
        <v>97</v>
      </c>
      <c r="L6" s="6" t="s">
        <v>43</v>
      </c>
      <c r="M6" s="212"/>
      <c r="N6" s="2" t="s">
        <v>95</v>
      </c>
      <c r="O6" s="21">
        <v>42856</v>
      </c>
      <c r="P6" s="21">
        <v>42886</v>
      </c>
    </row>
    <row r="7" spans="1:16" ht="96" customHeight="1" x14ac:dyDescent="0.3">
      <c r="A7" s="221"/>
      <c r="B7" s="221"/>
      <c r="C7" s="212"/>
      <c r="D7" s="212"/>
      <c r="E7" s="212"/>
      <c r="F7" s="212"/>
      <c r="G7" s="218"/>
      <c r="H7" s="9" t="s">
        <v>98</v>
      </c>
      <c r="I7" s="12">
        <v>0.2</v>
      </c>
      <c r="J7" s="11"/>
      <c r="K7" s="6" t="s">
        <v>99</v>
      </c>
      <c r="L7" s="6" t="s">
        <v>44</v>
      </c>
      <c r="M7" s="212"/>
      <c r="N7" s="2" t="s">
        <v>95</v>
      </c>
      <c r="O7" s="21">
        <v>42856</v>
      </c>
      <c r="P7" s="22">
        <v>42916</v>
      </c>
    </row>
    <row r="8" spans="1:16" ht="96" customHeight="1" x14ac:dyDescent="0.3">
      <c r="A8" s="221"/>
      <c r="B8" s="221"/>
      <c r="C8" s="212"/>
      <c r="D8" s="212"/>
      <c r="E8" s="212"/>
      <c r="F8" s="212"/>
      <c r="G8" s="218"/>
      <c r="H8" s="9" t="s">
        <v>118</v>
      </c>
      <c r="I8" s="12">
        <v>0.2</v>
      </c>
      <c r="J8" s="11"/>
      <c r="K8" s="71" t="s">
        <v>120</v>
      </c>
      <c r="L8" s="6"/>
      <c r="M8" s="212"/>
      <c r="N8" s="2" t="s">
        <v>95</v>
      </c>
      <c r="O8" s="21">
        <v>42917</v>
      </c>
      <c r="P8" s="22">
        <v>42947</v>
      </c>
    </row>
    <row r="9" spans="1:16" ht="103.5" customHeight="1" x14ac:dyDescent="0.3">
      <c r="A9" s="222"/>
      <c r="B9" s="222"/>
      <c r="C9" s="213"/>
      <c r="D9" s="213"/>
      <c r="E9" s="213"/>
      <c r="F9" s="213"/>
      <c r="G9" s="219"/>
      <c r="H9" s="9" t="s">
        <v>119</v>
      </c>
      <c r="I9" s="12">
        <v>0.25</v>
      </c>
      <c r="J9" s="11"/>
      <c r="K9" s="69" t="s">
        <v>121</v>
      </c>
      <c r="L9" s="6" t="s">
        <v>45</v>
      </c>
      <c r="M9" s="213"/>
      <c r="N9" s="2" t="s">
        <v>95</v>
      </c>
      <c r="O9" s="21">
        <v>42948</v>
      </c>
      <c r="P9" s="22">
        <v>43100</v>
      </c>
    </row>
    <row r="10" spans="1:16" ht="77.25" customHeight="1" x14ac:dyDescent="0.3">
      <c r="A10" s="214" t="s">
        <v>35</v>
      </c>
      <c r="B10" s="214" t="s">
        <v>11</v>
      </c>
      <c r="C10" s="215" t="s">
        <v>122</v>
      </c>
      <c r="D10" s="215" t="s">
        <v>3</v>
      </c>
      <c r="E10" s="206" t="s">
        <v>67</v>
      </c>
      <c r="F10" s="214" t="s">
        <v>123</v>
      </c>
      <c r="G10" s="216">
        <v>0.14299999999999999</v>
      </c>
      <c r="H10" s="13" t="s">
        <v>127</v>
      </c>
      <c r="I10" s="14">
        <v>0.15</v>
      </c>
      <c r="J10" s="5"/>
      <c r="K10" s="5" t="s">
        <v>124</v>
      </c>
      <c r="L10" s="5" t="s">
        <v>46</v>
      </c>
      <c r="M10" s="197" t="s">
        <v>2</v>
      </c>
      <c r="N10" s="5" t="s">
        <v>125</v>
      </c>
      <c r="O10" s="23">
        <v>42767</v>
      </c>
      <c r="P10" s="23">
        <v>42855</v>
      </c>
    </row>
    <row r="11" spans="1:16" ht="93.75" customHeight="1" x14ac:dyDescent="0.3">
      <c r="A11" s="214"/>
      <c r="B11" s="214"/>
      <c r="C11" s="215"/>
      <c r="D11" s="215"/>
      <c r="E11" s="207"/>
      <c r="F11" s="214"/>
      <c r="G11" s="216"/>
      <c r="H11" s="5" t="s">
        <v>126</v>
      </c>
      <c r="I11" s="4">
        <v>0.15</v>
      </c>
      <c r="J11" s="15"/>
      <c r="K11" s="5" t="s">
        <v>130</v>
      </c>
      <c r="L11" s="5" t="s">
        <v>43</v>
      </c>
      <c r="M11" s="199"/>
      <c r="N11" s="5" t="s">
        <v>128</v>
      </c>
      <c r="O11" s="23">
        <v>42795</v>
      </c>
      <c r="P11" s="24">
        <v>42855</v>
      </c>
    </row>
    <row r="12" spans="1:16" ht="93.75" customHeight="1" x14ac:dyDescent="0.3">
      <c r="A12" s="214"/>
      <c r="B12" s="214"/>
      <c r="C12" s="215"/>
      <c r="D12" s="215"/>
      <c r="E12" s="207"/>
      <c r="F12" s="214"/>
      <c r="G12" s="216"/>
      <c r="H12" s="16" t="s">
        <v>129</v>
      </c>
      <c r="I12" s="4">
        <v>0.2</v>
      </c>
      <c r="J12" s="15"/>
      <c r="K12" s="5" t="s">
        <v>107</v>
      </c>
      <c r="L12" s="5"/>
      <c r="M12" s="199"/>
      <c r="N12" s="5" t="s">
        <v>128</v>
      </c>
      <c r="O12" s="23" t="s">
        <v>133</v>
      </c>
      <c r="P12" s="24">
        <v>43090</v>
      </c>
    </row>
    <row r="13" spans="1:16" ht="93.75" customHeight="1" x14ac:dyDescent="0.3">
      <c r="A13" s="214"/>
      <c r="B13" s="214"/>
      <c r="C13" s="215"/>
      <c r="D13" s="215"/>
      <c r="E13" s="207"/>
      <c r="F13" s="214"/>
      <c r="G13" s="216"/>
      <c r="H13" s="16" t="s">
        <v>131</v>
      </c>
      <c r="I13" s="4">
        <v>0.15</v>
      </c>
      <c r="J13" s="15"/>
      <c r="K13" s="16" t="s">
        <v>132</v>
      </c>
      <c r="L13" s="5"/>
      <c r="M13" s="199"/>
      <c r="N13" s="5" t="s">
        <v>128</v>
      </c>
      <c r="O13" s="23">
        <v>42767</v>
      </c>
      <c r="P13" s="24">
        <v>42855</v>
      </c>
    </row>
    <row r="14" spans="1:16" ht="93.75" customHeight="1" x14ac:dyDescent="0.3">
      <c r="A14" s="214"/>
      <c r="B14" s="214"/>
      <c r="C14" s="215"/>
      <c r="D14" s="215"/>
      <c r="E14" s="207"/>
      <c r="F14" s="214"/>
      <c r="G14" s="216"/>
      <c r="H14" s="16" t="s">
        <v>134</v>
      </c>
      <c r="I14" s="4">
        <v>0.2</v>
      </c>
      <c r="J14" s="15"/>
      <c r="K14" s="16" t="s">
        <v>135</v>
      </c>
      <c r="L14" s="5"/>
      <c r="M14" s="199"/>
      <c r="N14" s="5" t="s">
        <v>128</v>
      </c>
      <c r="O14" s="23">
        <v>42856</v>
      </c>
      <c r="P14" s="24">
        <v>42916</v>
      </c>
    </row>
    <row r="15" spans="1:16" ht="84" customHeight="1" x14ac:dyDescent="0.3">
      <c r="A15" s="214"/>
      <c r="B15" s="214"/>
      <c r="C15" s="215"/>
      <c r="D15" s="215"/>
      <c r="E15" s="208"/>
      <c r="F15" s="214"/>
      <c r="G15" s="216"/>
      <c r="H15" s="16" t="s">
        <v>136</v>
      </c>
      <c r="I15" s="4">
        <v>0.15</v>
      </c>
      <c r="J15" s="15"/>
      <c r="K15" s="16" t="s">
        <v>49</v>
      </c>
      <c r="L15" s="5" t="s">
        <v>47</v>
      </c>
      <c r="M15" s="198"/>
      <c r="N15" s="16" t="s">
        <v>2</v>
      </c>
      <c r="O15" s="24">
        <v>42461</v>
      </c>
      <c r="P15" s="24">
        <v>42734</v>
      </c>
    </row>
    <row r="16" spans="1:16" ht="105" customHeight="1" x14ac:dyDescent="0.3">
      <c r="A16" s="197" t="s">
        <v>35</v>
      </c>
      <c r="B16" s="197" t="s">
        <v>11</v>
      </c>
      <c r="C16" s="206" t="s">
        <v>12</v>
      </c>
      <c r="D16" s="206" t="s">
        <v>3</v>
      </c>
      <c r="E16" s="206" t="s">
        <v>68</v>
      </c>
      <c r="F16" s="197" t="s">
        <v>139</v>
      </c>
      <c r="G16" s="209">
        <v>0.14299999999999999</v>
      </c>
      <c r="H16" s="68" t="s">
        <v>140</v>
      </c>
      <c r="I16" s="25">
        <v>0.3</v>
      </c>
      <c r="J16" s="17"/>
      <c r="K16" s="68" t="s">
        <v>106</v>
      </c>
      <c r="L16" s="67" t="s">
        <v>48</v>
      </c>
      <c r="M16" s="197" t="s">
        <v>141</v>
      </c>
      <c r="N16" s="68" t="s">
        <v>142</v>
      </c>
      <c r="O16" s="26">
        <v>42767</v>
      </c>
      <c r="P16" s="26">
        <v>42794</v>
      </c>
    </row>
    <row r="17" spans="1:16" ht="72.75" customHeight="1" x14ac:dyDescent="0.3">
      <c r="A17" s="198"/>
      <c r="B17" s="198"/>
      <c r="C17" s="208"/>
      <c r="D17" s="208"/>
      <c r="E17" s="207"/>
      <c r="F17" s="198"/>
      <c r="G17" s="210"/>
      <c r="H17" s="68" t="s">
        <v>145</v>
      </c>
      <c r="I17" s="25">
        <v>0.7</v>
      </c>
      <c r="J17" s="17"/>
      <c r="K17" s="68" t="s">
        <v>144</v>
      </c>
      <c r="L17" s="67" t="s">
        <v>48</v>
      </c>
      <c r="M17" s="198"/>
      <c r="N17" s="68" t="s">
        <v>143</v>
      </c>
      <c r="O17" s="26">
        <v>42795</v>
      </c>
      <c r="P17" s="23">
        <v>43100</v>
      </c>
    </row>
    <row r="18" spans="1:16" ht="72.75" customHeight="1" x14ac:dyDescent="0.3">
      <c r="A18" s="16"/>
      <c r="B18" s="16"/>
      <c r="C18" s="64"/>
      <c r="D18" s="72"/>
      <c r="E18" s="64"/>
      <c r="F18" s="74"/>
      <c r="G18" s="223">
        <v>0.14299999999999999</v>
      </c>
      <c r="H18" s="76" t="s">
        <v>100</v>
      </c>
      <c r="I18" s="25">
        <v>0.15</v>
      </c>
      <c r="J18" s="17"/>
      <c r="K18" s="68" t="s">
        <v>149</v>
      </c>
      <c r="L18" s="67"/>
      <c r="M18" s="66"/>
      <c r="N18" s="68" t="s">
        <v>154</v>
      </c>
      <c r="O18" s="26">
        <v>42767</v>
      </c>
      <c r="P18" s="23">
        <v>42794</v>
      </c>
    </row>
    <row r="19" spans="1:16" ht="134.25" customHeight="1" x14ac:dyDescent="0.3">
      <c r="A19" s="63" t="s">
        <v>146</v>
      </c>
      <c r="B19" s="63" t="s">
        <v>147</v>
      </c>
      <c r="C19" s="65" t="s">
        <v>148</v>
      </c>
      <c r="D19" s="73" t="s">
        <v>3</v>
      </c>
      <c r="E19" s="207" t="s">
        <v>68</v>
      </c>
      <c r="F19" s="75"/>
      <c r="G19" s="224"/>
      <c r="H19" s="76" t="s">
        <v>101</v>
      </c>
      <c r="I19" s="25">
        <v>0.2</v>
      </c>
      <c r="J19" s="17"/>
      <c r="K19" s="68" t="s">
        <v>150</v>
      </c>
      <c r="L19" s="67"/>
      <c r="M19" s="199" t="s">
        <v>4</v>
      </c>
      <c r="N19" s="68" t="s">
        <v>154</v>
      </c>
      <c r="O19" s="26">
        <v>42795</v>
      </c>
      <c r="P19" s="23">
        <v>42825</v>
      </c>
    </row>
    <row r="20" spans="1:16" ht="72.75" customHeight="1" x14ac:dyDescent="0.3">
      <c r="A20" s="63"/>
      <c r="B20" s="63"/>
      <c r="C20" s="65"/>
      <c r="D20" s="73"/>
      <c r="E20" s="207"/>
      <c r="F20" s="75"/>
      <c r="G20" s="224"/>
      <c r="H20" s="77" t="s">
        <v>102</v>
      </c>
      <c r="I20" s="25">
        <v>0.15</v>
      </c>
      <c r="J20" s="17"/>
      <c r="K20" s="68" t="s">
        <v>151</v>
      </c>
      <c r="L20" s="67"/>
      <c r="M20" s="199"/>
      <c r="N20" s="68" t="s">
        <v>154</v>
      </c>
      <c r="O20" s="26">
        <v>42795</v>
      </c>
      <c r="P20" s="23">
        <v>42825</v>
      </c>
    </row>
    <row r="21" spans="1:16" ht="72.75" customHeight="1" x14ac:dyDescent="0.3">
      <c r="A21" s="63"/>
      <c r="B21" s="63"/>
      <c r="C21" s="65"/>
      <c r="D21" s="73"/>
      <c r="E21" s="65"/>
      <c r="F21" s="75"/>
      <c r="G21" s="224"/>
      <c r="H21" s="77" t="s">
        <v>103</v>
      </c>
      <c r="I21" s="25">
        <v>0.3</v>
      </c>
      <c r="J21" s="17"/>
      <c r="K21" s="68" t="s">
        <v>152</v>
      </c>
      <c r="L21" s="67"/>
      <c r="M21" s="199"/>
      <c r="N21" s="68" t="s">
        <v>155</v>
      </c>
      <c r="O21" s="26">
        <v>42826</v>
      </c>
      <c r="P21" s="23">
        <v>42855</v>
      </c>
    </row>
    <row r="22" spans="1:16" ht="72.75" customHeight="1" x14ac:dyDescent="0.3">
      <c r="A22" s="63"/>
      <c r="B22" s="63"/>
      <c r="C22" s="65"/>
      <c r="D22" s="73"/>
      <c r="E22" s="65"/>
      <c r="F22" s="75"/>
      <c r="G22" s="225"/>
      <c r="H22" s="78" t="s">
        <v>104</v>
      </c>
      <c r="I22" s="79">
        <v>0.2</v>
      </c>
      <c r="J22" s="80"/>
      <c r="K22" s="81" t="s">
        <v>153</v>
      </c>
      <c r="L22" s="74"/>
      <c r="M22" s="198"/>
      <c r="N22" s="81" t="s">
        <v>154</v>
      </c>
      <c r="O22" s="82">
        <v>42856</v>
      </c>
      <c r="P22" s="83">
        <v>42947</v>
      </c>
    </row>
    <row r="23" spans="1:16" s="84" customFormat="1" ht="72.75" customHeight="1" x14ac:dyDescent="0.3">
      <c r="A23" s="197" t="s">
        <v>156</v>
      </c>
      <c r="B23" s="197" t="s">
        <v>147</v>
      </c>
      <c r="C23" s="206" t="s">
        <v>122</v>
      </c>
      <c r="D23" s="206" t="s">
        <v>15</v>
      </c>
      <c r="E23" s="206" t="s">
        <v>68</v>
      </c>
      <c r="F23" s="197" t="s">
        <v>157</v>
      </c>
      <c r="G23" s="223">
        <v>0.14299999999999999</v>
      </c>
      <c r="H23" s="86" t="s">
        <v>108</v>
      </c>
      <c r="I23" s="79">
        <v>0.2</v>
      </c>
      <c r="J23" s="17"/>
      <c r="K23" s="68" t="s">
        <v>158</v>
      </c>
      <c r="L23" s="67"/>
      <c r="M23" s="197" t="s">
        <v>4</v>
      </c>
      <c r="N23" s="68" t="s">
        <v>162</v>
      </c>
      <c r="O23" s="26">
        <v>42767</v>
      </c>
      <c r="P23" s="23">
        <v>42825</v>
      </c>
    </row>
    <row r="24" spans="1:16" ht="72.75" customHeight="1" x14ac:dyDescent="0.3">
      <c r="A24" s="199"/>
      <c r="B24" s="199"/>
      <c r="C24" s="207"/>
      <c r="D24" s="207"/>
      <c r="E24" s="207"/>
      <c r="F24" s="199"/>
      <c r="G24" s="224"/>
      <c r="H24" s="86" t="s">
        <v>109</v>
      </c>
      <c r="I24" s="79">
        <v>0.25</v>
      </c>
      <c r="J24" s="17"/>
      <c r="K24" s="68" t="s">
        <v>159</v>
      </c>
      <c r="L24" s="67"/>
      <c r="M24" s="199"/>
      <c r="N24" s="68" t="s">
        <v>162</v>
      </c>
      <c r="O24" s="26">
        <v>42826</v>
      </c>
      <c r="P24" s="23">
        <v>42916</v>
      </c>
    </row>
    <row r="25" spans="1:16" ht="72.75" customHeight="1" x14ac:dyDescent="0.3">
      <c r="A25" s="199"/>
      <c r="B25" s="199"/>
      <c r="C25" s="207"/>
      <c r="D25" s="207"/>
      <c r="E25" s="207"/>
      <c r="F25" s="199"/>
      <c r="G25" s="224"/>
      <c r="H25" s="86" t="s">
        <v>115</v>
      </c>
      <c r="I25" s="79">
        <v>0.25</v>
      </c>
      <c r="J25" s="17"/>
      <c r="K25" s="68" t="s">
        <v>160</v>
      </c>
      <c r="L25" s="67"/>
      <c r="M25" s="199"/>
      <c r="N25" s="68" t="s">
        <v>162</v>
      </c>
      <c r="O25" s="26">
        <v>42856</v>
      </c>
      <c r="P25" s="23">
        <v>42947</v>
      </c>
    </row>
    <row r="26" spans="1:16" ht="72.75" customHeight="1" x14ac:dyDescent="0.3">
      <c r="A26" s="198"/>
      <c r="B26" s="198"/>
      <c r="C26" s="208"/>
      <c r="D26" s="208"/>
      <c r="E26" s="208"/>
      <c r="F26" s="198"/>
      <c r="G26" s="225"/>
      <c r="H26" s="87" t="s">
        <v>116</v>
      </c>
      <c r="I26" s="79">
        <v>0.3</v>
      </c>
      <c r="J26" s="80"/>
      <c r="K26" s="81" t="s">
        <v>161</v>
      </c>
      <c r="L26" s="74"/>
      <c r="M26" s="198"/>
      <c r="N26" s="81" t="s">
        <v>162</v>
      </c>
      <c r="O26" s="82">
        <v>42948</v>
      </c>
      <c r="P26" s="83">
        <v>43100</v>
      </c>
    </row>
    <row r="27" spans="1:16" s="84" customFormat="1" ht="72.75" customHeight="1" x14ac:dyDescent="0.3">
      <c r="A27" s="197" t="s">
        <v>163</v>
      </c>
      <c r="B27" s="197" t="s">
        <v>164</v>
      </c>
      <c r="C27" s="206" t="s">
        <v>165</v>
      </c>
      <c r="D27" s="206" t="s">
        <v>166</v>
      </c>
      <c r="E27" s="206" t="s">
        <v>67</v>
      </c>
      <c r="F27" s="197" t="s">
        <v>167</v>
      </c>
      <c r="G27" s="203">
        <v>0.14299999999999999</v>
      </c>
      <c r="H27" s="86" t="s">
        <v>110</v>
      </c>
      <c r="I27" s="79">
        <v>0.3</v>
      </c>
      <c r="J27" s="17"/>
      <c r="K27" s="68" t="s">
        <v>168</v>
      </c>
      <c r="L27" s="67"/>
      <c r="M27" s="197" t="s">
        <v>171</v>
      </c>
      <c r="N27" s="68" t="s">
        <v>172</v>
      </c>
      <c r="O27" s="26" t="s">
        <v>173</v>
      </c>
      <c r="P27" s="23">
        <v>42962</v>
      </c>
    </row>
    <row r="28" spans="1:16" ht="72.75" customHeight="1" x14ac:dyDescent="0.3">
      <c r="A28" s="199"/>
      <c r="B28" s="199"/>
      <c r="C28" s="207"/>
      <c r="D28" s="207"/>
      <c r="E28" s="207"/>
      <c r="F28" s="199"/>
      <c r="G28" s="204"/>
      <c r="H28" s="86" t="s">
        <v>111</v>
      </c>
      <c r="I28" s="79">
        <v>0.15</v>
      </c>
      <c r="J28" s="17"/>
      <c r="K28" s="68" t="s">
        <v>169</v>
      </c>
      <c r="L28" s="67"/>
      <c r="M28" s="199"/>
      <c r="N28" s="68" t="s">
        <v>172</v>
      </c>
      <c r="O28" s="26">
        <v>371649</v>
      </c>
      <c r="P28" s="23" t="s">
        <v>174</v>
      </c>
    </row>
    <row r="29" spans="1:16" ht="72.75" customHeight="1" x14ac:dyDescent="0.3">
      <c r="A29" s="199"/>
      <c r="B29" s="199"/>
      <c r="C29" s="207"/>
      <c r="D29" s="207"/>
      <c r="E29" s="207"/>
      <c r="F29" s="199"/>
      <c r="G29" s="204"/>
      <c r="H29" s="86" t="s">
        <v>112</v>
      </c>
      <c r="I29" s="79">
        <v>0.3</v>
      </c>
      <c r="J29" s="17"/>
      <c r="K29" s="68" t="s">
        <v>113</v>
      </c>
      <c r="L29" s="67"/>
      <c r="M29" s="199"/>
      <c r="N29" s="68" t="s">
        <v>172</v>
      </c>
      <c r="O29" s="23" t="s">
        <v>174</v>
      </c>
      <c r="P29" s="23">
        <v>43100</v>
      </c>
    </row>
    <row r="30" spans="1:16" s="85" customFormat="1" ht="72.75" customHeight="1" x14ac:dyDescent="0.3">
      <c r="A30" s="198"/>
      <c r="B30" s="198"/>
      <c r="C30" s="208"/>
      <c r="D30" s="208"/>
      <c r="E30" s="208"/>
      <c r="F30" s="198"/>
      <c r="G30" s="205"/>
      <c r="H30" s="86" t="s">
        <v>114</v>
      </c>
      <c r="I30" s="25">
        <v>0.25</v>
      </c>
      <c r="J30" s="17"/>
      <c r="K30" s="68" t="s">
        <v>170</v>
      </c>
      <c r="L30" s="67"/>
      <c r="M30" s="198"/>
      <c r="N30" s="68" t="s">
        <v>172</v>
      </c>
      <c r="O30" s="26">
        <v>42767</v>
      </c>
      <c r="P30" s="23">
        <v>42916</v>
      </c>
    </row>
    <row r="31" spans="1:16" ht="225" customHeight="1" x14ac:dyDescent="0.3">
      <c r="A31" s="197" t="s">
        <v>175</v>
      </c>
      <c r="B31" s="197" t="s">
        <v>30</v>
      </c>
      <c r="C31" s="197" t="s">
        <v>36</v>
      </c>
      <c r="D31" s="5" t="s">
        <v>29</v>
      </c>
      <c r="E31" s="5" t="s">
        <v>69</v>
      </c>
      <c r="F31" s="197" t="s">
        <v>17</v>
      </c>
      <c r="G31" s="203">
        <v>0.14299999999999999</v>
      </c>
      <c r="H31" s="13" t="s">
        <v>18</v>
      </c>
      <c r="I31" s="14">
        <v>0.25</v>
      </c>
      <c r="J31" s="15"/>
      <c r="K31" s="5" t="s">
        <v>23</v>
      </c>
      <c r="L31" s="5" t="s">
        <v>44</v>
      </c>
      <c r="M31" s="200" t="s">
        <v>22</v>
      </c>
      <c r="N31" s="20" t="s">
        <v>62</v>
      </c>
      <c r="O31" s="62">
        <v>42767</v>
      </c>
      <c r="P31" s="62">
        <v>43100</v>
      </c>
    </row>
    <row r="32" spans="1:16" ht="120" customHeight="1" x14ac:dyDescent="0.3">
      <c r="A32" s="199"/>
      <c r="B32" s="199"/>
      <c r="C32" s="199"/>
      <c r="D32" s="5" t="s">
        <v>28</v>
      </c>
      <c r="E32" s="5" t="s">
        <v>70</v>
      </c>
      <c r="F32" s="199"/>
      <c r="G32" s="204"/>
      <c r="H32" s="5" t="s">
        <v>20</v>
      </c>
      <c r="I32" s="4">
        <v>0.25</v>
      </c>
      <c r="J32" s="15"/>
      <c r="K32" s="5" t="s">
        <v>26</v>
      </c>
      <c r="L32" s="5" t="s">
        <v>44</v>
      </c>
      <c r="M32" s="201"/>
      <c r="N32" s="20" t="s">
        <v>63</v>
      </c>
      <c r="O32" s="62">
        <v>42767</v>
      </c>
      <c r="P32" s="62">
        <v>43100</v>
      </c>
    </row>
    <row r="33" spans="1:16" ht="118.5" customHeight="1" x14ac:dyDescent="0.3">
      <c r="A33" s="199"/>
      <c r="B33" s="199"/>
      <c r="C33" s="199"/>
      <c r="D33" s="5" t="s">
        <v>5</v>
      </c>
      <c r="E33" s="5" t="s">
        <v>67</v>
      </c>
      <c r="F33" s="199"/>
      <c r="G33" s="204"/>
      <c r="H33" s="5" t="s">
        <v>19</v>
      </c>
      <c r="I33" s="4">
        <v>0.25</v>
      </c>
      <c r="J33" s="15"/>
      <c r="K33" s="5" t="s">
        <v>25</v>
      </c>
      <c r="L33" s="5" t="s">
        <v>44</v>
      </c>
      <c r="M33" s="201"/>
      <c r="N33" s="20" t="s">
        <v>64</v>
      </c>
      <c r="O33" s="62">
        <v>42767</v>
      </c>
      <c r="P33" s="62">
        <v>43100</v>
      </c>
    </row>
    <row r="34" spans="1:16" ht="142.5" customHeight="1" x14ac:dyDescent="0.3">
      <c r="A34" s="198"/>
      <c r="B34" s="198"/>
      <c r="C34" s="198"/>
      <c r="D34" s="5" t="s">
        <v>27</v>
      </c>
      <c r="E34" s="5" t="s">
        <v>69</v>
      </c>
      <c r="F34" s="198"/>
      <c r="G34" s="205"/>
      <c r="H34" s="5" t="s">
        <v>21</v>
      </c>
      <c r="I34" s="4">
        <v>0.25</v>
      </c>
      <c r="J34" s="15"/>
      <c r="K34" s="5" t="s">
        <v>24</v>
      </c>
      <c r="L34" s="5" t="s">
        <v>44</v>
      </c>
      <c r="M34" s="202"/>
      <c r="N34" s="20" t="s">
        <v>65</v>
      </c>
      <c r="O34" s="62">
        <v>42767</v>
      </c>
      <c r="P34" s="62">
        <v>43100</v>
      </c>
    </row>
    <row r="35" spans="1:16" x14ac:dyDescent="0.3">
      <c r="G35" s="61"/>
    </row>
    <row r="36" spans="1:16" x14ac:dyDescent="0.3">
      <c r="O36" s="28">
        <f>MIN(O5:O34)</f>
        <v>42461</v>
      </c>
    </row>
  </sheetData>
  <mergeCells count="54">
    <mergeCell ref="A27:A30"/>
    <mergeCell ref="B27:B30"/>
    <mergeCell ref="C27:C30"/>
    <mergeCell ref="D27:D30"/>
    <mergeCell ref="E27:E30"/>
    <mergeCell ref="G23:G26"/>
    <mergeCell ref="M23:M26"/>
    <mergeCell ref="E19:E20"/>
    <mergeCell ref="G18:G22"/>
    <mergeCell ref="F27:F30"/>
    <mergeCell ref="G27:G30"/>
    <mergeCell ref="M27:M30"/>
    <mergeCell ref="B23:B26"/>
    <mergeCell ref="C23:C26"/>
    <mergeCell ref="D23:D26"/>
    <mergeCell ref="E23:E26"/>
    <mergeCell ref="F23:F26"/>
    <mergeCell ref="M5:M9"/>
    <mergeCell ref="M10:M15"/>
    <mergeCell ref="A10:A15"/>
    <mergeCell ref="B10:B15"/>
    <mergeCell ref="C10:C15"/>
    <mergeCell ref="D10:D15"/>
    <mergeCell ref="F10:F15"/>
    <mergeCell ref="G10:G15"/>
    <mergeCell ref="G5:G9"/>
    <mergeCell ref="A5:A9"/>
    <mergeCell ref="B5:B9"/>
    <mergeCell ref="C5:C9"/>
    <mergeCell ref="D5:D9"/>
    <mergeCell ref="F5:F9"/>
    <mergeCell ref="E5:E9"/>
    <mergeCell ref="E10:E15"/>
    <mergeCell ref="M16:M17"/>
    <mergeCell ref="A31:A34"/>
    <mergeCell ref="B31:B34"/>
    <mergeCell ref="M31:M34"/>
    <mergeCell ref="C31:C34"/>
    <mergeCell ref="F31:F34"/>
    <mergeCell ref="G31:G34"/>
    <mergeCell ref="F16:F17"/>
    <mergeCell ref="E16:E17"/>
    <mergeCell ref="A16:A17"/>
    <mergeCell ref="B16:B17"/>
    <mergeCell ref="C16:C17"/>
    <mergeCell ref="D16:D17"/>
    <mergeCell ref="G16:G17"/>
    <mergeCell ref="M19:M22"/>
    <mergeCell ref="A23:A26"/>
    <mergeCell ref="A2:P2"/>
    <mergeCell ref="A1:P1"/>
    <mergeCell ref="A3:I3"/>
    <mergeCell ref="K3:L3"/>
    <mergeCell ref="M3:P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9B346-0BE5-42C5-84F7-94078A850913}">
  <dimension ref="A1:R190"/>
  <sheetViews>
    <sheetView tabSelected="1" zoomScale="50" zoomScaleNormal="50" workbookViewId="0">
      <selection activeCell="G24" sqref="G24"/>
    </sheetView>
  </sheetViews>
  <sheetFormatPr baseColWidth="10" defaultColWidth="11.44140625" defaultRowHeight="20.399999999999999" x14ac:dyDescent="0.35"/>
  <cols>
    <col min="1" max="1" width="14.33203125" style="140" customWidth="1"/>
    <col min="2" max="2" width="51.6640625" style="140" customWidth="1"/>
    <col min="3" max="3" width="22.6640625" style="190" customWidth="1"/>
    <col min="4" max="4" width="42.44140625" style="140" customWidth="1"/>
    <col min="5" max="5" width="40.6640625" style="140" customWidth="1"/>
    <col min="6" max="6" width="29.88671875" style="148" customWidth="1"/>
    <col min="7" max="7" width="63.21875" style="140" customWidth="1"/>
    <col min="8" max="8" width="16.33203125" style="168" customWidth="1"/>
    <col min="9" max="9" width="45.33203125" style="140" customWidth="1"/>
    <col min="10" max="10" width="18" style="140" customWidth="1"/>
    <col min="11" max="11" width="28.33203125" style="140" customWidth="1"/>
    <col min="12" max="12" width="44.44140625" style="140" customWidth="1"/>
    <col min="13" max="13" width="40.33203125" style="140" customWidth="1"/>
    <col min="14" max="14" width="28.5546875" style="140" customWidth="1"/>
    <col min="15" max="15" width="23.5546875" style="140" customWidth="1"/>
    <col min="16" max="16" width="22.88671875" style="140" customWidth="1"/>
    <col min="17" max="17" width="13.6640625" style="140" customWidth="1"/>
    <col min="18" max="18" width="21.5546875" style="140" customWidth="1"/>
    <col min="19" max="16384" width="11.44140625" style="140"/>
  </cols>
  <sheetData>
    <row r="1" spans="1:18" ht="36.75" customHeight="1" x14ac:dyDescent="0.35"/>
    <row r="2" spans="1:18" ht="36.75" customHeight="1" x14ac:dyDescent="0.35">
      <c r="A2" s="246"/>
      <c r="B2" s="247"/>
      <c r="C2" s="248"/>
      <c r="D2" s="255" t="s">
        <v>240</v>
      </c>
      <c r="E2" s="255"/>
      <c r="F2" s="255"/>
      <c r="G2" s="255"/>
      <c r="H2" s="255"/>
      <c r="I2" s="255"/>
      <c r="J2" s="255"/>
      <c r="K2" s="255"/>
      <c r="L2" s="255"/>
      <c r="M2" s="255"/>
      <c r="N2" s="255"/>
      <c r="O2" s="255"/>
      <c r="P2" s="139" t="s">
        <v>237</v>
      </c>
      <c r="Q2" s="256" t="s">
        <v>242</v>
      </c>
      <c r="R2" s="256"/>
    </row>
    <row r="3" spans="1:18" ht="36.75" customHeight="1" x14ac:dyDescent="0.35">
      <c r="A3" s="249"/>
      <c r="B3" s="250"/>
      <c r="C3" s="251"/>
      <c r="D3" s="255"/>
      <c r="E3" s="255"/>
      <c r="F3" s="255"/>
      <c r="G3" s="255"/>
      <c r="H3" s="255"/>
      <c r="I3" s="255"/>
      <c r="J3" s="255"/>
      <c r="K3" s="255"/>
      <c r="L3" s="255"/>
      <c r="M3" s="255"/>
      <c r="N3" s="255"/>
      <c r="O3" s="255"/>
      <c r="P3" s="139" t="s">
        <v>238</v>
      </c>
      <c r="Q3" s="257">
        <v>2</v>
      </c>
      <c r="R3" s="257"/>
    </row>
    <row r="4" spans="1:18" ht="36.75" customHeight="1" x14ac:dyDescent="0.35">
      <c r="A4" s="252"/>
      <c r="B4" s="253"/>
      <c r="C4" s="254"/>
      <c r="D4" s="255" t="s">
        <v>241</v>
      </c>
      <c r="E4" s="255"/>
      <c r="F4" s="255"/>
      <c r="G4" s="255"/>
      <c r="H4" s="255"/>
      <c r="I4" s="255"/>
      <c r="J4" s="255"/>
      <c r="K4" s="255"/>
      <c r="L4" s="255"/>
      <c r="M4" s="255"/>
      <c r="N4" s="255"/>
      <c r="O4" s="255"/>
      <c r="P4" s="139" t="s">
        <v>239</v>
      </c>
      <c r="Q4" s="258">
        <v>44173</v>
      </c>
      <c r="R4" s="259"/>
    </row>
    <row r="5" spans="1:18" ht="36.75" customHeight="1" x14ac:dyDescent="0.35"/>
    <row r="6" spans="1:18" ht="217.2" customHeight="1" x14ac:dyDescent="0.35">
      <c r="A6" s="230" t="s">
        <v>50</v>
      </c>
      <c r="B6" s="231"/>
      <c r="C6" s="232">
        <v>44862</v>
      </c>
      <c r="D6" s="233"/>
      <c r="E6" s="233"/>
      <c r="F6" s="233"/>
      <c r="G6" s="233"/>
      <c r="H6" s="234"/>
      <c r="I6" s="235"/>
      <c r="J6" s="235"/>
      <c r="K6" s="235"/>
      <c r="L6" s="235"/>
      <c r="M6" s="236" t="s">
        <v>51</v>
      </c>
      <c r="N6" s="236"/>
      <c r="O6" s="237" t="s">
        <v>457</v>
      </c>
      <c r="P6" s="238"/>
      <c r="Q6" s="238"/>
      <c r="R6" s="238"/>
    </row>
    <row r="7" spans="1:18" ht="18" customHeight="1" x14ac:dyDescent="0.35">
      <c r="A7" s="239" t="s">
        <v>398</v>
      </c>
      <c r="B7" s="240"/>
      <c r="C7" s="241"/>
      <c r="D7" s="241"/>
      <c r="E7" s="241"/>
      <c r="F7" s="241"/>
      <c r="G7" s="241"/>
      <c r="H7" s="241"/>
      <c r="I7" s="241"/>
      <c r="J7" s="241"/>
      <c r="K7" s="241"/>
      <c r="L7" s="241"/>
      <c r="M7" s="240"/>
      <c r="N7" s="240"/>
      <c r="O7" s="240"/>
      <c r="P7" s="240"/>
      <c r="Q7" s="240"/>
      <c r="R7" s="242"/>
    </row>
    <row r="8" spans="1:18" ht="48.75" customHeight="1" x14ac:dyDescent="0.35">
      <c r="A8" s="243"/>
      <c r="B8" s="244"/>
      <c r="C8" s="244"/>
      <c r="D8" s="244"/>
      <c r="E8" s="244"/>
      <c r="F8" s="244"/>
      <c r="G8" s="244"/>
      <c r="H8" s="244"/>
      <c r="I8" s="244"/>
      <c r="J8" s="244"/>
      <c r="K8" s="244"/>
      <c r="L8" s="244"/>
      <c r="M8" s="244"/>
      <c r="N8" s="244"/>
      <c r="O8" s="244"/>
      <c r="P8" s="244"/>
      <c r="Q8" s="244"/>
      <c r="R8" s="245"/>
    </row>
    <row r="9" spans="1:18" ht="54.75" customHeight="1" x14ac:dyDescent="0.35">
      <c r="A9" s="236" t="s">
        <v>452</v>
      </c>
      <c r="B9" s="236"/>
      <c r="C9" s="236"/>
      <c r="D9" s="236"/>
      <c r="E9" s="236"/>
      <c r="F9" s="236"/>
      <c r="G9" s="236"/>
      <c r="H9" s="236"/>
      <c r="I9" s="236"/>
      <c r="J9" s="236"/>
      <c r="K9" s="236"/>
      <c r="L9" s="236"/>
      <c r="M9" s="236"/>
      <c r="N9" s="236"/>
      <c r="O9" s="236"/>
      <c r="P9" s="236" t="s">
        <v>234</v>
      </c>
      <c r="Q9" s="236"/>
      <c r="R9" s="236"/>
    </row>
    <row r="10" spans="1:18" ht="31.5" customHeight="1" x14ac:dyDescent="0.35">
      <c r="A10" s="263"/>
      <c r="B10" s="263"/>
      <c r="C10" s="263"/>
      <c r="D10" s="263"/>
      <c r="E10" s="263"/>
      <c r="F10" s="263"/>
      <c r="G10" s="263"/>
      <c r="H10" s="263"/>
      <c r="I10" s="263"/>
      <c r="J10" s="263"/>
      <c r="K10" s="263"/>
      <c r="L10" s="263"/>
      <c r="M10" s="263"/>
      <c r="N10" s="263"/>
      <c r="O10" s="263"/>
      <c r="P10" s="263"/>
      <c r="Q10" s="263"/>
      <c r="R10" s="263"/>
    </row>
    <row r="11" spans="1:18" ht="62.25" customHeight="1" x14ac:dyDescent="0.35">
      <c r="A11" s="264" t="s">
        <v>222</v>
      </c>
      <c r="B11" s="264"/>
      <c r="C11" s="260" t="s">
        <v>399</v>
      </c>
      <c r="D11" s="260"/>
      <c r="E11" s="260"/>
      <c r="F11" s="260"/>
      <c r="G11" s="260"/>
      <c r="H11" s="260"/>
      <c r="I11" s="260"/>
      <c r="J11" s="260"/>
      <c r="K11" s="260"/>
      <c r="L11" s="260"/>
      <c r="M11" s="260"/>
      <c r="N11" s="260"/>
      <c r="O11" s="260"/>
      <c r="P11" s="260"/>
      <c r="Q11" s="260"/>
      <c r="R11" s="261"/>
    </row>
    <row r="12" spans="1:18" ht="72" customHeight="1" x14ac:dyDescent="0.35">
      <c r="A12" s="236" t="s">
        <v>223</v>
      </c>
      <c r="B12" s="236"/>
      <c r="C12" s="260" t="s">
        <v>451</v>
      </c>
      <c r="D12" s="260"/>
      <c r="E12" s="260"/>
      <c r="F12" s="260"/>
      <c r="G12" s="260"/>
      <c r="H12" s="260"/>
      <c r="I12" s="260"/>
      <c r="J12" s="260"/>
      <c r="K12" s="260"/>
      <c r="L12" s="260"/>
      <c r="M12" s="260"/>
      <c r="N12" s="260"/>
      <c r="O12" s="260"/>
      <c r="P12" s="260"/>
      <c r="Q12" s="260"/>
      <c r="R12" s="261"/>
    </row>
    <row r="13" spans="1:18" ht="31.5" customHeight="1" x14ac:dyDescent="0.35">
      <c r="A13" s="262" t="s">
        <v>52</v>
      </c>
      <c r="B13" s="262"/>
      <c r="C13" s="262"/>
      <c r="D13" s="262"/>
      <c r="E13" s="262"/>
      <c r="F13" s="262"/>
      <c r="G13" s="262"/>
      <c r="H13" s="262"/>
      <c r="I13" s="262"/>
      <c r="J13" s="262"/>
      <c r="K13" s="262"/>
      <c r="L13" s="262"/>
      <c r="M13" s="262"/>
      <c r="N13" s="262"/>
      <c r="O13" s="262"/>
      <c r="P13" s="262"/>
      <c r="Q13" s="262"/>
      <c r="R13" s="262"/>
    </row>
    <row r="14" spans="1:18" ht="12.75" customHeight="1" x14ac:dyDescent="0.35">
      <c r="A14" s="262"/>
      <c r="B14" s="262"/>
      <c r="C14" s="262"/>
      <c r="D14" s="262"/>
      <c r="E14" s="262"/>
      <c r="F14" s="262"/>
      <c r="G14" s="262"/>
      <c r="H14" s="262"/>
      <c r="I14" s="262"/>
      <c r="J14" s="262"/>
      <c r="K14" s="262"/>
      <c r="L14" s="262"/>
      <c r="M14" s="262"/>
      <c r="N14" s="262"/>
      <c r="O14" s="262"/>
      <c r="P14" s="262"/>
      <c r="Q14" s="262"/>
      <c r="R14" s="262"/>
    </row>
    <row r="15" spans="1:18" ht="90" customHeight="1" x14ac:dyDescent="0.35">
      <c r="A15" s="236" t="s">
        <v>53</v>
      </c>
      <c r="B15" s="236"/>
      <c r="C15" s="236"/>
      <c r="D15" s="236"/>
      <c r="E15" s="236"/>
      <c r="F15" s="236"/>
      <c r="G15" s="236"/>
      <c r="H15" s="236"/>
      <c r="I15" s="236"/>
      <c r="J15" s="236"/>
      <c r="K15" s="236"/>
      <c r="L15" s="236"/>
      <c r="M15" s="236"/>
      <c r="N15" s="138" t="s">
        <v>54</v>
      </c>
      <c r="O15" s="141" t="s">
        <v>55</v>
      </c>
      <c r="P15" s="138" t="s">
        <v>56</v>
      </c>
      <c r="Q15" s="236" t="s">
        <v>221</v>
      </c>
      <c r="R15" s="236"/>
    </row>
    <row r="16" spans="1:18" s="180" customFormat="1" ht="60.75" customHeight="1" x14ac:dyDescent="0.3">
      <c r="A16" s="265" t="s">
        <v>397</v>
      </c>
      <c r="B16" s="265"/>
      <c r="C16" s="266" t="s">
        <v>396</v>
      </c>
      <c r="D16" s="266"/>
      <c r="E16" s="266"/>
      <c r="F16" s="266"/>
      <c r="G16" s="266"/>
      <c r="H16" s="266"/>
      <c r="I16" s="266"/>
      <c r="J16" s="266"/>
      <c r="K16" s="266"/>
      <c r="L16" s="266"/>
      <c r="M16" s="266"/>
      <c r="N16" s="172" t="s">
        <v>394</v>
      </c>
      <c r="O16" s="173">
        <v>44928</v>
      </c>
      <c r="P16" s="174">
        <v>0.95</v>
      </c>
      <c r="Q16" s="267" t="s">
        <v>395</v>
      </c>
      <c r="R16" s="268"/>
    </row>
    <row r="17" spans="1:18" x14ac:dyDescent="0.35">
      <c r="K17" s="142"/>
    </row>
    <row r="18" spans="1:18" s="152" customFormat="1" ht="78" customHeight="1" x14ac:dyDescent="0.35">
      <c r="A18" s="138" t="s">
        <v>233</v>
      </c>
      <c r="B18" s="143" t="s">
        <v>57</v>
      </c>
      <c r="C18" s="191" t="s">
        <v>224</v>
      </c>
      <c r="D18" s="138" t="s">
        <v>59</v>
      </c>
      <c r="E18" s="138" t="s">
        <v>232</v>
      </c>
      <c r="F18" s="149" t="s">
        <v>243</v>
      </c>
      <c r="G18" s="138" t="s">
        <v>230</v>
      </c>
      <c r="H18" s="169" t="s">
        <v>225</v>
      </c>
      <c r="I18" s="138" t="s">
        <v>231</v>
      </c>
      <c r="J18" s="138" t="s">
        <v>60</v>
      </c>
      <c r="K18" s="138" t="s">
        <v>61</v>
      </c>
      <c r="L18" s="138" t="s">
        <v>232</v>
      </c>
      <c r="M18" s="138" t="s">
        <v>226</v>
      </c>
      <c r="N18" s="138" t="s">
        <v>227</v>
      </c>
      <c r="O18" s="138" t="s">
        <v>235</v>
      </c>
      <c r="P18" s="138" t="s">
        <v>228</v>
      </c>
      <c r="Q18" s="138" t="s">
        <v>229</v>
      </c>
      <c r="R18" s="138" t="s">
        <v>236</v>
      </c>
    </row>
    <row r="19" spans="1:18" s="152" customFormat="1" ht="51" customHeight="1" x14ac:dyDescent="0.35">
      <c r="A19" s="144">
        <v>1</v>
      </c>
      <c r="B19" s="183" t="s">
        <v>453</v>
      </c>
      <c r="C19" s="192">
        <v>8.3000000000000001E-3</v>
      </c>
      <c r="D19" s="146" t="s">
        <v>450</v>
      </c>
      <c r="E19" s="146" t="s">
        <v>446</v>
      </c>
      <c r="F19" s="150">
        <v>1903295</v>
      </c>
      <c r="G19" s="183" t="s">
        <v>453</v>
      </c>
      <c r="H19" s="171">
        <v>1</v>
      </c>
      <c r="I19" s="146" t="s">
        <v>450</v>
      </c>
      <c r="J19" s="170">
        <v>44986</v>
      </c>
      <c r="K19" s="170">
        <v>45230</v>
      </c>
      <c r="L19" s="184" t="s">
        <v>446</v>
      </c>
      <c r="M19" s="145"/>
      <c r="N19" s="145"/>
      <c r="O19" s="145"/>
      <c r="P19" s="145"/>
      <c r="Q19" s="145"/>
      <c r="R19" s="145"/>
    </row>
    <row r="20" spans="1:18" s="152" customFormat="1" ht="52.5" customHeight="1" x14ac:dyDescent="0.35">
      <c r="A20" s="144">
        <v>2</v>
      </c>
      <c r="B20" s="183" t="s">
        <v>245</v>
      </c>
      <c r="C20" s="192">
        <v>8.3000000000000001E-3</v>
      </c>
      <c r="D20" s="146" t="s">
        <v>450</v>
      </c>
      <c r="E20" s="146" t="s">
        <v>446</v>
      </c>
      <c r="F20" s="150">
        <v>1642209</v>
      </c>
      <c r="G20" s="164" t="s">
        <v>245</v>
      </c>
      <c r="H20" s="171">
        <v>1</v>
      </c>
      <c r="I20" s="146" t="s">
        <v>450</v>
      </c>
      <c r="J20" s="170">
        <v>45047</v>
      </c>
      <c r="K20" s="170">
        <v>45230</v>
      </c>
      <c r="L20" s="184" t="s">
        <v>446</v>
      </c>
      <c r="M20" s="145"/>
      <c r="N20" s="145"/>
      <c r="O20" s="145"/>
      <c r="P20" s="145"/>
      <c r="Q20" s="145"/>
      <c r="R20" s="145"/>
    </row>
    <row r="21" spans="1:18" s="152" customFormat="1" ht="54" customHeight="1" x14ac:dyDescent="0.35">
      <c r="A21" s="144">
        <v>3</v>
      </c>
      <c r="B21" s="183" t="s">
        <v>456</v>
      </c>
      <c r="C21" s="192">
        <v>8.3000000000000001E-3</v>
      </c>
      <c r="D21" s="146" t="s">
        <v>450</v>
      </c>
      <c r="E21" s="146" t="s">
        <v>446</v>
      </c>
      <c r="F21" s="150">
        <v>5017678</v>
      </c>
      <c r="G21" s="183" t="s">
        <v>456</v>
      </c>
      <c r="H21" s="171">
        <v>1</v>
      </c>
      <c r="I21" s="146" t="s">
        <v>450</v>
      </c>
      <c r="J21" s="170">
        <v>45078</v>
      </c>
      <c r="K21" s="170">
        <v>45230</v>
      </c>
      <c r="L21" s="184" t="s">
        <v>446</v>
      </c>
      <c r="M21" s="145"/>
      <c r="N21" s="145"/>
      <c r="O21" s="145"/>
      <c r="P21" s="145"/>
      <c r="Q21" s="145"/>
      <c r="R21" s="145"/>
    </row>
    <row r="22" spans="1:18" s="152" customFormat="1" ht="90" customHeight="1" x14ac:dyDescent="0.35">
      <c r="A22" s="144">
        <v>4</v>
      </c>
      <c r="B22" s="183" t="s">
        <v>246</v>
      </c>
      <c r="C22" s="192">
        <v>8.3000000000000001E-3</v>
      </c>
      <c r="D22" s="146" t="s">
        <v>450</v>
      </c>
      <c r="E22" s="146" t="s">
        <v>393</v>
      </c>
      <c r="F22" s="150">
        <v>0</v>
      </c>
      <c r="G22" s="164" t="s">
        <v>246</v>
      </c>
      <c r="H22" s="171">
        <v>1</v>
      </c>
      <c r="I22" s="146" t="s">
        <v>450</v>
      </c>
      <c r="J22" s="170">
        <v>45017</v>
      </c>
      <c r="K22" s="170">
        <v>45046</v>
      </c>
      <c r="L22" s="184" t="s">
        <v>393</v>
      </c>
      <c r="M22" s="145"/>
      <c r="N22" s="145"/>
      <c r="O22" s="145"/>
      <c r="P22" s="145"/>
      <c r="Q22" s="145"/>
      <c r="R22" s="145"/>
    </row>
    <row r="23" spans="1:18" s="152" customFormat="1" ht="75" customHeight="1" x14ac:dyDescent="0.35">
      <c r="A23" s="144">
        <v>5</v>
      </c>
      <c r="B23" s="183" t="s">
        <v>454</v>
      </c>
      <c r="C23" s="192">
        <v>8.3000000000000001E-3</v>
      </c>
      <c r="D23" s="146" t="s">
        <v>450</v>
      </c>
      <c r="E23" s="146" t="s">
        <v>446</v>
      </c>
      <c r="F23" s="150">
        <v>3905091.824</v>
      </c>
      <c r="G23" s="183" t="s">
        <v>454</v>
      </c>
      <c r="H23" s="171">
        <v>1</v>
      </c>
      <c r="I23" s="146" t="s">
        <v>450</v>
      </c>
      <c r="J23" s="170">
        <v>45108</v>
      </c>
      <c r="K23" s="170">
        <v>45138</v>
      </c>
      <c r="L23" s="184" t="s">
        <v>446</v>
      </c>
      <c r="M23" s="145"/>
      <c r="N23" s="145"/>
      <c r="O23" s="145"/>
      <c r="P23" s="145"/>
      <c r="Q23" s="145"/>
      <c r="R23" s="145"/>
    </row>
    <row r="24" spans="1:18" s="152" customFormat="1" ht="40.799999999999997" x14ac:dyDescent="0.35">
      <c r="A24" s="144">
        <v>6</v>
      </c>
      <c r="B24" s="183" t="s">
        <v>455</v>
      </c>
      <c r="C24" s="192">
        <v>8.3000000000000001E-3</v>
      </c>
      <c r="D24" s="146" t="s">
        <v>450</v>
      </c>
      <c r="E24" s="146" t="s">
        <v>446</v>
      </c>
      <c r="F24" s="150">
        <v>5048657.28</v>
      </c>
      <c r="G24" s="183" t="s">
        <v>455</v>
      </c>
      <c r="H24" s="171">
        <v>1</v>
      </c>
      <c r="I24" s="146" t="s">
        <v>450</v>
      </c>
      <c r="J24" s="170">
        <v>45231</v>
      </c>
      <c r="K24" s="170">
        <v>45260</v>
      </c>
      <c r="L24" s="184" t="s">
        <v>446</v>
      </c>
      <c r="M24" s="145"/>
      <c r="N24" s="145"/>
      <c r="O24" s="145"/>
      <c r="P24" s="145"/>
      <c r="Q24" s="145"/>
      <c r="R24" s="145"/>
    </row>
    <row r="25" spans="1:18" s="152" customFormat="1" ht="40.799999999999997" x14ac:dyDescent="0.35">
      <c r="A25" s="144">
        <v>7</v>
      </c>
      <c r="B25" s="183" t="s">
        <v>247</v>
      </c>
      <c r="C25" s="192">
        <v>8.3000000000000001E-3</v>
      </c>
      <c r="D25" s="146" t="s">
        <v>450</v>
      </c>
      <c r="E25" s="146" t="s">
        <v>393</v>
      </c>
      <c r="F25" s="150">
        <v>0</v>
      </c>
      <c r="G25" s="164" t="s">
        <v>247</v>
      </c>
      <c r="H25" s="171">
        <v>1</v>
      </c>
      <c r="I25" s="146" t="s">
        <v>450</v>
      </c>
      <c r="J25" s="170">
        <v>44958</v>
      </c>
      <c r="K25" s="170">
        <v>44985</v>
      </c>
      <c r="L25" s="184" t="s">
        <v>393</v>
      </c>
      <c r="M25" s="145"/>
      <c r="N25" s="145"/>
      <c r="O25" s="145"/>
      <c r="P25" s="145"/>
      <c r="Q25" s="145"/>
      <c r="R25" s="145"/>
    </row>
    <row r="26" spans="1:18" s="152" customFormat="1" ht="40.799999999999997" x14ac:dyDescent="0.35">
      <c r="A26" s="144">
        <v>8</v>
      </c>
      <c r="B26" s="183" t="s">
        <v>248</v>
      </c>
      <c r="C26" s="192">
        <v>8.3000000000000001E-3</v>
      </c>
      <c r="D26" s="146" t="s">
        <v>450</v>
      </c>
      <c r="E26" s="146" t="s">
        <v>446</v>
      </c>
      <c r="F26" s="150">
        <v>770094</v>
      </c>
      <c r="G26" s="164" t="s">
        <v>248</v>
      </c>
      <c r="H26" s="171">
        <v>1</v>
      </c>
      <c r="I26" s="146" t="s">
        <v>450</v>
      </c>
      <c r="J26" s="170">
        <v>44986</v>
      </c>
      <c r="K26" s="170">
        <v>45016</v>
      </c>
      <c r="L26" s="184" t="s">
        <v>446</v>
      </c>
      <c r="M26" s="145"/>
      <c r="N26" s="145"/>
      <c r="O26" s="145"/>
      <c r="P26" s="145"/>
      <c r="Q26" s="145"/>
      <c r="R26" s="145"/>
    </row>
    <row r="27" spans="1:18" s="152" customFormat="1" ht="40.799999999999997" x14ac:dyDescent="0.35">
      <c r="A27" s="144">
        <v>9</v>
      </c>
      <c r="B27" s="183" t="s">
        <v>249</v>
      </c>
      <c r="C27" s="192">
        <v>8.3000000000000001E-3</v>
      </c>
      <c r="D27" s="146" t="s">
        <v>450</v>
      </c>
      <c r="E27" s="146" t="s">
        <v>446</v>
      </c>
      <c r="F27" s="150">
        <v>3071600</v>
      </c>
      <c r="G27" s="164" t="s">
        <v>249</v>
      </c>
      <c r="H27" s="171">
        <v>1</v>
      </c>
      <c r="I27" s="146" t="s">
        <v>450</v>
      </c>
      <c r="J27" s="170">
        <v>44986</v>
      </c>
      <c r="K27" s="170">
        <v>45016</v>
      </c>
      <c r="L27" s="184" t="s">
        <v>446</v>
      </c>
      <c r="M27" s="145"/>
      <c r="N27" s="145"/>
      <c r="O27" s="145"/>
      <c r="P27" s="145"/>
      <c r="Q27" s="145"/>
      <c r="R27" s="145"/>
    </row>
    <row r="28" spans="1:18" s="152" customFormat="1" ht="61.2" x14ac:dyDescent="0.35">
      <c r="A28" s="144">
        <v>10</v>
      </c>
      <c r="B28" s="183" t="s">
        <v>250</v>
      </c>
      <c r="C28" s="192">
        <v>8.3000000000000001E-3</v>
      </c>
      <c r="D28" s="146" t="s">
        <v>450</v>
      </c>
      <c r="E28" s="146" t="s">
        <v>393</v>
      </c>
      <c r="F28" s="150">
        <v>0</v>
      </c>
      <c r="G28" s="164" t="s">
        <v>250</v>
      </c>
      <c r="H28" s="171">
        <v>1</v>
      </c>
      <c r="I28" s="146" t="s">
        <v>450</v>
      </c>
      <c r="J28" s="170">
        <v>44958</v>
      </c>
      <c r="K28" s="170">
        <v>44985</v>
      </c>
      <c r="L28" s="184" t="s">
        <v>393</v>
      </c>
      <c r="M28" s="145"/>
      <c r="N28" s="145"/>
      <c r="O28" s="145"/>
      <c r="P28" s="145"/>
      <c r="Q28" s="145"/>
      <c r="R28" s="145"/>
    </row>
    <row r="29" spans="1:18" s="152" customFormat="1" ht="32.25" customHeight="1" x14ac:dyDescent="0.35">
      <c r="A29" s="157">
        <v>11</v>
      </c>
      <c r="B29" s="269" t="s">
        <v>251</v>
      </c>
      <c r="C29" s="272">
        <v>8.3000000000000001E-3</v>
      </c>
      <c r="D29" s="275" t="s">
        <v>450</v>
      </c>
      <c r="E29" s="275" t="s">
        <v>393</v>
      </c>
      <c r="F29" s="278">
        <v>0</v>
      </c>
      <c r="G29" s="164" t="s">
        <v>327</v>
      </c>
      <c r="H29" s="171">
        <v>0.1666</v>
      </c>
      <c r="I29" s="275" t="s">
        <v>450</v>
      </c>
      <c r="J29" s="170">
        <v>44958</v>
      </c>
      <c r="K29" s="170">
        <v>44985</v>
      </c>
      <c r="L29" s="269" t="s">
        <v>393</v>
      </c>
      <c r="M29" s="145"/>
      <c r="N29" s="145"/>
      <c r="O29" s="145"/>
      <c r="P29" s="145"/>
      <c r="Q29" s="145"/>
      <c r="R29" s="145"/>
    </row>
    <row r="30" spans="1:18" s="152" customFormat="1" ht="32.25" customHeight="1" x14ac:dyDescent="0.35">
      <c r="A30" s="163">
        <v>11</v>
      </c>
      <c r="B30" s="270"/>
      <c r="C30" s="273"/>
      <c r="D30" s="276"/>
      <c r="E30" s="276"/>
      <c r="F30" s="279"/>
      <c r="G30" s="164" t="s">
        <v>328</v>
      </c>
      <c r="H30" s="171">
        <v>0.1666</v>
      </c>
      <c r="I30" s="276"/>
      <c r="J30" s="170">
        <v>45017</v>
      </c>
      <c r="K30" s="170">
        <v>45046</v>
      </c>
      <c r="L30" s="270"/>
      <c r="M30" s="145"/>
      <c r="N30" s="145"/>
      <c r="O30" s="145"/>
      <c r="P30" s="145"/>
      <c r="Q30" s="145"/>
      <c r="R30" s="145"/>
    </row>
    <row r="31" spans="1:18" s="152" customFormat="1" ht="32.25" customHeight="1" x14ac:dyDescent="0.35">
      <c r="A31" s="154">
        <v>11</v>
      </c>
      <c r="B31" s="270"/>
      <c r="C31" s="273"/>
      <c r="D31" s="276"/>
      <c r="E31" s="276"/>
      <c r="F31" s="279"/>
      <c r="G31" s="164" t="s">
        <v>329</v>
      </c>
      <c r="H31" s="171">
        <v>0.1666</v>
      </c>
      <c r="I31" s="276"/>
      <c r="J31" s="170">
        <v>45078</v>
      </c>
      <c r="K31" s="170">
        <v>45107</v>
      </c>
      <c r="L31" s="270"/>
      <c r="M31" s="145"/>
      <c r="N31" s="145"/>
      <c r="O31" s="145"/>
      <c r="P31" s="145"/>
      <c r="Q31" s="145"/>
      <c r="R31" s="145"/>
    </row>
    <row r="32" spans="1:18" s="152" customFormat="1" ht="32.25" customHeight="1" x14ac:dyDescent="0.35">
      <c r="A32" s="163">
        <v>11</v>
      </c>
      <c r="B32" s="270"/>
      <c r="C32" s="273"/>
      <c r="D32" s="276"/>
      <c r="E32" s="276"/>
      <c r="F32" s="279"/>
      <c r="G32" s="164" t="s">
        <v>330</v>
      </c>
      <c r="H32" s="171">
        <v>0.1666</v>
      </c>
      <c r="I32" s="276"/>
      <c r="J32" s="170">
        <v>45139</v>
      </c>
      <c r="K32" s="170">
        <v>45169</v>
      </c>
      <c r="L32" s="270"/>
      <c r="M32" s="145"/>
      <c r="N32" s="145"/>
      <c r="O32" s="145"/>
      <c r="P32" s="145"/>
      <c r="Q32" s="145"/>
      <c r="R32" s="145"/>
    </row>
    <row r="33" spans="1:18" s="152" customFormat="1" ht="32.25" customHeight="1" x14ac:dyDescent="0.35">
      <c r="A33" s="163">
        <v>11</v>
      </c>
      <c r="B33" s="270"/>
      <c r="C33" s="273"/>
      <c r="D33" s="276"/>
      <c r="E33" s="276"/>
      <c r="F33" s="279"/>
      <c r="G33" s="164" t="s">
        <v>331</v>
      </c>
      <c r="H33" s="171">
        <v>0.1666</v>
      </c>
      <c r="I33" s="276"/>
      <c r="J33" s="170">
        <v>45200</v>
      </c>
      <c r="K33" s="170">
        <v>45230</v>
      </c>
      <c r="L33" s="270"/>
      <c r="M33" s="145"/>
      <c r="N33" s="145"/>
      <c r="O33" s="145"/>
      <c r="P33" s="145"/>
      <c r="Q33" s="145"/>
      <c r="R33" s="145"/>
    </row>
    <row r="34" spans="1:18" s="152" customFormat="1" ht="32.25" customHeight="1" x14ac:dyDescent="0.35">
      <c r="A34" s="156">
        <v>11</v>
      </c>
      <c r="B34" s="271"/>
      <c r="C34" s="274"/>
      <c r="D34" s="277"/>
      <c r="E34" s="277"/>
      <c r="F34" s="280"/>
      <c r="G34" s="164" t="s">
        <v>332</v>
      </c>
      <c r="H34" s="171">
        <v>0.16700000000000001</v>
      </c>
      <c r="I34" s="277"/>
      <c r="J34" s="170">
        <v>45261</v>
      </c>
      <c r="K34" s="170">
        <v>45291</v>
      </c>
      <c r="L34" s="271"/>
      <c r="M34" s="145"/>
      <c r="N34" s="145"/>
      <c r="O34" s="145"/>
      <c r="P34" s="145"/>
      <c r="Q34" s="145"/>
      <c r="R34" s="145"/>
    </row>
    <row r="35" spans="1:18" s="152" customFormat="1" ht="43.5" customHeight="1" x14ac:dyDescent="0.35">
      <c r="A35" s="153">
        <v>12</v>
      </c>
      <c r="B35" s="269" t="s">
        <v>252</v>
      </c>
      <c r="C35" s="272">
        <v>8.3000000000000001E-3</v>
      </c>
      <c r="D35" s="275" t="s">
        <v>450</v>
      </c>
      <c r="E35" s="275" t="s">
        <v>393</v>
      </c>
      <c r="F35" s="278">
        <v>0</v>
      </c>
      <c r="G35" s="164" t="s">
        <v>333</v>
      </c>
      <c r="H35" s="171">
        <v>0.5</v>
      </c>
      <c r="I35" s="275" t="s">
        <v>450</v>
      </c>
      <c r="J35" s="170">
        <v>44986</v>
      </c>
      <c r="K35" s="170">
        <v>45016</v>
      </c>
      <c r="L35" s="269" t="s">
        <v>393</v>
      </c>
      <c r="M35" s="145"/>
      <c r="N35" s="145"/>
      <c r="O35" s="145"/>
      <c r="P35" s="145"/>
      <c r="Q35" s="145"/>
      <c r="R35" s="145"/>
    </row>
    <row r="36" spans="1:18" s="152" customFormat="1" ht="43.5" customHeight="1" x14ac:dyDescent="0.35">
      <c r="A36" s="156">
        <v>12</v>
      </c>
      <c r="B36" s="271"/>
      <c r="C36" s="274"/>
      <c r="D36" s="277"/>
      <c r="E36" s="277"/>
      <c r="F36" s="280"/>
      <c r="G36" s="164" t="s">
        <v>334</v>
      </c>
      <c r="H36" s="171">
        <v>0.5</v>
      </c>
      <c r="I36" s="277"/>
      <c r="J36" s="170">
        <v>45170</v>
      </c>
      <c r="K36" s="170">
        <v>45199</v>
      </c>
      <c r="L36" s="271"/>
      <c r="M36" s="145"/>
      <c r="N36" s="145"/>
      <c r="O36" s="145"/>
      <c r="P36" s="145"/>
      <c r="Q36" s="145"/>
      <c r="R36" s="145"/>
    </row>
    <row r="37" spans="1:18" s="152" customFormat="1" ht="40.799999999999997" x14ac:dyDescent="0.35">
      <c r="A37" s="144">
        <v>13</v>
      </c>
      <c r="B37" s="183" t="s">
        <v>253</v>
      </c>
      <c r="C37" s="192">
        <v>8.3000000000000001E-3</v>
      </c>
      <c r="D37" s="146" t="s">
        <v>450</v>
      </c>
      <c r="E37" s="146" t="s">
        <v>393</v>
      </c>
      <c r="F37" s="150">
        <v>0</v>
      </c>
      <c r="G37" s="164" t="s">
        <v>253</v>
      </c>
      <c r="H37" s="171">
        <v>1</v>
      </c>
      <c r="I37" s="146" t="s">
        <v>450</v>
      </c>
      <c r="J37" s="170">
        <v>45047</v>
      </c>
      <c r="K37" s="170">
        <v>45077</v>
      </c>
      <c r="L37" s="184" t="s">
        <v>393</v>
      </c>
      <c r="M37" s="145"/>
      <c r="N37" s="145"/>
      <c r="O37" s="145"/>
      <c r="P37" s="145"/>
      <c r="Q37" s="145"/>
      <c r="R37" s="145"/>
    </row>
    <row r="38" spans="1:18" s="152" customFormat="1" ht="40.5" customHeight="1" x14ac:dyDescent="0.35">
      <c r="A38" s="153">
        <v>14</v>
      </c>
      <c r="B38" s="269" t="s">
        <v>254</v>
      </c>
      <c r="C38" s="272">
        <v>8.3000000000000001E-3</v>
      </c>
      <c r="D38" s="275" t="s">
        <v>450</v>
      </c>
      <c r="E38" s="275" t="s">
        <v>393</v>
      </c>
      <c r="F38" s="278">
        <v>0</v>
      </c>
      <c r="G38" s="164" t="s">
        <v>335</v>
      </c>
      <c r="H38" s="171">
        <v>0.5</v>
      </c>
      <c r="I38" s="275" t="s">
        <v>450</v>
      </c>
      <c r="J38" s="170">
        <v>45017</v>
      </c>
      <c r="K38" s="170">
        <v>45046</v>
      </c>
      <c r="L38" s="269" t="s">
        <v>393</v>
      </c>
      <c r="M38" s="275"/>
      <c r="N38" s="275"/>
      <c r="O38" s="275"/>
      <c r="P38" s="275"/>
      <c r="Q38" s="275"/>
      <c r="R38" s="275"/>
    </row>
    <row r="39" spans="1:18" s="152" customFormat="1" ht="40.799999999999997" x14ac:dyDescent="0.35">
      <c r="A39" s="156">
        <v>14</v>
      </c>
      <c r="B39" s="271"/>
      <c r="C39" s="274"/>
      <c r="D39" s="277"/>
      <c r="E39" s="277"/>
      <c r="F39" s="280"/>
      <c r="G39" s="164" t="s">
        <v>336</v>
      </c>
      <c r="H39" s="171">
        <v>0.5</v>
      </c>
      <c r="I39" s="277"/>
      <c r="J39" s="170">
        <v>45170</v>
      </c>
      <c r="K39" s="170">
        <v>45199</v>
      </c>
      <c r="L39" s="271"/>
      <c r="M39" s="277"/>
      <c r="N39" s="277"/>
      <c r="O39" s="277"/>
      <c r="P39" s="277"/>
      <c r="Q39" s="277"/>
      <c r="R39" s="277"/>
    </row>
    <row r="40" spans="1:18" s="152" customFormat="1" ht="40.799999999999997" x14ac:dyDescent="0.35">
      <c r="A40" s="144">
        <v>15</v>
      </c>
      <c r="B40" s="183" t="s">
        <v>338</v>
      </c>
      <c r="C40" s="192">
        <v>8.3000000000000001E-3</v>
      </c>
      <c r="D40" s="146" t="s">
        <v>450</v>
      </c>
      <c r="E40" s="146" t="s">
        <v>393</v>
      </c>
      <c r="F40" s="150">
        <v>0</v>
      </c>
      <c r="G40" s="164" t="s">
        <v>337</v>
      </c>
      <c r="H40" s="171">
        <v>1</v>
      </c>
      <c r="I40" s="146" t="s">
        <v>450</v>
      </c>
      <c r="J40" s="170">
        <v>45200</v>
      </c>
      <c r="K40" s="170">
        <v>45230</v>
      </c>
      <c r="L40" s="184" t="s">
        <v>393</v>
      </c>
      <c r="M40" s="145"/>
      <c r="N40" s="145"/>
      <c r="O40" s="145"/>
      <c r="P40" s="145"/>
      <c r="Q40" s="145"/>
      <c r="R40" s="145"/>
    </row>
    <row r="41" spans="1:18" s="152" customFormat="1" ht="40.799999999999997" x14ac:dyDescent="0.35">
      <c r="A41" s="144">
        <v>16</v>
      </c>
      <c r="B41" s="183" t="s">
        <v>445</v>
      </c>
      <c r="C41" s="192">
        <v>8.3000000000000001E-3</v>
      </c>
      <c r="D41" s="146" t="s">
        <v>450</v>
      </c>
      <c r="E41" s="146" t="s">
        <v>393</v>
      </c>
      <c r="F41" s="150">
        <v>0</v>
      </c>
      <c r="G41" s="165" t="s">
        <v>255</v>
      </c>
      <c r="H41" s="171">
        <v>1</v>
      </c>
      <c r="I41" s="146" t="s">
        <v>450</v>
      </c>
      <c r="J41" s="170">
        <v>45231</v>
      </c>
      <c r="K41" s="170">
        <v>45260</v>
      </c>
      <c r="L41" s="184" t="s">
        <v>393</v>
      </c>
      <c r="M41" s="145"/>
      <c r="N41" s="145"/>
      <c r="O41" s="145"/>
      <c r="P41" s="145"/>
      <c r="Q41" s="145"/>
      <c r="R41" s="145"/>
    </row>
    <row r="42" spans="1:18" s="152" customFormat="1" ht="81.599999999999994" x14ac:dyDescent="0.35">
      <c r="A42" s="144">
        <v>17</v>
      </c>
      <c r="B42" s="183" t="s">
        <v>256</v>
      </c>
      <c r="C42" s="192">
        <v>8.3000000000000001E-3</v>
      </c>
      <c r="D42" s="146" t="s">
        <v>450</v>
      </c>
      <c r="E42" s="146" t="s">
        <v>393</v>
      </c>
      <c r="F42" s="150">
        <v>0</v>
      </c>
      <c r="G42" s="165" t="s">
        <v>256</v>
      </c>
      <c r="H42" s="171">
        <v>1</v>
      </c>
      <c r="I42" s="146" t="s">
        <v>450</v>
      </c>
      <c r="J42" s="170">
        <v>45108</v>
      </c>
      <c r="K42" s="170">
        <v>45138</v>
      </c>
      <c r="L42" s="184" t="s">
        <v>393</v>
      </c>
      <c r="M42" s="145"/>
      <c r="N42" s="145"/>
      <c r="O42" s="145"/>
      <c r="P42" s="145"/>
      <c r="Q42" s="145"/>
      <c r="R42" s="145"/>
    </row>
    <row r="43" spans="1:18" s="152" customFormat="1" ht="40.799999999999997" x14ac:dyDescent="0.35">
      <c r="A43" s="144">
        <v>18</v>
      </c>
      <c r="B43" s="183" t="s">
        <v>257</v>
      </c>
      <c r="C43" s="192">
        <v>8.3000000000000001E-3</v>
      </c>
      <c r="D43" s="146" t="s">
        <v>450</v>
      </c>
      <c r="E43" s="146" t="s">
        <v>446</v>
      </c>
      <c r="F43" s="150">
        <v>3181300</v>
      </c>
      <c r="G43" s="165" t="s">
        <v>257</v>
      </c>
      <c r="H43" s="171">
        <v>1</v>
      </c>
      <c r="I43" s="146" t="s">
        <v>450</v>
      </c>
      <c r="J43" s="170">
        <v>45139</v>
      </c>
      <c r="K43" s="170">
        <v>45169</v>
      </c>
      <c r="L43" s="184" t="s">
        <v>446</v>
      </c>
      <c r="M43" s="145"/>
      <c r="N43" s="145"/>
      <c r="O43" s="145"/>
      <c r="P43" s="145"/>
      <c r="Q43" s="145"/>
      <c r="R43" s="145"/>
    </row>
    <row r="44" spans="1:18" s="152" customFormat="1" ht="40.799999999999997" x14ac:dyDescent="0.35">
      <c r="A44" s="144">
        <v>19</v>
      </c>
      <c r="B44" s="183" t="s">
        <v>339</v>
      </c>
      <c r="C44" s="192">
        <v>8.3000000000000001E-3</v>
      </c>
      <c r="D44" s="146" t="s">
        <v>450</v>
      </c>
      <c r="E44" s="146" t="s">
        <v>393</v>
      </c>
      <c r="F44" s="150">
        <v>0</v>
      </c>
      <c r="G44" s="165" t="s">
        <v>339</v>
      </c>
      <c r="H44" s="171">
        <v>1</v>
      </c>
      <c r="I44" s="146" t="s">
        <v>450</v>
      </c>
      <c r="J44" s="170">
        <v>45139</v>
      </c>
      <c r="K44" s="170">
        <v>45169</v>
      </c>
      <c r="L44" s="184" t="s">
        <v>393</v>
      </c>
      <c r="M44" s="145"/>
      <c r="N44" s="145"/>
      <c r="O44" s="145"/>
      <c r="P44" s="145"/>
      <c r="Q44" s="145"/>
      <c r="R44" s="145"/>
    </row>
    <row r="45" spans="1:18" s="152" customFormat="1" ht="20.25" customHeight="1" x14ac:dyDescent="0.4">
      <c r="A45" s="158">
        <v>20</v>
      </c>
      <c r="B45" s="281" t="s">
        <v>296</v>
      </c>
      <c r="C45" s="272">
        <v>8.3000000000000001E-3</v>
      </c>
      <c r="D45" s="275" t="s">
        <v>450</v>
      </c>
      <c r="E45" s="275" t="s">
        <v>393</v>
      </c>
      <c r="F45" s="278">
        <v>0</v>
      </c>
      <c r="G45" s="165" t="s">
        <v>369</v>
      </c>
      <c r="H45" s="171">
        <v>0.5</v>
      </c>
      <c r="I45" s="275" t="s">
        <v>450</v>
      </c>
      <c r="J45" s="170">
        <v>45047</v>
      </c>
      <c r="K45" s="170">
        <v>45077</v>
      </c>
      <c r="L45" s="269" t="s">
        <v>393</v>
      </c>
      <c r="M45" s="275"/>
      <c r="N45" s="275"/>
      <c r="O45" s="275"/>
      <c r="P45" s="275"/>
      <c r="Q45" s="275"/>
      <c r="R45" s="275"/>
    </row>
    <row r="46" spans="1:18" s="152" customFormat="1" ht="21" x14ac:dyDescent="0.4">
      <c r="A46" s="162">
        <v>20</v>
      </c>
      <c r="B46" s="282"/>
      <c r="C46" s="274"/>
      <c r="D46" s="277"/>
      <c r="E46" s="277"/>
      <c r="F46" s="280"/>
      <c r="G46" s="165" t="s">
        <v>370</v>
      </c>
      <c r="H46" s="171">
        <v>0.5</v>
      </c>
      <c r="I46" s="277"/>
      <c r="J46" s="170">
        <v>45200</v>
      </c>
      <c r="K46" s="170">
        <v>45230</v>
      </c>
      <c r="L46" s="271"/>
      <c r="M46" s="277"/>
      <c r="N46" s="277"/>
      <c r="O46" s="277"/>
      <c r="P46" s="277"/>
      <c r="Q46" s="277"/>
      <c r="R46" s="277"/>
    </row>
    <row r="47" spans="1:18" s="152" customFormat="1" ht="61.2" x14ac:dyDescent="0.35">
      <c r="A47" s="144">
        <v>21</v>
      </c>
      <c r="B47" s="183" t="s">
        <v>258</v>
      </c>
      <c r="C47" s="192">
        <v>8.3000000000000001E-3</v>
      </c>
      <c r="D47" s="146" t="s">
        <v>450</v>
      </c>
      <c r="E47" s="146" t="s">
        <v>393</v>
      </c>
      <c r="F47" s="150">
        <v>0</v>
      </c>
      <c r="G47" s="165" t="s">
        <v>258</v>
      </c>
      <c r="H47" s="171">
        <v>1</v>
      </c>
      <c r="I47" s="146" t="s">
        <v>450</v>
      </c>
      <c r="J47" s="170">
        <v>45231</v>
      </c>
      <c r="K47" s="170">
        <v>45260</v>
      </c>
      <c r="L47" s="184" t="s">
        <v>393</v>
      </c>
      <c r="M47" s="145"/>
      <c r="N47" s="145"/>
      <c r="O47" s="145"/>
      <c r="P47" s="145"/>
      <c r="Q47" s="145"/>
      <c r="R47" s="145"/>
    </row>
    <row r="48" spans="1:18" s="152" customFormat="1" ht="40.799999999999997" x14ac:dyDescent="0.35">
      <c r="A48" s="144">
        <v>22</v>
      </c>
      <c r="B48" s="183" t="s">
        <v>259</v>
      </c>
      <c r="C48" s="192">
        <v>8.3000000000000001E-3</v>
      </c>
      <c r="D48" s="146" t="s">
        <v>450</v>
      </c>
      <c r="E48" s="146" t="s">
        <v>393</v>
      </c>
      <c r="F48" s="150">
        <v>0</v>
      </c>
      <c r="G48" s="165" t="s">
        <v>259</v>
      </c>
      <c r="H48" s="171">
        <v>1</v>
      </c>
      <c r="I48" s="146" t="s">
        <v>450</v>
      </c>
      <c r="J48" s="170">
        <v>45200</v>
      </c>
      <c r="K48" s="170">
        <v>45230</v>
      </c>
      <c r="L48" s="184" t="s">
        <v>393</v>
      </c>
      <c r="M48" s="145"/>
      <c r="N48" s="145"/>
      <c r="O48" s="145"/>
      <c r="P48" s="145"/>
      <c r="Q48" s="145"/>
      <c r="R48" s="145"/>
    </row>
    <row r="49" spans="1:18" s="152" customFormat="1" ht="40.799999999999997" x14ac:dyDescent="0.35">
      <c r="A49" s="144">
        <v>23</v>
      </c>
      <c r="B49" s="183" t="s">
        <v>260</v>
      </c>
      <c r="C49" s="192">
        <v>8.3000000000000001E-3</v>
      </c>
      <c r="D49" s="146" t="s">
        <v>450</v>
      </c>
      <c r="E49" s="146" t="s">
        <v>393</v>
      </c>
      <c r="F49" s="150">
        <v>0</v>
      </c>
      <c r="G49" s="165" t="s">
        <v>260</v>
      </c>
      <c r="H49" s="171">
        <v>1</v>
      </c>
      <c r="I49" s="146" t="s">
        <v>450</v>
      </c>
      <c r="J49" s="170">
        <v>45231</v>
      </c>
      <c r="K49" s="170">
        <v>45260</v>
      </c>
      <c r="L49" s="184" t="s">
        <v>393</v>
      </c>
      <c r="M49" s="145"/>
      <c r="N49" s="145"/>
      <c r="O49" s="145"/>
      <c r="P49" s="145"/>
      <c r="Q49" s="145"/>
      <c r="R49" s="145"/>
    </row>
    <row r="50" spans="1:18" s="152" customFormat="1" ht="40.799999999999997" x14ac:dyDescent="0.35">
      <c r="A50" s="144">
        <v>24</v>
      </c>
      <c r="B50" s="183" t="s">
        <v>261</v>
      </c>
      <c r="C50" s="192">
        <v>8.3000000000000001E-3</v>
      </c>
      <c r="D50" s="146" t="s">
        <v>450</v>
      </c>
      <c r="E50" s="146" t="s">
        <v>393</v>
      </c>
      <c r="F50" s="150">
        <v>0</v>
      </c>
      <c r="G50" s="165" t="s">
        <v>261</v>
      </c>
      <c r="H50" s="171">
        <v>1</v>
      </c>
      <c r="I50" s="146" t="s">
        <v>450</v>
      </c>
      <c r="J50" s="170">
        <v>45017</v>
      </c>
      <c r="K50" s="170">
        <v>45046</v>
      </c>
      <c r="L50" s="184" t="s">
        <v>393</v>
      </c>
      <c r="M50" s="145"/>
      <c r="N50" s="145"/>
      <c r="O50" s="145"/>
      <c r="P50" s="145"/>
      <c r="Q50" s="145"/>
      <c r="R50" s="145"/>
    </row>
    <row r="51" spans="1:18" s="152" customFormat="1" ht="40.799999999999997" x14ac:dyDescent="0.35">
      <c r="A51" s="144">
        <v>25</v>
      </c>
      <c r="B51" s="183" t="s">
        <v>262</v>
      </c>
      <c r="C51" s="192">
        <v>8.3000000000000001E-3</v>
      </c>
      <c r="D51" s="146" t="s">
        <v>450</v>
      </c>
      <c r="E51" s="146" t="s">
        <v>393</v>
      </c>
      <c r="F51" s="150">
        <v>0</v>
      </c>
      <c r="G51" s="165" t="s">
        <v>262</v>
      </c>
      <c r="H51" s="171">
        <v>1</v>
      </c>
      <c r="I51" s="146" t="s">
        <v>450</v>
      </c>
      <c r="J51" s="170">
        <v>44986</v>
      </c>
      <c r="K51" s="170">
        <v>45016</v>
      </c>
      <c r="L51" s="184" t="s">
        <v>393</v>
      </c>
      <c r="M51" s="145"/>
      <c r="N51" s="145"/>
      <c r="O51" s="145"/>
      <c r="P51" s="145"/>
      <c r="Q51" s="145"/>
      <c r="R51" s="145"/>
    </row>
    <row r="52" spans="1:18" s="152" customFormat="1" ht="61.2" x14ac:dyDescent="0.35">
      <c r="A52" s="144">
        <v>26</v>
      </c>
      <c r="B52" s="183" t="s">
        <v>263</v>
      </c>
      <c r="C52" s="192">
        <v>8.3000000000000001E-3</v>
      </c>
      <c r="D52" s="146" t="s">
        <v>450</v>
      </c>
      <c r="E52" s="146" t="s">
        <v>393</v>
      </c>
      <c r="F52" s="150">
        <v>0</v>
      </c>
      <c r="G52" s="165" t="s">
        <v>263</v>
      </c>
      <c r="H52" s="171">
        <v>1</v>
      </c>
      <c r="I52" s="146" t="s">
        <v>450</v>
      </c>
      <c r="J52" s="170">
        <v>44958</v>
      </c>
      <c r="K52" s="170">
        <v>44985</v>
      </c>
      <c r="L52" s="184" t="s">
        <v>393</v>
      </c>
      <c r="M52" s="145"/>
      <c r="N52" s="145"/>
      <c r="O52" s="145"/>
      <c r="P52" s="145"/>
      <c r="Q52" s="145"/>
      <c r="R52" s="145"/>
    </row>
    <row r="53" spans="1:18" s="152" customFormat="1" ht="81.599999999999994" x14ac:dyDescent="0.35">
      <c r="A53" s="144">
        <v>27</v>
      </c>
      <c r="B53" s="183" t="s">
        <v>382</v>
      </c>
      <c r="C53" s="192">
        <v>8.3000000000000001E-3</v>
      </c>
      <c r="D53" s="146" t="s">
        <v>450</v>
      </c>
      <c r="E53" s="146" t="s">
        <v>393</v>
      </c>
      <c r="F53" s="150">
        <v>0</v>
      </c>
      <c r="G53" s="165" t="s">
        <v>447</v>
      </c>
      <c r="H53" s="171">
        <v>1</v>
      </c>
      <c r="I53" s="146" t="s">
        <v>450</v>
      </c>
      <c r="J53" s="170">
        <v>45047</v>
      </c>
      <c r="K53" s="170">
        <v>45077</v>
      </c>
      <c r="L53" s="184" t="s">
        <v>393</v>
      </c>
      <c r="M53" s="145"/>
      <c r="N53" s="145"/>
      <c r="O53" s="145"/>
      <c r="P53" s="145"/>
      <c r="Q53" s="145"/>
      <c r="R53" s="145"/>
    </row>
    <row r="54" spans="1:18" s="152" customFormat="1" ht="81.599999999999994" x14ac:dyDescent="0.35">
      <c r="A54" s="144">
        <v>28</v>
      </c>
      <c r="B54" s="183" t="s">
        <v>383</v>
      </c>
      <c r="C54" s="192">
        <v>8.3000000000000001E-3</v>
      </c>
      <c r="D54" s="146" t="s">
        <v>450</v>
      </c>
      <c r="E54" s="146" t="s">
        <v>393</v>
      </c>
      <c r="F54" s="150">
        <v>0</v>
      </c>
      <c r="G54" s="165" t="s">
        <v>383</v>
      </c>
      <c r="H54" s="171">
        <v>1</v>
      </c>
      <c r="I54" s="146" t="s">
        <v>450</v>
      </c>
      <c r="J54" s="170">
        <v>45108</v>
      </c>
      <c r="K54" s="170">
        <v>45138</v>
      </c>
      <c r="L54" s="184" t="s">
        <v>393</v>
      </c>
      <c r="M54" s="145"/>
      <c r="N54" s="145"/>
      <c r="O54" s="145"/>
      <c r="P54" s="145"/>
      <c r="Q54" s="145"/>
      <c r="R54" s="145"/>
    </row>
    <row r="55" spans="1:18" s="152" customFormat="1" ht="102" x14ac:dyDescent="0.35">
      <c r="A55" s="144">
        <v>29</v>
      </c>
      <c r="B55" s="183" t="s">
        <v>264</v>
      </c>
      <c r="C55" s="192">
        <v>8.3000000000000001E-3</v>
      </c>
      <c r="D55" s="146" t="s">
        <v>450</v>
      </c>
      <c r="E55" s="146" t="s">
        <v>393</v>
      </c>
      <c r="F55" s="150">
        <v>0</v>
      </c>
      <c r="G55" s="165" t="s">
        <v>264</v>
      </c>
      <c r="H55" s="171">
        <v>1</v>
      </c>
      <c r="I55" s="146" t="s">
        <v>450</v>
      </c>
      <c r="J55" s="170">
        <v>44958</v>
      </c>
      <c r="K55" s="170">
        <v>44985</v>
      </c>
      <c r="L55" s="184" t="s">
        <v>393</v>
      </c>
      <c r="M55" s="145"/>
      <c r="N55" s="145"/>
      <c r="O55" s="145"/>
      <c r="P55" s="145"/>
      <c r="Q55" s="145"/>
      <c r="R55" s="145"/>
    </row>
    <row r="56" spans="1:18" s="152" customFormat="1" ht="40.799999999999997" x14ac:dyDescent="0.35">
      <c r="A56" s="144">
        <v>30</v>
      </c>
      <c r="B56" s="183" t="s">
        <v>265</v>
      </c>
      <c r="C56" s="192">
        <v>8.3000000000000001E-3</v>
      </c>
      <c r="D56" s="146" t="s">
        <v>450</v>
      </c>
      <c r="E56" s="146" t="s">
        <v>393</v>
      </c>
      <c r="F56" s="150">
        <v>0</v>
      </c>
      <c r="G56" s="165" t="s">
        <v>265</v>
      </c>
      <c r="H56" s="171">
        <v>1</v>
      </c>
      <c r="I56" s="146" t="s">
        <v>450</v>
      </c>
      <c r="J56" s="170">
        <v>45047</v>
      </c>
      <c r="K56" s="170">
        <v>45077</v>
      </c>
      <c r="L56" s="184" t="s">
        <v>393</v>
      </c>
      <c r="M56" s="145"/>
      <c r="N56" s="145"/>
      <c r="O56" s="145"/>
      <c r="P56" s="145"/>
      <c r="Q56" s="145"/>
      <c r="R56" s="145"/>
    </row>
    <row r="57" spans="1:18" s="152" customFormat="1" ht="40.799999999999997" x14ac:dyDescent="0.35">
      <c r="A57" s="144">
        <v>31</v>
      </c>
      <c r="B57" s="183" t="s">
        <v>266</v>
      </c>
      <c r="C57" s="192">
        <v>8.3000000000000001E-3</v>
      </c>
      <c r="D57" s="146" t="s">
        <v>450</v>
      </c>
      <c r="E57" s="146" t="s">
        <v>393</v>
      </c>
      <c r="F57" s="150">
        <v>0</v>
      </c>
      <c r="G57" s="165" t="s">
        <v>266</v>
      </c>
      <c r="H57" s="171">
        <v>1</v>
      </c>
      <c r="I57" s="146" t="s">
        <v>450</v>
      </c>
      <c r="J57" s="170">
        <v>45047</v>
      </c>
      <c r="K57" s="170">
        <v>45077</v>
      </c>
      <c r="L57" s="184" t="s">
        <v>393</v>
      </c>
      <c r="M57" s="145"/>
      <c r="N57" s="145"/>
      <c r="O57" s="145"/>
      <c r="P57" s="145"/>
      <c r="Q57" s="145"/>
      <c r="R57" s="145"/>
    </row>
    <row r="58" spans="1:18" s="152" customFormat="1" ht="40.799999999999997" x14ac:dyDescent="0.35">
      <c r="A58" s="144">
        <v>32</v>
      </c>
      <c r="B58" s="183" t="s">
        <v>267</v>
      </c>
      <c r="C58" s="192">
        <v>8.3000000000000001E-3</v>
      </c>
      <c r="D58" s="146" t="s">
        <v>450</v>
      </c>
      <c r="E58" s="146" t="s">
        <v>393</v>
      </c>
      <c r="F58" s="150">
        <v>0</v>
      </c>
      <c r="G58" s="165" t="s">
        <v>267</v>
      </c>
      <c r="H58" s="171">
        <v>1</v>
      </c>
      <c r="I58" s="146" t="s">
        <v>450</v>
      </c>
      <c r="J58" s="170">
        <v>45047</v>
      </c>
      <c r="K58" s="170">
        <v>45077</v>
      </c>
      <c r="L58" s="184" t="s">
        <v>393</v>
      </c>
      <c r="M58" s="145"/>
      <c r="N58" s="145"/>
      <c r="O58" s="145"/>
      <c r="P58" s="145"/>
      <c r="Q58" s="145"/>
      <c r="R58" s="145"/>
    </row>
    <row r="59" spans="1:18" s="152" customFormat="1" ht="40.799999999999997" x14ac:dyDescent="0.35">
      <c r="A59" s="144">
        <v>33</v>
      </c>
      <c r="B59" s="183" t="s">
        <v>268</v>
      </c>
      <c r="C59" s="192">
        <v>8.3000000000000001E-3</v>
      </c>
      <c r="D59" s="146" t="s">
        <v>450</v>
      </c>
      <c r="E59" s="146" t="s">
        <v>393</v>
      </c>
      <c r="F59" s="150">
        <v>0</v>
      </c>
      <c r="G59" s="165" t="s">
        <v>268</v>
      </c>
      <c r="H59" s="171">
        <v>1</v>
      </c>
      <c r="I59" s="146" t="s">
        <v>450</v>
      </c>
      <c r="J59" s="170">
        <v>45108</v>
      </c>
      <c r="K59" s="170">
        <v>45138</v>
      </c>
      <c r="L59" s="184" t="s">
        <v>393</v>
      </c>
      <c r="M59" s="145"/>
      <c r="N59" s="145"/>
      <c r="O59" s="145"/>
      <c r="P59" s="145"/>
      <c r="Q59" s="145"/>
      <c r="R59" s="145"/>
    </row>
    <row r="60" spans="1:18" s="152" customFormat="1" ht="40.799999999999997" x14ac:dyDescent="0.35">
      <c r="A60" s="144">
        <v>34</v>
      </c>
      <c r="B60" s="183" t="s">
        <v>269</v>
      </c>
      <c r="C60" s="192">
        <v>8.3000000000000001E-3</v>
      </c>
      <c r="D60" s="146" t="s">
        <v>450</v>
      </c>
      <c r="E60" s="146" t="s">
        <v>393</v>
      </c>
      <c r="F60" s="150">
        <v>0</v>
      </c>
      <c r="G60" s="165" t="s">
        <v>269</v>
      </c>
      <c r="H60" s="171">
        <v>1</v>
      </c>
      <c r="I60" s="146" t="s">
        <v>450</v>
      </c>
      <c r="J60" s="170">
        <v>45047</v>
      </c>
      <c r="K60" s="170">
        <v>45077</v>
      </c>
      <c r="L60" s="184" t="s">
        <v>393</v>
      </c>
      <c r="M60" s="145"/>
      <c r="N60" s="145"/>
      <c r="O60" s="145"/>
      <c r="P60" s="145"/>
      <c r="Q60" s="145"/>
      <c r="R60" s="145"/>
    </row>
    <row r="61" spans="1:18" s="152" customFormat="1" ht="81.599999999999994" x14ac:dyDescent="0.35">
      <c r="A61" s="157">
        <v>35</v>
      </c>
      <c r="B61" s="269" t="s">
        <v>270</v>
      </c>
      <c r="C61" s="272">
        <v>8.3000000000000001E-3</v>
      </c>
      <c r="D61" s="275" t="s">
        <v>450</v>
      </c>
      <c r="E61" s="275" t="s">
        <v>393</v>
      </c>
      <c r="F61" s="278">
        <v>0</v>
      </c>
      <c r="G61" s="165" t="s">
        <v>340</v>
      </c>
      <c r="H61" s="171">
        <v>0.33</v>
      </c>
      <c r="I61" s="275" t="s">
        <v>450</v>
      </c>
      <c r="J61" s="170">
        <v>44986</v>
      </c>
      <c r="K61" s="170">
        <v>45016</v>
      </c>
      <c r="L61" s="269" t="s">
        <v>393</v>
      </c>
      <c r="M61" s="145"/>
      <c r="N61" s="145"/>
      <c r="O61" s="145"/>
      <c r="P61" s="145"/>
      <c r="Q61" s="145"/>
      <c r="R61" s="145"/>
    </row>
    <row r="62" spans="1:18" s="152" customFormat="1" ht="81.599999999999994" x14ac:dyDescent="0.35">
      <c r="A62" s="154">
        <v>35</v>
      </c>
      <c r="B62" s="270"/>
      <c r="C62" s="273"/>
      <c r="D62" s="276"/>
      <c r="E62" s="276"/>
      <c r="F62" s="279"/>
      <c r="G62" s="165" t="s">
        <v>341</v>
      </c>
      <c r="H62" s="171">
        <v>0.33</v>
      </c>
      <c r="I62" s="276"/>
      <c r="J62" s="170">
        <v>45108</v>
      </c>
      <c r="K62" s="170">
        <v>45138</v>
      </c>
      <c r="L62" s="270"/>
      <c r="M62" s="145"/>
      <c r="N62" s="145"/>
      <c r="O62" s="145"/>
      <c r="P62" s="145"/>
      <c r="Q62" s="145"/>
      <c r="R62" s="145"/>
    </row>
    <row r="63" spans="1:18" s="152" customFormat="1" ht="81.599999999999994" x14ac:dyDescent="0.35">
      <c r="A63" s="156">
        <v>35</v>
      </c>
      <c r="B63" s="271"/>
      <c r="C63" s="274"/>
      <c r="D63" s="277"/>
      <c r="E63" s="277"/>
      <c r="F63" s="280"/>
      <c r="G63" s="165" t="s">
        <v>342</v>
      </c>
      <c r="H63" s="171">
        <v>0.34</v>
      </c>
      <c r="I63" s="277"/>
      <c r="J63" s="170">
        <v>45231</v>
      </c>
      <c r="K63" s="170">
        <v>45260</v>
      </c>
      <c r="L63" s="271"/>
      <c r="M63" s="145"/>
      <c r="N63" s="145"/>
      <c r="O63" s="145"/>
      <c r="P63" s="145"/>
      <c r="Q63" s="145"/>
      <c r="R63" s="145"/>
    </row>
    <row r="64" spans="1:18" s="152" customFormat="1" ht="102" x14ac:dyDescent="0.4">
      <c r="A64" s="158">
        <v>36</v>
      </c>
      <c r="B64" s="269" t="s">
        <v>271</v>
      </c>
      <c r="C64" s="272">
        <v>8.3000000000000001E-3</v>
      </c>
      <c r="D64" s="275" t="s">
        <v>450</v>
      </c>
      <c r="E64" s="275" t="s">
        <v>393</v>
      </c>
      <c r="F64" s="278">
        <v>0</v>
      </c>
      <c r="G64" s="165" t="s">
        <v>343</v>
      </c>
      <c r="H64" s="171">
        <v>0.5</v>
      </c>
      <c r="I64" s="275" t="s">
        <v>450</v>
      </c>
      <c r="J64" s="170">
        <v>44958</v>
      </c>
      <c r="K64" s="170">
        <v>44985</v>
      </c>
      <c r="L64" s="269" t="s">
        <v>393</v>
      </c>
      <c r="M64" s="145"/>
      <c r="N64" s="145"/>
      <c r="O64" s="145"/>
      <c r="P64" s="145"/>
      <c r="Q64" s="145"/>
      <c r="R64" s="145"/>
    </row>
    <row r="65" spans="1:18" s="152" customFormat="1" ht="102" x14ac:dyDescent="0.35">
      <c r="A65" s="156">
        <v>36</v>
      </c>
      <c r="B65" s="271"/>
      <c r="C65" s="274"/>
      <c r="D65" s="277"/>
      <c r="E65" s="277"/>
      <c r="F65" s="280"/>
      <c r="G65" s="165" t="s">
        <v>344</v>
      </c>
      <c r="H65" s="171">
        <v>0.5</v>
      </c>
      <c r="I65" s="277"/>
      <c r="J65" s="170">
        <v>45139</v>
      </c>
      <c r="K65" s="170">
        <v>45169</v>
      </c>
      <c r="L65" s="271"/>
      <c r="M65" s="145"/>
      <c r="N65" s="145"/>
      <c r="O65" s="145"/>
      <c r="P65" s="145"/>
      <c r="Q65" s="145"/>
      <c r="R65" s="145"/>
    </row>
    <row r="66" spans="1:18" s="152" customFormat="1" ht="40.799999999999997" x14ac:dyDescent="0.35">
      <c r="A66" s="144">
        <v>37</v>
      </c>
      <c r="B66" s="183" t="s">
        <v>272</v>
      </c>
      <c r="C66" s="192">
        <v>8.3000000000000001E-3</v>
      </c>
      <c r="D66" s="146" t="s">
        <v>450</v>
      </c>
      <c r="E66" s="146" t="s">
        <v>393</v>
      </c>
      <c r="F66" s="150">
        <v>0</v>
      </c>
      <c r="G66" s="165" t="s">
        <v>272</v>
      </c>
      <c r="H66" s="171">
        <v>1</v>
      </c>
      <c r="I66" s="146" t="s">
        <v>450</v>
      </c>
      <c r="J66" s="170">
        <v>45017</v>
      </c>
      <c r="K66" s="170">
        <v>45046</v>
      </c>
      <c r="L66" s="184" t="s">
        <v>393</v>
      </c>
      <c r="M66" s="145"/>
      <c r="N66" s="145"/>
      <c r="O66" s="145"/>
      <c r="P66" s="145"/>
      <c r="Q66" s="145"/>
      <c r="R66" s="145"/>
    </row>
    <row r="67" spans="1:18" s="152" customFormat="1" ht="40.799999999999997" x14ac:dyDescent="0.35">
      <c r="A67" s="144">
        <v>38</v>
      </c>
      <c r="B67" s="183" t="s">
        <v>273</v>
      </c>
      <c r="C67" s="192">
        <v>8.3000000000000001E-3</v>
      </c>
      <c r="D67" s="146" t="s">
        <v>450</v>
      </c>
      <c r="E67" s="146" t="s">
        <v>393</v>
      </c>
      <c r="F67" s="150">
        <v>0</v>
      </c>
      <c r="G67" s="165" t="s">
        <v>273</v>
      </c>
      <c r="H67" s="171">
        <v>1</v>
      </c>
      <c r="I67" s="146" t="s">
        <v>450</v>
      </c>
      <c r="J67" s="170">
        <v>45170</v>
      </c>
      <c r="K67" s="170">
        <v>45199</v>
      </c>
      <c r="L67" s="184" t="s">
        <v>393</v>
      </c>
      <c r="M67" s="145"/>
      <c r="N67" s="145"/>
      <c r="O67" s="145"/>
      <c r="P67" s="145"/>
      <c r="Q67" s="145"/>
      <c r="R67" s="145"/>
    </row>
    <row r="68" spans="1:18" s="152" customFormat="1" ht="40.799999999999997" x14ac:dyDescent="0.35">
      <c r="A68" s="144">
        <v>39</v>
      </c>
      <c r="B68" s="183" t="s">
        <v>274</v>
      </c>
      <c r="C68" s="192">
        <v>8.3000000000000001E-3</v>
      </c>
      <c r="D68" s="146" t="s">
        <v>450</v>
      </c>
      <c r="E68" s="146" t="s">
        <v>393</v>
      </c>
      <c r="F68" s="150">
        <v>0</v>
      </c>
      <c r="G68" s="165" t="s">
        <v>274</v>
      </c>
      <c r="H68" s="171">
        <v>1</v>
      </c>
      <c r="I68" s="146" t="s">
        <v>450</v>
      </c>
      <c r="J68" s="170">
        <v>45017</v>
      </c>
      <c r="K68" s="170">
        <v>45046</v>
      </c>
      <c r="L68" s="184" t="s">
        <v>393</v>
      </c>
      <c r="M68" s="145"/>
      <c r="N68" s="145"/>
      <c r="O68" s="145"/>
      <c r="P68" s="145"/>
      <c r="Q68" s="145"/>
      <c r="R68" s="145"/>
    </row>
    <row r="69" spans="1:18" s="152" customFormat="1" ht="40.799999999999997" x14ac:dyDescent="0.35">
      <c r="A69" s="144">
        <v>40</v>
      </c>
      <c r="B69" s="183" t="s">
        <v>275</v>
      </c>
      <c r="C69" s="192">
        <v>8.3000000000000001E-3</v>
      </c>
      <c r="D69" s="146" t="s">
        <v>450</v>
      </c>
      <c r="E69" s="146" t="s">
        <v>393</v>
      </c>
      <c r="F69" s="150">
        <v>0</v>
      </c>
      <c r="G69" s="165" t="s">
        <v>275</v>
      </c>
      <c r="H69" s="171">
        <v>1</v>
      </c>
      <c r="I69" s="146" t="s">
        <v>450</v>
      </c>
      <c r="J69" s="170">
        <v>45047</v>
      </c>
      <c r="K69" s="170">
        <v>45077</v>
      </c>
      <c r="L69" s="184" t="s">
        <v>393</v>
      </c>
      <c r="M69" s="145"/>
      <c r="N69" s="145"/>
      <c r="O69" s="145"/>
      <c r="P69" s="145"/>
      <c r="Q69" s="145"/>
      <c r="R69" s="145"/>
    </row>
    <row r="70" spans="1:18" s="152" customFormat="1" ht="40.799999999999997" x14ac:dyDescent="0.35">
      <c r="A70" s="144">
        <v>41</v>
      </c>
      <c r="B70" s="183" t="s">
        <v>384</v>
      </c>
      <c r="C70" s="192">
        <v>8.3000000000000001E-3</v>
      </c>
      <c r="D70" s="146" t="s">
        <v>450</v>
      </c>
      <c r="E70" s="146" t="s">
        <v>393</v>
      </c>
      <c r="F70" s="150">
        <v>0</v>
      </c>
      <c r="G70" s="165" t="s">
        <v>384</v>
      </c>
      <c r="H70" s="171">
        <v>1</v>
      </c>
      <c r="I70" s="146" t="s">
        <v>450</v>
      </c>
      <c r="J70" s="170">
        <v>44986</v>
      </c>
      <c r="K70" s="170">
        <v>45016</v>
      </c>
      <c r="L70" s="184" t="s">
        <v>393</v>
      </c>
      <c r="M70" s="145"/>
      <c r="N70" s="145"/>
      <c r="O70" s="145"/>
      <c r="P70" s="145"/>
      <c r="Q70" s="145"/>
      <c r="R70" s="145"/>
    </row>
    <row r="71" spans="1:18" s="152" customFormat="1" ht="61.2" x14ac:dyDescent="0.35">
      <c r="A71" s="144">
        <v>42</v>
      </c>
      <c r="B71" s="183" t="s">
        <v>385</v>
      </c>
      <c r="C71" s="192">
        <v>8.3000000000000001E-3</v>
      </c>
      <c r="D71" s="146" t="s">
        <v>450</v>
      </c>
      <c r="E71" s="146" t="s">
        <v>393</v>
      </c>
      <c r="F71" s="150">
        <v>0</v>
      </c>
      <c r="G71" s="165" t="s">
        <v>385</v>
      </c>
      <c r="H71" s="171">
        <v>1</v>
      </c>
      <c r="I71" s="146" t="s">
        <v>450</v>
      </c>
      <c r="J71" s="170">
        <v>44958</v>
      </c>
      <c r="K71" s="170">
        <v>44985</v>
      </c>
      <c r="L71" s="184" t="s">
        <v>393</v>
      </c>
      <c r="M71" s="145"/>
      <c r="N71" s="145"/>
      <c r="O71" s="145"/>
      <c r="P71" s="145"/>
      <c r="Q71" s="145"/>
      <c r="R71" s="145"/>
    </row>
    <row r="72" spans="1:18" s="152" customFormat="1" ht="40.799999999999997" x14ac:dyDescent="0.35">
      <c r="A72" s="144">
        <v>43</v>
      </c>
      <c r="B72" s="183" t="s">
        <v>276</v>
      </c>
      <c r="C72" s="192">
        <v>8.3000000000000001E-3</v>
      </c>
      <c r="D72" s="146" t="s">
        <v>450</v>
      </c>
      <c r="E72" s="146" t="s">
        <v>393</v>
      </c>
      <c r="F72" s="150">
        <v>0</v>
      </c>
      <c r="G72" s="165" t="s">
        <v>276</v>
      </c>
      <c r="H72" s="171">
        <v>1</v>
      </c>
      <c r="I72" s="146" t="s">
        <v>450</v>
      </c>
      <c r="J72" s="170">
        <v>44958</v>
      </c>
      <c r="K72" s="170">
        <v>44985</v>
      </c>
      <c r="L72" s="184" t="s">
        <v>393</v>
      </c>
      <c r="M72" s="145"/>
      <c r="N72" s="145"/>
      <c r="O72" s="145"/>
      <c r="P72" s="145"/>
      <c r="Q72" s="145"/>
      <c r="R72" s="145"/>
    </row>
    <row r="73" spans="1:18" s="152" customFormat="1" ht="40.799999999999997" x14ac:dyDescent="0.35">
      <c r="A73" s="144">
        <v>44</v>
      </c>
      <c r="B73" s="183" t="s">
        <v>277</v>
      </c>
      <c r="C73" s="192">
        <v>8.3000000000000001E-3</v>
      </c>
      <c r="D73" s="146" t="s">
        <v>450</v>
      </c>
      <c r="E73" s="146" t="s">
        <v>393</v>
      </c>
      <c r="F73" s="150">
        <v>0</v>
      </c>
      <c r="G73" s="165" t="s">
        <v>277</v>
      </c>
      <c r="H73" s="171">
        <v>1</v>
      </c>
      <c r="I73" s="146" t="s">
        <v>450</v>
      </c>
      <c r="J73" s="170">
        <v>44986</v>
      </c>
      <c r="K73" s="170">
        <v>45016</v>
      </c>
      <c r="L73" s="184" t="s">
        <v>393</v>
      </c>
      <c r="M73" s="145"/>
      <c r="N73" s="145"/>
      <c r="O73" s="145"/>
      <c r="P73" s="145"/>
      <c r="Q73" s="145"/>
      <c r="R73" s="145"/>
    </row>
    <row r="74" spans="1:18" s="152" customFormat="1" ht="40.799999999999997" x14ac:dyDescent="0.35">
      <c r="A74" s="144">
        <v>45</v>
      </c>
      <c r="B74" s="183" t="s">
        <v>278</v>
      </c>
      <c r="C74" s="192">
        <v>8.3000000000000001E-3</v>
      </c>
      <c r="D74" s="146" t="s">
        <v>450</v>
      </c>
      <c r="E74" s="146" t="s">
        <v>393</v>
      </c>
      <c r="F74" s="150">
        <v>0</v>
      </c>
      <c r="G74" s="165" t="s">
        <v>278</v>
      </c>
      <c r="H74" s="171">
        <v>1</v>
      </c>
      <c r="I74" s="146" t="s">
        <v>450</v>
      </c>
      <c r="J74" s="170">
        <v>45017</v>
      </c>
      <c r="K74" s="170">
        <v>45046</v>
      </c>
      <c r="L74" s="184" t="s">
        <v>393</v>
      </c>
      <c r="M74" s="145"/>
      <c r="N74" s="145"/>
      <c r="O74" s="145"/>
      <c r="P74" s="145"/>
      <c r="Q74" s="145"/>
      <c r="R74" s="145"/>
    </row>
    <row r="75" spans="1:18" s="152" customFormat="1" ht="40.799999999999997" x14ac:dyDescent="0.35">
      <c r="A75" s="144">
        <v>46</v>
      </c>
      <c r="B75" s="183" t="s">
        <v>279</v>
      </c>
      <c r="C75" s="192">
        <v>8.3000000000000001E-3</v>
      </c>
      <c r="D75" s="146" t="s">
        <v>450</v>
      </c>
      <c r="E75" s="146" t="s">
        <v>393</v>
      </c>
      <c r="F75" s="150">
        <v>0</v>
      </c>
      <c r="G75" s="165" t="s">
        <v>279</v>
      </c>
      <c r="H75" s="171">
        <v>1</v>
      </c>
      <c r="I75" s="146" t="s">
        <v>450</v>
      </c>
      <c r="J75" s="170">
        <v>45017</v>
      </c>
      <c r="K75" s="170">
        <v>45046</v>
      </c>
      <c r="L75" s="184" t="s">
        <v>393</v>
      </c>
      <c r="M75" s="145"/>
      <c r="N75" s="145"/>
      <c r="O75" s="145"/>
      <c r="P75" s="145"/>
      <c r="Q75" s="145"/>
      <c r="R75" s="145"/>
    </row>
    <row r="76" spans="1:18" s="152" customFormat="1" ht="40.799999999999997" x14ac:dyDescent="0.35">
      <c r="A76" s="144">
        <v>47</v>
      </c>
      <c r="B76" s="183" t="s">
        <v>280</v>
      </c>
      <c r="C76" s="192">
        <v>8.3000000000000001E-3</v>
      </c>
      <c r="D76" s="146" t="s">
        <v>450</v>
      </c>
      <c r="E76" s="146" t="s">
        <v>393</v>
      </c>
      <c r="F76" s="150">
        <v>0</v>
      </c>
      <c r="G76" s="165" t="s">
        <v>280</v>
      </c>
      <c r="H76" s="171">
        <v>1</v>
      </c>
      <c r="I76" s="146" t="s">
        <v>450</v>
      </c>
      <c r="J76" s="170">
        <v>45017</v>
      </c>
      <c r="K76" s="170">
        <v>45046</v>
      </c>
      <c r="L76" s="184" t="s">
        <v>393</v>
      </c>
      <c r="M76" s="145"/>
      <c r="N76" s="145"/>
      <c r="O76" s="145"/>
      <c r="P76" s="145"/>
      <c r="Q76" s="145"/>
      <c r="R76" s="145"/>
    </row>
    <row r="77" spans="1:18" s="152" customFormat="1" ht="40.799999999999997" x14ac:dyDescent="0.35">
      <c r="A77" s="144">
        <v>48</v>
      </c>
      <c r="B77" s="183" t="s">
        <v>281</v>
      </c>
      <c r="C77" s="192">
        <v>8.3000000000000001E-3</v>
      </c>
      <c r="D77" s="146" t="s">
        <v>450</v>
      </c>
      <c r="E77" s="146" t="s">
        <v>393</v>
      </c>
      <c r="F77" s="150">
        <v>0</v>
      </c>
      <c r="G77" s="165" t="s">
        <v>281</v>
      </c>
      <c r="H77" s="171">
        <v>1</v>
      </c>
      <c r="I77" s="146" t="s">
        <v>450</v>
      </c>
      <c r="J77" s="170">
        <v>45047</v>
      </c>
      <c r="K77" s="170">
        <v>45077</v>
      </c>
      <c r="L77" s="184" t="s">
        <v>393</v>
      </c>
      <c r="M77" s="145"/>
      <c r="N77" s="145"/>
      <c r="O77" s="145"/>
      <c r="P77" s="145"/>
      <c r="Q77" s="145"/>
      <c r="R77" s="145"/>
    </row>
    <row r="78" spans="1:18" s="152" customFormat="1" ht="40.799999999999997" x14ac:dyDescent="0.35">
      <c r="A78" s="144">
        <v>49</v>
      </c>
      <c r="B78" s="183" t="s">
        <v>282</v>
      </c>
      <c r="C78" s="192">
        <v>8.3000000000000001E-3</v>
      </c>
      <c r="D78" s="146" t="s">
        <v>450</v>
      </c>
      <c r="E78" s="146" t="s">
        <v>393</v>
      </c>
      <c r="F78" s="150">
        <v>0</v>
      </c>
      <c r="G78" s="165" t="s">
        <v>282</v>
      </c>
      <c r="H78" s="171">
        <v>1</v>
      </c>
      <c r="I78" s="146" t="s">
        <v>450</v>
      </c>
      <c r="J78" s="170">
        <v>44958</v>
      </c>
      <c r="K78" s="170">
        <v>44985</v>
      </c>
      <c r="L78" s="184" t="s">
        <v>393</v>
      </c>
      <c r="M78" s="145"/>
      <c r="N78" s="145"/>
      <c r="O78" s="145"/>
      <c r="P78" s="145"/>
      <c r="Q78" s="145"/>
      <c r="R78" s="145"/>
    </row>
    <row r="79" spans="1:18" s="152" customFormat="1" ht="40.799999999999997" x14ac:dyDescent="0.35">
      <c r="A79" s="144">
        <v>50</v>
      </c>
      <c r="B79" s="183" t="s">
        <v>283</v>
      </c>
      <c r="C79" s="192">
        <v>8.3000000000000001E-3</v>
      </c>
      <c r="D79" s="146" t="s">
        <v>450</v>
      </c>
      <c r="E79" s="146" t="s">
        <v>393</v>
      </c>
      <c r="F79" s="150">
        <v>0</v>
      </c>
      <c r="G79" s="165" t="s">
        <v>283</v>
      </c>
      <c r="H79" s="171">
        <v>1</v>
      </c>
      <c r="I79" s="146" t="s">
        <v>450</v>
      </c>
      <c r="J79" s="170">
        <v>44986</v>
      </c>
      <c r="K79" s="170">
        <v>45016</v>
      </c>
      <c r="L79" s="184" t="s">
        <v>393</v>
      </c>
      <c r="M79" s="145"/>
      <c r="N79" s="145"/>
      <c r="O79" s="145"/>
      <c r="P79" s="145"/>
      <c r="Q79" s="145"/>
      <c r="R79" s="145"/>
    </row>
    <row r="80" spans="1:18" s="152" customFormat="1" ht="40.799999999999997" x14ac:dyDescent="0.35">
      <c r="A80" s="144">
        <v>51</v>
      </c>
      <c r="B80" s="183" t="s">
        <v>345</v>
      </c>
      <c r="C80" s="192">
        <v>8.3000000000000001E-3</v>
      </c>
      <c r="D80" s="146" t="s">
        <v>450</v>
      </c>
      <c r="E80" s="146" t="s">
        <v>393</v>
      </c>
      <c r="F80" s="150">
        <v>0</v>
      </c>
      <c r="G80" s="165" t="s">
        <v>345</v>
      </c>
      <c r="H80" s="171">
        <v>1</v>
      </c>
      <c r="I80" s="146" t="s">
        <v>450</v>
      </c>
      <c r="J80" s="170">
        <v>45017</v>
      </c>
      <c r="K80" s="170">
        <v>45046</v>
      </c>
      <c r="L80" s="184" t="s">
        <v>393</v>
      </c>
      <c r="M80" s="145"/>
      <c r="N80" s="145"/>
      <c r="O80" s="145"/>
      <c r="P80" s="145"/>
      <c r="Q80" s="145"/>
      <c r="R80" s="145"/>
    </row>
    <row r="81" spans="1:18" s="152" customFormat="1" ht="40.5" customHeight="1" x14ac:dyDescent="0.35">
      <c r="A81" s="153">
        <v>52</v>
      </c>
      <c r="B81" s="269" t="s">
        <v>284</v>
      </c>
      <c r="C81" s="272">
        <v>8.3000000000000001E-3</v>
      </c>
      <c r="D81" s="275" t="s">
        <v>450</v>
      </c>
      <c r="E81" s="275" t="s">
        <v>393</v>
      </c>
      <c r="F81" s="278">
        <v>0</v>
      </c>
      <c r="G81" s="165" t="s">
        <v>346</v>
      </c>
      <c r="H81" s="171">
        <v>0.5</v>
      </c>
      <c r="I81" s="275" t="s">
        <v>450</v>
      </c>
      <c r="J81" s="170">
        <v>44986</v>
      </c>
      <c r="K81" s="170">
        <v>45016</v>
      </c>
      <c r="L81" s="269" t="s">
        <v>393</v>
      </c>
      <c r="M81" s="145"/>
      <c r="N81" s="145"/>
      <c r="O81" s="145"/>
      <c r="P81" s="145"/>
      <c r="Q81" s="145"/>
      <c r="R81" s="145"/>
    </row>
    <row r="82" spans="1:18" s="152" customFormat="1" ht="40.799999999999997" x14ac:dyDescent="0.35">
      <c r="A82" s="155">
        <v>53</v>
      </c>
      <c r="B82" s="271"/>
      <c r="C82" s="274"/>
      <c r="D82" s="277"/>
      <c r="E82" s="277"/>
      <c r="F82" s="280"/>
      <c r="G82" s="165" t="s">
        <v>347</v>
      </c>
      <c r="H82" s="171">
        <v>0.5</v>
      </c>
      <c r="I82" s="277"/>
      <c r="J82" s="170">
        <v>45170</v>
      </c>
      <c r="K82" s="170">
        <v>45199</v>
      </c>
      <c r="L82" s="271"/>
      <c r="M82" s="145"/>
      <c r="N82" s="145"/>
      <c r="O82" s="145"/>
      <c r="P82" s="145"/>
      <c r="Q82" s="145"/>
      <c r="R82" s="145"/>
    </row>
    <row r="83" spans="1:18" s="152" customFormat="1" ht="40.799999999999997" x14ac:dyDescent="0.35">
      <c r="A83" s="144">
        <v>54</v>
      </c>
      <c r="B83" s="183" t="s">
        <v>285</v>
      </c>
      <c r="C83" s="192">
        <v>8.3000000000000001E-3</v>
      </c>
      <c r="D83" s="146" t="s">
        <v>450</v>
      </c>
      <c r="E83" s="146" t="s">
        <v>393</v>
      </c>
      <c r="F83" s="150">
        <v>0</v>
      </c>
      <c r="G83" s="165" t="s">
        <v>285</v>
      </c>
      <c r="H83" s="171">
        <v>1</v>
      </c>
      <c r="I83" s="146" t="s">
        <v>450</v>
      </c>
      <c r="J83" s="170">
        <v>45017</v>
      </c>
      <c r="K83" s="170">
        <v>45046</v>
      </c>
      <c r="L83" s="184" t="s">
        <v>393</v>
      </c>
      <c r="M83" s="145"/>
      <c r="N83" s="145"/>
      <c r="O83" s="145"/>
      <c r="P83" s="145"/>
      <c r="Q83" s="145"/>
      <c r="R83" s="145"/>
    </row>
    <row r="84" spans="1:18" s="152" customFormat="1" ht="40.799999999999997" x14ac:dyDescent="0.35">
      <c r="A84" s="157">
        <v>55</v>
      </c>
      <c r="B84" s="269" t="s">
        <v>286</v>
      </c>
      <c r="C84" s="272">
        <v>8.3000000000000001E-3</v>
      </c>
      <c r="D84" s="275" t="s">
        <v>450</v>
      </c>
      <c r="E84" s="275" t="s">
        <v>393</v>
      </c>
      <c r="F84" s="278">
        <v>0</v>
      </c>
      <c r="G84" s="165" t="s">
        <v>348</v>
      </c>
      <c r="H84" s="171">
        <v>0.33</v>
      </c>
      <c r="I84" s="275" t="s">
        <v>450</v>
      </c>
      <c r="J84" s="170">
        <v>44958</v>
      </c>
      <c r="K84" s="170">
        <v>44985</v>
      </c>
      <c r="L84" s="269" t="s">
        <v>393</v>
      </c>
      <c r="M84" s="145"/>
      <c r="N84" s="145"/>
      <c r="O84" s="145"/>
      <c r="P84" s="145"/>
      <c r="Q84" s="145"/>
      <c r="R84" s="145"/>
    </row>
    <row r="85" spans="1:18" s="152" customFormat="1" ht="40.5" customHeight="1" x14ac:dyDescent="0.35">
      <c r="A85" s="154">
        <v>55</v>
      </c>
      <c r="B85" s="270"/>
      <c r="C85" s="273"/>
      <c r="D85" s="276"/>
      <c r="E85" s="276"/>
      <c r="F85" s="279"/>
      <c r="G85" s="165" t="s">
        <v>349</v>
      </c>
      <c r="H85" s="171">
        <v>0.33</v>
      </c>
      <c r="I85" s="276"/>
      <c r="J85" s="170">
        <v>45078</v>
      </c>
      <c r="K85" s="170">
        <v>45107</v>
      </c>
      <c r="L85" s="270"/>
      <c r="M85" s="145"/>
      <c r="N85" s="145"/>
      <c r="O85" s="145"/>
      <c r="P85" s="145"/>
      <c r="Q85" s="145"/>
      <c r="R85" s="145"/>
    </row>
    <row r="86" spans="1:18" s="152" customFormat="1" ht="40.5" customHeight="1" x14ac:dyDescent="0.35">
      <c r="A86" s="156">
        <v>55</v>
      </c>
      <c r="B86" s="271"/>
      <c r="C86" s="274"/>
      <c r="D86" s="277"/>
      <c r="E86" s="277"/>
      <c r="F86" s="280"/>
      <c r="G86" s="165" t="s">
        <v>350</v>
      </c>
      <c r="H86" s="171">
        <v>0.34</v>
      </c>
      <c r="I86" s="277"/>
      <c r="J86" s="170">
        <v>45139</v>
      </c>
      <c r="K86" s="170">
        <v>45169</v>
      </c>
      <c r="L86" s="271"/>
      <c r="M86" s="145"/>
      <c r="N86" s="145"/>
      <c r="O86" s="145"/>
      <c r="P86" s="145"/>
      <c r="Q86" s="145"/>
      <c r="R86" s="145"/>
    </row>
    <row r="87" spans="1:18" s="152" customFormat="1" ht="40.799999999999997" x14ac:dyDescent="0.35">
      <c r="A87" s="144">
        <v>56</v>
      </c>
      <c r="B87" s="183" t="s">
        <v>287</v>
      </c>
      <c r="C87" s="192">
        <v>8.3000000000000001E-3</v>
      </c>
      <c r="D87" s="146" t="s">
        <v>450</v>
      </c>
      <c r="E87" s="146" t="s">
        <v>446</v>
      </c>
      <c r="F87" s="150">
        <v>510982.6</v>
      </c>
      <c r="G87" s="165" t="s">
        <v>287</v>
      </c>
      <c r="H87" s="171">
        <v>1</v>
      </c>
      <c r="I87" s="146" t="s">
        <v>450</v>
      </c>
      <c r="J87" s="170">
        <v>45047</v>
      </c>
      <c r="K87" s="170">
        <v>45077</v>
      </c>
      <c r="L87" s="184" t="s">
        <v>446</v>
      </c>
      <c r="M87" s="145"/>
      <c r="N87" s="145"/>
      <c r="O87" s="145"/>
      <c r="P87" s="145"/>
      <c r="Q87" s="145"/>
      <c r="R87" s="145"/>
    </row>
    <row r="88" spans="1:18" s="152" customFormat="1" ht="40.5" customHeight="1" x14ac:dyDescent="0.4">
      <c r="A88" s="158">
        <v>57</v>
      </c>
      <c r="B88" s="269" t="s">
        <v>288</v>
      </c>
      <c r="C88" s="272">
        <v>8.3000000000000001E-3</v>
      </c>
      <c r="D88" s="275" t="s">
        <v>450</v>
      </c>
      <c r="E88" s="275" t="s">
        <v>393</v>
      </c>
      <c r="F88" s="278">
        <v>0</v>
      </c>
      <c r="G88" s="165" t="s">
        <v>351</v>
      </c>
      <c r="H88" s="171">
        <v>0.5</v>
      </c>
      <c r="I88" s="275" t="s">
        <v>450</v>
      </c>
      <c r="J88" s="170">
        <v>45047</v>
      </c>
      <c r="K88" s="170">
        <v>45077</v>
      </c>
      <c r="L88" s="269" t="s">
        <v>393</v>
      </c>
      <c r="M88" s="145"/>
      <c r="N88" s="145"/>
      <c r="O88" s="145"/>
      <c r="P88" s="145"/>
      <c r="Q88" s="145"/>
      <c r="R88" s="145"/>
    </row>
    <row r="89" spans="1:18" s="152" customFormat="1" ht="40.799999999999997" x14ac:dyDescent="0.35">
      <c r="A89" s="156">
        <v>57</v>
      </c>
      <c r="B89" s="271"/>
      <c r="C89" s="274"/>
      <c r="D89" s="277"/>
      <c r="E89" s="277"/>
      <c r="F89" s="280"/>
      <c r="G89" s="165" t="s">
        <v>352</v>
      </c>
      <c r="H89" s="171">
        <v>0.5</v>
      </c>
      <c r="I89" s="277"/>
      <c r="J89" s="170">
        <v>45200</v>
      </c>
      <c r="K89" s="170">
        <v>45230</v>
      </c>
      <c r="L89" s="271"/>
      <c r="M89" s="145"/>
      <c r="N89" s="145"/>
      <c r="O89" s="145"/>
      <c r="P89" s="145"/>
      <c r="Q89" s="145"/>
      <c r="R89" s="145"/>
    </row>
    <row r="90" spans="1:18" s="152" customFormat="1" ht="61.2" x14ac:dyDescent="0.4">
      <c r="A90" s="158">
        <v>58</v>
      </c>
      <c r="B90" s="269" t="s">
        <v>289</v>
      </c>
      <c r="C90" s="272">
        <v>8.3000000000000001E-3</v>
      </c>
      <c r="D90" s="275" t="s">
        <v>450</v>
      </c>
      <c r="E90" s="275" t="s">
        <v>393</v>
      </c>
      <c r="F90" s="278">
        <v>0</v>
      </c>
      <c r="G90" s="165" t="s">
        <v>353</v>
      </c>
      <c r="H90" s="171">
        <v>0.5</v>
      </c>
      <c r="I90" s="275" t="s">
        <v>450</v>
      </c>
      <c r="J90" s="170">
        <v>44958</v>
      </c>
      <c r="K90" s="170">
        <v>44985</v>
      </c>
      <c r="L90" s="269" t="s">
        <v>393</v>
      </c>
      <c r="M90" s="145"/>
      <c r="N90" s="145"/>
      <c r="O90" s="145"/>
      <c r="P90" s="145"/>
      <c r="Q90" s="145"/>
      <c r="R90" s="145"/>
    </row>
    <row r="91" spans="1:18" s="152" customFormat="1" ht="61.2" x14ac:dyDescent="0.35">
      <c r="A91" s="156">
        <v>58</v>
      </c>
      <c r="B91" s="271"/>
      <c r="C91" s="274"/>
      <c r="D91" s="277"/>
      <c r="E91" s="277"/>
      <c r="F91" s="280"/>
      <c r="G91" s="165" t="s">
        <v>354</v>
      </c>
      <c r="H91" s="171">
        <v>0.5</v>
      </c>
      <c r="I91" s="277"/>
      <c r="J91" s="170">
        <v>45139</v>
      </c>
      <c r="K91" s="170">
        <v>45169</v>
      </c>
      <c r="L91" s="271"/>
      <c r="M91" s="145"/>
      <c r="N91" s="145"/>
      <c r="O91" s="145"/>
      <c r="P91" s="145"/>
      <c r="Q91" s="145"/>
      <c r="R91" s="145"/>
    </row>
    <row r="92" spans="1:18" s="152" customFormat="1" ht="40.5" customHeight="1" x14ac:dyDescent="0.4">
      <c r="A92" s="158">
        <v>59</v>
      </c>
      <c r="B92" s="269" t="s">
        <v>290</v>
      </c>
      <c r="C92" s="272">
        <v>8.3000000000000001E-3</v>
      </c>
      <c r="D92" s="275" t="s">
        <v>450</v>
      </c>
      <c r="E92" s="275" t="s">
        <v>393</v>
      </c>
      <c r="F92" s="278">
        <v>0</v>
      </c>
      <c r="G92" s="165" t="s">
        <v>355</v>
      </c>
      <c r="H92" s="171">
        <v>0.5</v>
      </c>
      <c r="I92" s="275" t="s">
        <v>450</v>
      </c>
      <c r="J92" s="170">
        <v>45017</v>
      </c>
      <c r="K92" s="170">
        <v>45046</v>
      </c>
      <c r="L92" s="269" t="s">
        <v>393</v>
      </c>
      <c r="M92" s="145"/>
      <c r="N92" s="145"/>
      <c r="O92" s="145"/>
      <c r="P92" s="145"/>
      <c r="Q92" s="145"/>
      <c r="R92" s="145"/>
    </row>
    <row r="93" spans="1:18" s="152" customFormat="1" ht="40.799999999999997" x14ac:dyDescent="0.35">
      <c r="A93" s="156">
        <v>59</v>
      </c>
      <c r="B93" s="271"/>
      <c r="C93" s="274"/>
      <c r="D93" s="277"/>
      <c r="E93" s="277"/>
      <c r="F93" s="280"/>
      <c r="G93" s="165" t="s">
        <v>356</v>
      </c>
      <c r="H93" s="171">
        <v>0.5</v>
      </c>
      <c r="I93" s="277"/>
      <c r="J93" s="170">
        <v>45139</v>
      </c>
      <c r="K93" s="170">
        <v>45169</v>
      </c>
      <c r="L93" s="271"/>
      <c r="M93" s="145"/>
      <c r="N93" s="145"/>
      <c r="O93" s="145"/>
      <c r="P93" s="145"/>
      <c r="Q93" s="145"/>
      <c r="R93" s="145"/>
    </row>
    <row r="94" spans="1:18" s="152" customFormat="1" ht="40.5" customHeight="1" x14ac:dyDescent="0.35">
      <c r="A94" s="159">
        <v>60</v>
      </c>
      <c r="B94" s="269" t="s">
        <v>291</v>
      </c>
      <c r="C94" s="272">
        <v>8.3000000000000001E-3</v>
      </c>
      <c r="D94" s="275" t="s">
        <v>450</v>
      </c>
      <c r="E94" s="275" t="s">
        <v>393</v>
      </c>
      <c r="F94" s="278">
        <v>0</v>
      </c>
      <c r="G94" s="165" t="s">
        <v>357</v>
      </c>
      <c r="H94" s="171">
        <v>0.33</v>
      </c>
      <c r="I94" s="275" t="s">
        <v>450</v>
      </c>
      <c r="J94" s="170">
        <v>44927</v>
      </c>
      <c r="K94" s="170">
        <v>44957</v>
      </c>
      <c r="L94" s="269" t="s">
        <v>393</v>
      </c>
      <c r="M94" s="145"/>
      <c r="N94" s="145"/>
      <c r="O94" s="145"/>
      <c r="P94" s="145"/>
      <c r="Q94" s="145"/>
      <c r="R94" s="145"/>
    </row>
    <row r="95" spans="1:18" s="152" customFormat="1" ht="40.799999999999997" x14ac:dyDescent="0.35">
      <c r="A95" s="161">
        <v>60</v>
      </c>
      <c r="B95" s="270"/>
      <c r="C95" s="273"/>
      <c r="D95" s="276"/>
      <c r="E95" s="276"/>
      <c r="F95" s="279"/>
      <c r="G95" s="165" t="s">
        <v>358</v>
      </c>
      <c r="H95" s="171">
        <v>0.33</v>
      </c>
      <c r="I95" s="276"/>
      <c r="J95" s="170">
        <v>45078</v>
      </c>
      <c r="K95" s="170">
        <v>45107</v>
      </c>
      <c r="L95" s="270"/>
      <c r="M95" s="145"/>
      <c r="N95" s="145"/>
      <c r="O95" s="145"/>
      <c r="P95" s="145"/>
      <c r="Q95" s="145"/>
      <c r="R95" s="145"/>
    </row>
    <row r="96" spans="1:18" s="152" customFormat="1" ht="40.799999999999997" x14ac:dyDescent="0.35">
      <c r="A96" s="160">
        <v>60</v>
      </c>
      <c r="B96" s="271"/>
      <c r="C96" s="274"/>
      <c r="D96" s="277"/>
      <c r="E96" s="277"/>
      <c r="F96" s="280"/>
      <c r="G96" s="165" t="s">
        <v>359</v>
      </c>
      <c r="H96" s="171">
        <v>0.34</v>
      </c>
      <c r="I96" s="277"/>
      <c r="J96" s="170">
        <v>45200</v>
      </c>
      <c r="K96" s="170">
        <v>45230</v>
      </c>
      <c r="L96" s="271"/>
      <c r="M96" s="145"/>
      <c r="N96" s="145"/>
      <c r="O96" s="145"/>
      <c r="P96" s="145"/>
      <c r="Q96" s="145"/>
      <c r="R96" s="145"/>
    </row>
    <row r="97" spans="1:18" s="152" customFormat="1" ht="40.799999999999997" x14ac:dyDescent="0.35">
      <c r="A97" s="144">
        <v>61</v>
      </c>
      <c r="B97" s="183" t="s">
        <v>292</v>
      </c>
      <c r="C97" s="192">
        <v>8.3000000000000001E-3</v>
      </c>
      <c r="D97" s="146" t="s">
        <v>450</v>
      </c>
      <c r="E97" s="146" t="s">
        <v>393</v>
      </c>
      <c r="F97" s="150">
        <v>0</v>
      </c>
      <c r="G97" s="165" t="s">
        <v>292</v>
      </c>
      <c r="H97" s="171">
        <v>1</v>
      </c>
      <c r="I97" s="146" t="s">
        <v>450</v>
      </c>
      <c r="J97" s="170">
        <v>45170</v>
      </c>
      <c r="K97" s="170">
        <v>45199</v>
      </c>
      <c r="L97" s="184" t="s">
        <v>393</v>
      </c>
      <c r="M97" s="145"/>
      <c r="N97" s="145"/>
      <c r="O97" s="145"/>
      <c r="P97" s="145"/>
      <c r="Q97" s="145"/>
      <c r="R97" s="145"/>
    </row>
    <row r="98" spans="1:18" s="152" customFormat="1" ht="40.5" customHeight="1" x14ac:dyDescent="0.4">
      <c r="A98" s="158">
        <v>62</v>
      </c>
      <c r="B98" s="269" t="s">
        <v>293</v>
      </c>
      <c r="C98" s="272">
        <v>8.3000000000000001E-3</v>
      </c>
      <c r="D98" s="275" t="s">
        <v>450</v>
      </c>
      <c r="E98" s="275" t="s">
        <v>393</v>
      </c>
      <c r="F98" s="278">
        <v>0</v>
      </c>
      <c r="G98" s="166" t="s">
        <v>360</v>
      </c>
      <c r="H98" s="171">
        <v>0.5</v>
      </c>
      <c r="I98" s="275" t="s">
        <v>450</v>
      </c>
      <c r="J98" s="170">
        <v>44986</v>
      </c>
      <c r="K98" s="170">
        <v>45016</v>
      </c>
      <c r="L98" s="269" t="s">
        <v>393</v>
      </c>
      <c r="M98" s="145"/>
      <c r="N98" s="145"/>
      <c r="O98" s="145"/>
      <c r="P98" s="145"/>
      <c r="Q98" s="145"/>
      <c r="R98" s="145"/>
    </row>
    <row r="99" spans="1:18" s="152" customFormat="1" ht="40.799999999999997" x14ac:dyDescent="0.35">
      <c r="A99" s="156">
        <v>62</v>
      </c>
      <c r="B99" s="271"/>
      <c r="C99" s="274"/>
      <c r="D99" s="277"/>
      <c r="E99" s="277"/>
      <c r="F99" s="280"/>
      <c r="G99" s="166" t="s">
        <v>361</v>
      </c>
      <c r="H99" s="171">
        <v>0.5</v>
      </c>
      <c r="I99" s="277"/>
      <c r="J99" s="170">
        <v>45231</v>
      </c>
      <c r="K99" s="170">
        <v>45260</v>
      </c>
      <c r="L99" s="271"/>
      <c r="M99" s="145"/>
      <c r="N99" s="145"/>
      <c r="O99" s="145"/>
      <c r="P99" s="145"/>
      <c r="Q99" s="145"/>
      <c r="R99" s="145"/>
    </row>
    <row r="100" spans="1:18" s="152" customFormat="1" ht="40.5" customHeight="1" x14ac:dyDescent="0.4">
      <c r="A100" s="158">
        <v>63</v>
      </c>
      <c r="B100" s="269" t="s">
        <v>362</v>
      </c>
      <c r="C100" s="272">
        <v>8.3000000000000001E-3</v>
      </c>
      <c r="D100" s="275" t="s">
        <v>450</v>
      </c>
      <c r="E100" s="275" t="s">
        <v>393</v>
      </c>
      <c r="F100" s="278">
        <v>0</v>
      </c>
      <c r="G100" s="164" t="s">
        <v>363</v>
      </c>
      <c r="H100" s="171">
        <v>0.5</v>
      </c>
      <c r="I100" s="275" t="s">
        <v>450</v>
      </c>
      <c r="J100" s="170">
        <v>44986</v>
      </c>
      <c r="K100" s="170">
        <v>45016</v>
      </c>
      <c r="L100" s="269" t="s">
        <v>393</v>
      </c>
      <c r="M100" s="145"/>
      <c r="N100" s="145"/>
      <c r="O100" s="145"/>
      <c r="P100" s="145"/>
      <c r="Q100" s="145"/>
      <c r="R100" s="145"/>
    </row>
    <row r="101" spans="1:18" s="152" customFormat="1" ht="40.799999999999997" x14ac:dyDescent="0.35">
      <c r="A101" s="156">
        <v>63</v>
      </c>
      <c r="B101" s="271"/>
      <c r="C101" s="274"/>
      <c r="D101" s="277"/>
      <c r="E101" s="277"/>
      <c r="F101" s="280"/>
      <c r="G101" s="164" t="s">
        <v>364</v>
      </c>
      <c r="H101" s="171">
        <v>0.5</v>
      </c>
      <c r="I101" s="277"/>
      <c r="J101" s="170">
        <v>45108</v>
      </c>
      <c r="K101" s="170">
        <v>45138</v>
      </c>
      <c r="L101" s="271"/>
      <c r="M101" s="145"/>
      <c r="N101" s="145"/>
      <c r="O101" s="145"/>
      <c r="P101" s="145"/>
      <c r="Q101" s="145"/>
      <c r="R101" s="145"/>
    </row>
    <row r="102" spans="1:18" s="152" customFormat="1" ht="40.5" customHeight="1" x14ac:dyDescent="0.4">
      <c r="A102" s="158">
        <v>64</v>
      </c>
      <c r="B102" s="269" t="s">
        <v>365</v>
      </c>
      <c r="C102" s="272">
        <v>8.3000000000000001E-3</v>
      </c>
      <c r="D102" s="275" t="s">
        <v>450</v>
      </c>
      <c r="E102" s="275" t="s">
        <v>393</v>
      </c>
      <c r="F102" s="278">
        <v>0</v>
      </c>
      <c r="G102" s="167" t="s">
        <v>366</v>
      </c>
      <c r="H102" s="171">
        <v>0.5</v>
      </c>
      <c r="I102" s="275" t="s">
        <v>450</v>
      </c>
      <c r="J102" s="170">
        <v>45017</v>
      </c>
      <c r="K102" s="170">
        <v>45046</v>
      </c>
      <c r="L102" s="269" t="s">
        <v>393</v>
      </c>
      <c r="M102" s="145"/>
      <c r="N102" s="145"/>
      <c r="O102" s="145"/>
      <c r="P102" s="145"/>
      <c r="Q102" s="145"/>
      <c r="R102" s="145"/>
    </row>
    <row r="103" spans="1:18" s="152" customFormat="1" ht="40.799999999999997" x14ac:dyDescent="0.35">
      <c r="A103" s="156">
        <v>64</v>
      </c>
      <c r="B103" s="271"/>
      <c r="C103" s="274"/>
      <c r="D103" s="277"/>
      <c r="E103" s="277"/>
      <c r="F103" s="280"/>
      <c r="G103" s="165" t="s">
        <v>367</v>
      </c>
      <c r="H103" s="171">
        <v>0.5</v>
      </c>
      <c r="I103" s="277"/>
      <c r="J103" s="170">
        <v>45170</v>
      </c>
      <c r="K103" s="170">
        <v>45199</v>
      </c>
      <c r="L103" s="271"/>
      <c r="M103" s="145"/>
      <c r="N103" s="145"/>
      <c r="O103" s="145"/>
      <c r="P103" s="145"/>
      <c r="Q103" s="145"/>
      <c r="R103" s="145"/>
    </row>
    <row r="104" spans="1:18" s="152" customFormat="1" ht="40.799999999999997" x14ac:dyDescent="0.35">
      <c r="A104" s="144">
        <v>65</v>
      </c>
      <c r="B104" s="183" t="s">
        <v>294</v>
      </c>
      <c r="C104" s="192">
        <v>8.3000000000000001E-3</v>
      </c>
      <c r="D104" s="146" t="s">
        <v>450</v>
      </c>
      <c r="E104" s="146" t="s">
        <v>393</v>
      </c>
      <c r="F104" s="150">
        <v>0</v>
      </c>
      <c r="G104" s="165" t="s">
        <v>294</v>
      </c>
      <c r="H104" s="171">
        <v>1</v>
      </c>
      <c r="I104" s="146" t="s">
        <v>450</v>
      </c>
      <c r="J104" s="170">
        <v>45108</v>
      </c>
      <c r="K104" s="170">
        <v>45199</v>
      </c>
      <c r="L104" s="184" t="s">
        <v>393</v>
      </c>
      <c r="M104" s="145"/>
      <c r="N104" s="145"/>
      <c r="O104" s="145"/>
      <c r="P104" s="145"/>
      <c r="Q104" s="145"/>
      <c r="R104" s="145"/>
    </row>
    <row r="105" spans="1:18" s="152" customFormat="1" ht="20.25" customHeight="1" x14ac:dyDescent="0.4">
      <c r="A105" s="158">
        <v>66</v>
      </c>
      <c r="B105" s="269" t="s">
        <v>295</v>
      </c>
      <c r="C105" s="272">
        <v>8.3000000000000001E-3</v>
      </c>
      <c r="D105" s="275" t="s">
        <v>450</v>
      </c>
      <c r="E105" s="275" t="s">
        <v>393</v>
      </c>
      <c r="F105" s="278">
        <v>0</v>
      </c>
      <c r="G105" s="166" t="s">
        <v>368</v>
      </c>
      <c r="H105" s="171">
        <v>0.5</v>
      </c>
      <c r="I105" s="275" t="s">
        <v>450</v>
      </c>
      <c r="J105" s="170">
        <v>45017</v>
      </c>
      <c r="K105" s="170">
        <v>45046</v>
      </c>
      <c r="L105" s="269" t="s">
        <v>393</v>
      </c>
      <c r="M105" s="275"/>
      <c r="N105" s="275"/>
      <c r="O105" s="275"/>
      <c r="P105" s="275"/>
      <c r="Q105" s="275"/>
      <c r="R105" s="275"/>
    </row>
    <row r="106" spans="1:18" s="152" customFormat="1" ht="21" x14ac:dyDescent="0.35">
      <c r="A106" s="156">
        <v>66</v>
      </c>
      <c r="B106" s="271"/>
      <c r="C106" s="274"/>
      <c r="D106" s="277"/>
      <c r="E106" s="277"/>
      <c r="F106" s="280"/>
      <c r="G106" s="166" t="s">
        <v>371</v>
      </c>
      <c r="H106" s="171">
        <v>0.5</v>
      </c>
      <c r="I106" s="277"/>
      <c r="J106" s="170">
        <v>45170</v>
      </c>
      <c r="K106" s="170">
        <v>45199</v>
      </c>
      <c r="L106" s="271"/>
      <c r="M106" s="277"/>
      <c r="N106" s="277"/>
      <c r="O106" s="277"/>
      <c r="P106" s="277"/>
      <c r="Q106" s="277"/>
      <c r="R106" s="277"/>
    </row>
    <row r="107" spans="1:18" s="152" customFormat="1" ht="20.25" customHeight="1" x14ac:dyDescent="0.4">
      <c r="A107" s="158">
        <v>67</v>
      </c>
      <c r="B107" s="269" t="s">
        <v>297</v>
      </c>
      <c r="C107" s="272">
        <v>8.3000000000000001E-3</v>
      </c>
      <c r="D107" s="275" t="s">
        <v>450</v>
      </c>
      <c r="E107" s="275" t="s">
        <v>393</v>
      </c>
      <c r="F107" s="278">
        <v>0</v>
      </c>
      <c r="G107" s="166" t="s">
        <v>372</v>
      </c>
      <c r="H107" s="171">
        <v>0.5</v>
      </c>
      <c r="I107" s="275" t="s">
        <v>450</v>
      </c>
      <c r="J107" s="170">
        <v>44986</v>
      </c>
      <c r="K107" s="170">
        <v>45016</v>
      </c>
      <c r="L107" s="269" t="s">
        <v>393</v>
      </c>
      <c r="M107" s="275"/>
      <c r="N107" s="275"/>
      <c r="O107" s="275"/>
      <c r="P107" s="275"/>
      <c r="Q107" s="275"/>
      <c r="R107" s="275"/>
    </row>
    <row r="108" spans="1:18" s="152" customFormat="1" ht="20.25" customHeight="1" x14ac:dyDescent="0.35">
      <c r="A108" s="156">
        <v>67</v>
      </c>
      <c r="B108" s="271"/>
      <c r="C108" s="274"/>
      <c r="D108" s="277"/>
      <c r="E108" s="277"/>
      <c r="F108" s="280"/>
      <c r="G108" s="166" t="s">
        <v>373</v>
      </c>
      <c r="H108" s="171">
        <v>0.5</v>
      </c>
      <c r="I108" s="277"/>
      <c r="J108" s="170">
        <v>45139</v>
      </c>
      <c r="K108" s="170">
        <v>45169</v>
      </c>
      <c r="L108" s="271"/>
      <c r="M108" s="277"/>
      <c r="N108" s="277"/>
      <c r="O108" s="277"/>
      <c r="P108" s="277"/>
      <c r="Q108" s="277"/>
      <c r="R108" s="277"/>
    </row>
    <row r="109" spans="1:18" s="152" customFormat="1" ht="40.799999999999997" x14ac:dyDescent="0.35">
      <c r="A109" s="144">
        <v>68</v>
      </c>
      <c r="B109" s="183" t="s">
        <v>298</v>
      </c>
      <c r="C109" s="192">
        <v>8.3000000000000001E-3</v>
      </c>
      <c r="D109" s="275" t="s">
        <v>450</v>
      </c>
      <c r="E109" s="146" t="s">
        <v>446</v>
      </c>
      <c r="F109" s="150">
        <v>11024850</v>
      </c>
      <c r="G109" s="165" t="s">
        <v>298</v>
      </c>
      <c r="H109" s="171">
        <v>1</v>
      </c>
      <c r="I109" s="275" t="s">
        <v>450</v>
      </c>
      <c r="J109" s="170">
        <v>44986</v>
      </c>
      <c r="K109" s="170">
        <v>45016</v>
      </c>
      <c r="L109" s="184" t="s">
        <v>446</v>
      </c>
      <c r="M109" s="145"/>
      <c r="N109" s="145"/>
      <c r="O109" s="145"/>
      <c r="P109" s="145"/>
      <c r="Q109" s="145"/>
      <c r="R109" s="145"/>
    </row>
    <row r="110" spans="1:18" s="152" customFormat="1" ht="40.799999999999997" x14ac:dyDescent="0.35">
      <c r="A110" s="144">
        <v>69</v>
      </c>
      <c r="B110" s="183" t="s">
        <v>299</v>
      </c>
      <c r="C110" s="192">
        <v>8.3000000000000001E-3</v>
      </c>
      <c r="D110" s="277"/>
      <c r="E110" s="146" t="s">
        <v>446</v>
      </c>
      <c r="F110" s="150">
        <v>11024850</v>
      </c>
      <c r="G110" s="165" t="s">
        <v>299</v>
      </c>
      <c r="H110" s="171">
        <v>1</v>
      </c>
      <c r="I110" s="277"/>
      <c r="J110" s="170">
        <v>45017</v>
      </c>
      <c r="K110" s="170">
        <v>45046</v>
      </c>
      <c r="L110" s="184" t="s">
        <v>446</v>
      </c>
      <c r="M110" s="145"/>
      <c r="N110" s="145"/>
      <c r="O110" s="145"/>
      <c r="P110" s="145"/>
      <c r="Q110" s="145"/>
      <c r="R110" s="145"/>
    </row>
    <row r="111" spans="1:18" s="152" customFormat="1" ht="81.599999999999994" x14ac:dyDescent="0.4">
      <c r="A111" s="188">
        <v>70</v>
      </c>
      <c r="B111" s="269" t="s">
        <v>402</v>
      </c>
      <c r="C111" s="272">
        <v>8.3000000000000001E-3</v>
      </c>
      <c r="D111" s="275" t="s">
        <v>450</v>
      </c>
      <c r="E111" s="275" t="s">
        <v>407</v>
      </c>
      <c r="F111" s="278">
        <v>0</v>
      </c>
      <c r="G111" s="175" t="s">
        <v>406</v>
      </c>
      <c r="H111" s="171">
        <v>0.25</v>
      </c>
      <c r="I111" s="275" t="s">
        <v>450</v>
      </c>
      <c r="J111" s="170">
        <v>44958</v>
      </c>
      <c r="K111" s="170">
        <v>44985</v>
      </c>
      <c r="L111" s="269" t="s">
        <v>407</v>
      </c>
      <c r="M111" s="145"/>
      <c r="N111" s="145"/>
      <c r="O111" s="145"/>
      <c r="P111" s="145"/>
      <c r="Q111" s="145"/>
      <c r="R111" s="145"/>
    </row>
    <row r="112" spans="1:18" s="152" customFormat="1" ht="81.599999999999994" x14ac:dyDescent="0.4">
      <c r="A112" s="189">
        <v>70</v>
      </c>
      <c r="B112" s="270"/>
      <c r="C112" s="273"/>
      <c r="D112" s="276"/>
      <c r="E112" s="276"/>
      <c r="F112" s="279"/>
      <c r="G112" s="175" t="s">
        <v>404</v>
      </c>
      <c r="H112" s="171">
        <v>0.25</v>
      </c>
      <c r="I112" s="276"/>
      <c r="J112" s="170">
        <v>44986</v>
      </c>
      <c r="K112" s="170">
        <v>45016</v>
      </c>
      <c r="L112" s="270"/>
      <c r="M112" s="145"/>
      <c r="N112" s="145"/>
      <c r="O112" s="145"/>
      <c r="P112" s="145"/>
      <c r="Q112" s="145"/>
      <c r="R112" s="145"/>
    </row>
    <row r="113" spans="1:18" s="152" customFormat="1" ht="81.599999999999994" x14ac:dyDescent="0.4">
      <c r="A113" s="187">
        <v>70</v>
      </c>
      <c r="B113" s="270"/>
      <c r="C113" s="273"/>
      <c r="D113" s="276"/>
      <c r="E113" s="276"/>
      <c r="F113" s="279"/>
      <c r="G113" s="175" t="s">
        <v>403</v>
      </c>
      <c r="H113" s="171">
        <v>0.25</v>
      </c>
      <c r="I113" s="276"/>
      <c r="J113" s="170">
        <v>44986</v>
      </c>
      <c r="K113" s="170">
        <v>45291</v>
      </c>
      <c r="L113" s="270"/>
      <c r="M113" s="145"/>
      <c r="N113" s="145"/>
      <c r="O113" s="145"/>
      <c r="P113" s="145"/>
      <c r="Q113" s="145"/>
      <c r="R113" s="145"/>
    </row>
    <row r="114" spans="1:18" s="152" customFormat="1" ht="76.95" customHeight="1" x14ac:dyDescent="0.4">
      <c r="A114" s="189">
        <v>70</v>
      </c>
      <c r="B114" s="271"/>
      <c r="C114" s="274"/>
      <c r="D114" s="277"/>
      <c r="E114" s="277"/>
      <c r="F114" s="280"/>
      <c r="G114" s="176" t="s">
        <v>405</v>
      </c>
      <c r="H114" s="171">
        <v>0.25</v>
      </c>
      <c r="I114" s="277"/>
      <c r="J114" s="170">
        <v>45231</v>
      </c>
      <c r="K114" s="170">
        <v>45260</v>
      </c>
      <c r="L114" s="271"/>
      <c r="M114" s="145"/>
      <c r="N114" s="145"/>
      <c r="O114" s="145"/>
      <c r="P114" s="145"/>
      <c r="Q114" s="145"/>
      <c r="R114" s="145"/>
    </row>
    <row r="115" spans="1:18" s="152" customFormat="1" ht="40.799999999999997" x14ac:dyDescent="0.35">
      <c r="A115" s="144">
        <v>71</v>
      </c>
      <c r="B115" s="183" t="s">
        <v>374</v>
      </c>
      <c r="C115" s="192">
        <v>8.3000000000000001E-3</v>
      </c>
      <c r="D115" s="145" t="s">
        <v>450</v>
      </c>
      <c r="E115" s="146" t="s">
        <v>446</v>
      </c>
      <c r="F115" s="150">
        <v>2742500</v>
      </c>
      <c r="G115" s="165" t="s">
        <v>374</v>
      </c>
      <c r="H115" s="171">
        <v>1</v>
      </c>
      <c r="I115" s="145" t="s">
        <v>450</v>
      </c>
      <c r="J115" s="170">
        <v>45047</v>
      </c>
      <c r="K115" s="170">
        <v>45077</v>
      </c>
      <c r="L115" s="184" t="s">
        <v>446</v>
      </c>
      <c r="M115" s="145"/>
      <c r="N115" s="145"/>
      <c r="O115" s="145"/>
      <c r="P115" s="145"/>
      <c r="Q115" s="145"/>
      <c r="R115" s="145"/>
    </row>
    <row r="116" spans="1:18" s="152" customFormat="1" ht="40.5" customHeight="1" x14ac:dyDescent="0.35">
      <c r="A116" s="157">
        <v>72</v>
      </c>
      <c r="B116" s="269" t="s">
        <v>375</v>
      </c>
      <c r="C116" s="272">
        <v>8.3000000000000001E-3</v>
      </c>
      <c r="D116" s="275" t="s">
        <v>450</v>
      </c>
      <c r="E116" s="275" t="s">
        <v>393</v>
      </c>
      <c r="F116" s="278">
        <v>0</v>
      </c>
      <c r="G116" s="147" t="s">
        <v>400</v>
      </c>
      <c r="H116" s="171">
        <v>0.5</v>
      </c>
      <c r="I116" s="275" t="s">
        <v>450</v>
      </c>
      <c r="J116" s="170">
        <v>45017</v>
      </c>
      <c r="K116" s="170">
        <v>45046</v>
      </c>
      <c r="L116" s="269" t="s">
        <v>393</v>
      </c>
      <c r="M116" s="275"/>
      <c r="N116" s="275"/>
      <c r="O116" s="275"/>
      <c r="P116" s="275"/>
      <c r="Q116" s="275"/>
      <c r="R116" s="275"/>
    </row>
    <row r="117" spans="1:18" s="152" customFormat="1" ht="40.799999999999997" x14ac:dyDescent="0.35">
      <c r="A117" s="154">
        <v>72</v>
      </c>
      <c r="B117" s="270"/>
      <c r="C117" s="274"/>
      <c r="D117" s="277"/>
      <c r="E117" s="276"/>
      <c r="F117" s="279"/>
      <c r="G117" s="147" t="s">
        <v>401</v>
      </c>
      <c r="H117" s="171">
        <v>0.5</v>
      </c>
      <c r="I117" s="277"/>
      <c r="J117" s="170">
        <v>45139</v>
      </c>
      <c r="K117" s="170">
        <v>45169</v>
      </c>
      <c r="L117" s="270"/>
      <c r="M117" s="277"/>
      <c r="N117" s="277"/>
      <c r="O117" s="277"/>
      <c r="P117" s="277"/>
      <c r="Q117" s="277"/>
      <c r="R117" s="277"/>
    </row>
    <row r="118" spans="1:18" s="152" customFormat="1" ht="40.799999999999997" x14ac:dyDescent="0.35">
      <c r="A118" s="144">
        <v>73</v>
      </c>
      <c r="B118" s="183" t="s">
        <v>300</v>
      </c>
      <c r="C118" s="192">
        <v>8.3000000000000001E-3</v>
      </c>
      <c r="D118" s="182" t="s">
        <v>450</v>
      </c>
      <c r="E118" s="146" t="s">
        <v>393</v>
      </c>
      <c r="F118" s="150">
        <v>0</v>
      </c>
      <c r="G118" s="165" t="s">
        <v>300</v>
      </c>
      <c r="H118" s="171">
        <v>1</v>
      </c>
      <c r="I118" s="182" t="s">
        <v>450</v>
      </c>
      <c r="J118" s="170">
        <v>45078</v>
      </c>
      <c r="K118" s="170">
        <v>45107</v>
      </c>
      <c r="L118" s="184" t="s">
        <v>393</v>
      </c>
      <c r="M118" s="145"/>
      <c r="N118" s="145"/>
      <c r="O118" s="145"/>
      <c r="P118" s="145"/>
      <c r="Q118" s="145"/>
      <c r="R118" s="145"/>
    </row>
    <row r="119" spans="1:18" s="152" customFormat="1" ht="40.799999999999997" x14ac:dyDescent="0.35">
      <c r="A119" s="144">
        <v>74</v>
      </c>
      <c r="B119" s="183" t="s">
        <v>301</v>
      </c>
      <c r="C119" s="192">
        <v>8.3000000000000001E-3</v>
      </c>
      <c r="D119" s="182" t="s">
        <v>450</v>
      </c>
      <c r="E119" s="146" t="s">
        <v>446</v>
      </c>
      <c r="F119" s="150">
        <v>3192270</v>
      </c>
      <c r="G119" s="165" t="s">
        <v>301</v>
      </c>
      <c r="H119" s="171">
        <v>1</v>
      </c>
      <c r="I119" s="182" t="s">
        <v>450</v>
      </c>
      <c r="J119" s="170">
        <v>45078</v>
      </c>
      <c r="K119" s="170">
        <v>45291</v>
      </c>
      <c r="L119" s="184" t="s">
        <v>446</v>
      </c>
      <c r="M119" s="145"/>
      <c r="N119" s="145"/>
      <c r="O119" s="145"/>
      <c r="P119" s="145"/>
      <c r="Q119" s="145"/>
      <c r="R119" s="145"/>
    </row>
    <row r="120" spans="1:18" s="152" customFormat="1" ht="40.799999999999997" x14ac:dyDescent="0.35">
      <c r="A120" s="144">
        <v>75</v>
      </c>
      <c r="B120" s="183" t="s">
        <v>302</v>
      </c>
      <c r="C120" s="192">
        <v>8.3000000000000001E-3</v>
      </c>
      <c r="D120" s="182" t="s">
        <v>450</v>
      </c>
      <c r="E120" s="146" t="s">
        <v>393</v>
      </c>
      <c r="F120" s="150">
        <v>0</v>
      </c>
      <c r="G120" s="165" t="s">
        <v>302</v>
      </c>
      <c r="H120" s="171">
        <v>1</v>
      </c>
      <c r="I120" s="182" t="s">
        <v>450</v>
      </c>
      <c r="J120" s="170">
        <v>45108</v>
      </c>
      <c r="K120" s="170">
        <v>45138</v>
      </c>
      <c r="L120" s="184" t="s">
        <v>393</v>
      </c>
      <c r="M120" s="145"/>
      <c r="N120" s="145"/>
      <c r="O120" s="145"/>
      <c r="P120" s="145"/>
      <c r="Q120" s="145"/>
      <c r="R120" s="145"/>
    </row>
    <row r="121" spans="1:18" s="152" customFormat="1" ht="40.799999999999997" x14ac:dyDescent="0.35">
      <c r="A121" s="144">
        <v>76</v>
      </c>
      <c r="B121" s="183" t="s">
        <v>303</v>
      </c>
      <c r="C121" s="192">
        <v>8.3000000000000001E-3</v>
      </c>
      <c r="D121" s="182" t="s">
        <v>450</v>
      </c>
      <c r="E121" s="146" t="s">
        <v>393</v>
      </c>
      <c r="F121" s="150">
        <v>0</v>
      </c>
      <c r="G121" s="165" t="s">
        <v>303</v>
      </c>
      <c r="H121" s="171">
        <v>1</v>
      </c>
      <c r="I121" s="182" t="s">
        <v>450</v>
      </c>
      <c r="J121" s="170">
        <v>45139</v>
      </c>
      <c r="K121" s="170">
        <v>45169</v>
      </c>
      <c r="L121" s="184" t="s">
        <v>393</v>
      </c>
      <c r="M121" s="145"/>
      <c r="N121" s="145"/>
      <c r="O121" s="145"/>
      <c r="P121" s="145"/>
      <c r="Q121" s="145"/>
      <c r="R121" s="145"/>
    </row>
    <row r="122" spans="1:18" s="152" customFormat="1" ht="40.799999999999997" x14ac:dyDescent="0.35">
      <c r="A122" s="144">
        <v>77</v>
      </c>
      <c r="B122" s="183" t="s">
        <v>304</v>
      </c>
      <c r="C122" s="192">
        <v>8.3000000000000001E-3</v>
      </c>
      <c r="D122" s="182" t="s">
        <v>450</v>
      </c>
      <c r="E122" s="146" t="s">
        <v>393</v>
      </c>
      <c r="F122" s="150">
        <v>0</v>
      </c>
      <c r="G122" s="165" t="s">
        <v>304</v>
      </c>
      <c r="H122" s="171">
        <v>1</v>
      </c>
      <c r="I122" s="182" t="s">
        <v>450</v>
      </c>
      <c r="J122" s="170">
        <v>45170</v>
      </c>
      <c r="K122" s="170">
        <v>45199</v>
      </c>
      <c r="L122" s="184" t="s">
        <v>393</v>
      </c>
      <c r="M122" s="145"/>
      <c r="N122" s="145"/>
      <c r="O122" s="145"/>
      <c r="P122" s="145"/>
      <c r="Q122" s="145"/>
      <c r="R122" s="145"/>
    </row>
    <row r="123" spans="1:18" s="152" customFormat="1" ht="40.799999999999997" x14ac:dyDescent="0.35">
      <c r="A123" s="144">
        <v>78</v>
      </c>
      <c r="B123" s="183" t="s">
        <v>305</v>
      </c>
      <c r="C123" s="192">
        <v>8.3000000000000001E-3</v>
      </c>
      <c r="D123" s="182" t="s">
        <v>450</v>
      </c>
      <c r="E123" s="146" t="s">
        <v>393</v>
      </c>
      <c r="F123" s="150">
        <v>0</v>
      </c>
      <c r="G123" s="165" t="s">
        <v>305</v>
      </c>
      <c r="H123" s="171">
        <v>1</v>
      </c>
      <c r="I123" s="182" t="s">
        <v>450</v>
      </c>
      <c r="J123" s="170">
        <v>45078</v>
      </c>
      <c r="K123" s="170">
        <v>45107</v>
      </c>
      <c r="L123" s="184" t="s">
        <v>393</v>
      </c>
      <c r="M123" s="145"/>
      <c r="N123" s="145"/>
      <c r="O123" s="145"/>
      <c r="P123" s="145"/>
      <c r="Q123" s="145"/>
      <c r="R123" s="145"/>
    </row>
    <row r="124" spans="1:18" s="152" customFormat="1" ht="40.799999999999997" x14ac:dyDescent="0.35">
      <c r="A124" s="144">
        <v>79</v>
      </c>
      <c r="B124" s="183" t="s">
        <v>448</v>
      </c>
      <c r="C124" s="192">
        <v>8.3000000000000001E-3</v>
      </c>
      <c r="D124" s="182" t="s">
        <v>450</v>
      </c>
      <c r="E124" s="146" t="s">
        <v>393</v>
      </c>
      <c r="F124" s="150">
        <v>0</v>
      </c>
      <c r="G124" s="165" t="s">
        <v>448</v>
      </c>
      <c r="H124" s="171">
        <v>1</v>
      </c>
      <c r="I124" s="182" t="s">
        <v>450</v>
      </c>
      <c r="J124" s="170">
        <v>45200</v>
      </c>
      <c r="K124" s="170">
        <v>45230</v>
      </c>
      <c r="L124" s="184" t="s">
        <v>393</v>
      </c>
      <c r="M124" s="145"/>
      <c r="N124" s="145"/>
      <c r="O124" s="145"/>
      <c r="P124" s="145"/>
      <c r="Q124" s="145"/>
      <c r="R124" s="145"/>
    </row>
    <row r="125" spans="1:18" s="152" customFormat="1" ht="40.799999999999997" x14ac:dyDescent="0.35">
      <c r="A125" s="144">
        <v>80</v>
      </c>
      <c r="B125" s="183" t="s">
        <v>306</v>
      </c>
      <c r="C125" s="192">
        <v>8.3000000000000001E-3</v>
      </c>
      <c r="D125" s="182" t="s">
        <v>450</v>
      </c>
      <c r="E125" s="146" t="s">
        <v>393</v>
      </c>
      <c r="F125" s="150">
        <v>0</v>
      </c>
      <c r="G125" s="165" t="s">
        <v>306</v>
      </c>
      <c r="H125" s="171">
        <v>1</v>
      </c>
      <c r="I125" s="182" t="s">
        <v>450</v>
      </c>
      <c r="J125" s="170">
        <v>45231</v>
      </c>
      <c r="K125" s="170">
        <v>45260</v>
      </c>
      <c r="L125" s="184" t="s">
        <v>393</v>
      </c>
      <c r="M125" s="145"/>
      <c r="N125" s="145"/>
      <c r="O125" s="145"/>
      <c r="P125" s="145"/>
      <c r="Q125" s="145"/>
      <c r="R125" s="145"/>
    </row>
    <row r="126" spans="1:18" s="152" customFormat="1" ht="40.799999999999997" x14ac:dyDescent="0.35">
      <c r="A126" s="144">
        <v>81</v>
      </c>
      <c r="B126" s="183" t="s">
        <v>307</v>
      </c>
      <c r="C126" s="192">
        <v>8.3000000000000001E-3</v>
      </c>
      <c r="D126" s="182" t="s">
        <v>450</v>
      </c>
      <c r="E126" s="146" t="s">
        <v>393</v>
      </c>
      <c r="F126" s="150">
        <v>0</v>
      </c>
      <c r="G126" s="165" t="s">
        <v>307</v>
      </c>
      <c r="H126" s="171">
        <v>1</v>
      </c>
      <c r="I126" s="182" t="s">
        <v>450</v>
      </c>
      <c r="J126" s="170">
        <v>45200</v>
      </c>
      <c r="K126" s="170">
        <v>45230</v>
      </c>
      <c r="L126" s="184" t="s">
        <v>393</v>
      </c>
      <c r="M126" s="145"/>
      <c r="N126" s="145"/>
      <c r="O126" s="145"/>
      <c r="P126" s="145"/>
      <c r="Q126" s="145"/>
      <c r="R126" s="145"/>
    </row>
    <row r="127" spans="1:18" s="152" customFormat="1" ht="122.4" x14ac:dyDescent="0.35">
      <c r="A127" s="144">
        <v>82</v>
      </c>
      <c r="B127" s="183" t="s">
        <v>308</v>
      </c>
      <c r="C127" s="192">
        <v>8.3000000000000001E-3</v>
      </c>
      <c r="D127" s="182" t="s">
        <v>450</v>
      </c>
      <c r="E127" s="146" t="s">
        <v>393</v>
      </c>
      <c r="F127" s="150">
        <v>0</v>
      </c>
      <c r="G127" s="165" t="s">
        <v>308</v>
      </c>
      <c r="H127" s="171">
        <v>1</v>
      </c>
      <c r="I127" s="182" t="s">
        <v>450</v>
      </c>
      <c r="J127" s="170">
        <v>45047</v>
      </c>
      <c r="K127" s="170">
        <v>45077</v>
      </c>
      <c r="L127" s="184" t="s">
        <v>393</v>
      </c>
      <c r="M127" s="145"/>
      <c r="N127" s="145"/>
      <c r="O127" s="145"/>
      <c r="P127" s="145"/>
      <c r="Q127" s="145"/>
      <c r="R127" s="145"/>
    </row>
    <row r="128" spans="1:18" s="152" customFormat="1" ht="40.799999999999997" x14ac:dyDescent="0.35">
      <c r="A128" s="144">
        <v>83</v>
      </c>
      <c r="B128" s="183" t="s">
        <v>386</v>
      </c>
      <c r="C128" s="192">
        <v>8.3000000000000001E-3</v>
      </c>
      <c r="D128" s="182" t="s">
        <v>450</v>
      </c>
      <c r="E128" s="146" t="s">
        <v>393</v>
      </c>
      <c r="F128" s="150">
        <v>0</v>
      </c>
      <c r="G128" s="165" t="s">
        <v>386</v>
      </c>
      <c r="H128" s="171">
        <v>1</v>
      </c>
      <c r="I128" s="182" t="s">
        <v>450</v>
      </c>
      <c r="J128" s="170">
        <v>45078</v>
      </c>
      <c r="K128" s="170">
        <v>45107</v>
      </c>
      <c r="L128" s="184" t="s">
        <v>393</v>
      </c>
      <c r="M128" s="145"/>
      <c r="N128" s="145"/>
      <c r="O128" s="145"/>
      <c r="P128" s="145"/>
      <c r="Q128" s="145"/>
      <c r="R128" s="145"/>
    </row>
    <row r="129" spans="1:18" s="152" customFormat="1" ht="61.2" x14ac:dyDescent="0.35">
      <c r="A129" s="144">
        <v>84</v>
      </c>
      <c r="B129" s="183" t="s">
        <v>309</v>
      </c>
      <c r="C129" s="192">
        <v>8.3000000000000001E-3</v>
      </c>
      <c r="D129" s="182" t="s">
        <v>450</v>
      </c>
      <c r="E129" s="146" t="s">
        <v>393</v>
      </c>
      <c r="F129" s="150">
        <v>0</v>
      </c>
      <c r="G129" s="165" t="s">
        <v>309</v>
      </c>
      <c r="H129" s="171">
        <v>1</v>
      </c>
      <c r="I129" s="182" t="s">
        <v>450</v>
      </c>
      <c r="J129" s="170">
        <v>45139</v>
      </c>
      <c r="K129" s="170">
        <v>45169</v>
      </c>
      <c r="L129" s="184" t="s">
        <v>393</v>
      </c>
      <c r="M129" s="145"/>
      <c r="N129" s="145"/>
      <c r="O129" s="145"/>
      <c r="P129" s="145"/>
      <c r="Q129" s="145"/>
      <c r="R129" s="145"/>
    </row>
    <row r="130" spans="1:18" s="152" customFormat="1" ht="20.25" customHeight="1" x14ac:dyDescent="0.4">
      <c r="A130" s="188">
        <v>85</v>
      </c>
      <c r="B130" s="269" t="s">
        <v>412</v>
      </c>
      <c r="C130" s="272">
        <v>8.3000000000000001E-3</v>
      </c>
      <c r="D130" s="275" t="s">
        <v>450</v>
      </c>
      <c r="E130" s="275" t="s">
        <v>393</v>
      </c>
      <c r="F130" s="278">
        <v>0</v>
      </c>
      <c r="G130" s="165" t="s">
        <v>414</v>
      </c>
      <c r="H130" s="171">
        <v>0.33</v>
      </c>
      <c r="I130" s="275" t="s">
        <v>450</v>
      </c>
      <c r="J130" s="170">
        <v>45047</v>
      </c>
      <c r="K130" s="170">
        <v>45077</v>
      </c>
      <c r="L130" s="269" t="s">
        <v>393</v>
      </c>
      <c r="M130" s="275"/>
      <c r="N130" s="275"/>
      <c r="O130" s="275"/>
      <c r="P130" s="275"/>
      <c r="Q130" s="275"/>
      <c r="R130" s="275"/>
    </row>
    <row r="131" spans="1:18" s="152" customFormat="1" ht="21" x14ac:dyDescent="0.35">
      <c r="A131" s="154">
        <v>85</v>
      </c>
      <c r="B131" s="270"/>
      <c r="C131" s="273"/>
      <c r="D131" s="276"/>
      <c r="E131" s="276"/>
      <c r="F131" s="279"/>
      <c r="G131" s="165" t="s">
        <v>413</v>
      </c>
      <c r="H131" s="171">
        <v>0.33</v>
      </c>
      <c r="I131" s="276"/>
      <c r="J131" s="170">
        <v>45108</v>
      </c>
      <c r="K131" s="170">
        <v>45138</v>
      </c>
      <c r="L131" s="270"/>
      <c r="M131" s="276"/>
      <c r="N131" s="276"/>
      <c r="O131" s="276"/>
      <c r="P131" s="276"/>
      <c r="Q131" s="276"/>
      <c r="R131" s="276"/>
    </row>
    <row r="132" spans="1:18" s="152" customFormat="1" ht="21" x14ac:dyDescent="0.35">
      <c r="A132" s="156">
        <v>85</v>
      </c>
      <c r="B132" s="271"/>
      <c r="C132" s="274"/>
      <c r="D132" s="277"/>
      <c r="E132" s="277"/>
      <c r="F132" s="280"/>
      <c r="G132" s="165" t="s">
        <v>415</v>
      </c>
      <c r="H132" s="171">
        <v>0.34</v>
      </c>
      <c r="I132" s="277"/>
      <c r="J132" s="170">
        <v>45170</v>
      </c>
      <c r="K132" s="170">
        <v>45199</v>
      </c>
      <c r="L132" s="271"/>
      <c r="M132" s="277"/>
      <c r="N132" s="277"/>
      <c r="O132" s="277"/>
      <c r="P132" s="277"/>
      <c r="Q132" s="277"/>
      <c r="R132" s="277"/>
    </row>
    <row r="133" spans="1:18" s="152" customFormat="1" ht="20.25" customHeight="1" x14ac:dyDescent="0.4">
      <c r="A133" s="188">
        <v>86</v>
      </c>
      <c r="B133" s="269" t="s">
        <v>411</v>
      </c>
      <c r="C133" s="272">
        <v>8.3000000000000001E-3</v>
      </c>
      <c r="D133" s="275" t="s">
        <v>450</v>
      </c>
      <c r="E133" s="275" t="s">
        <v>393</v>
      </c>
      <c r="F133" s="278">
        <v>0</v>
      </c>
      <c r="G133" s="166" t="s">
        <v>414</v>
      </c>
      <c r="H133" s="171">
        <v>0.25</v>
      </c>
      <c r="I133" s="275" t="s">
        <v>450</v>
      </c>
      <c r="J133" s="170">
        <v>45047</v>
      </c>
      <c r="K133" s="170">
        <v>45077</v>
      </c>
      <c r="L133" s="269" t="s">
        <v>393</v>
      </c>
      <c r="M133" s="275"/>
      <c r="N133" s="275"/>
      <c r="O133" s="275"/>
      <c r="P133" s="275"/>
      <c r="Q133" s="275"/>
      <c r="R133" s="275"/>
    </row>
    <row r="134" spans="1:18" s="152" customFormat="1" ht="40.799999999999997" x14ac:dyDescent="0.35">
      <c r="A134" s="154">
        <v>86</v>
      </c>
      <c r="B134" s="270"/>
      <c r="C134" s="273"/>
      <c r="D134" s="276"/>
      <c r="E134" s="276"/>
      <c r="F134" s="279"/>
      <c r="G134" s="166" t="s">
        <v>416</v>
      </c>
      <c r="H134" s="171">
        <v>0.25</v>
      </c>
      <c r="I134" s="276"/>
      <c r="J134" s="170">
        <v>45108</v>
      </c>
      <c r="K134" s="170">
        <v>45138</v>
      </c>
      <c r="L134" s="270"/>
      <c r="M134" s="276"/>
      <c r="N134" s="276"/>
      <c r="O134" s="276"/>
      <c r="P134" s="276"/>
      <c r="Q134" s="276"/>
      <c r="R134" s="276"/>
    </row>
    <row r="135" spans="1:18" s="152" customFormat="1" ht="21" x14ac:dyDescent="0.35">
      <c r="A135" s="163">
        <v>86</v>
      </c>
      <c r="B135" s="270"/>
      <c r="C135" s="273"/>
      <c r="D135" s="276"/>
      <c r="E135" s="276"/>
      <c r="F135" s="279"/>
      <c r="G135" s="166" t="s">
        <v>418</v>
      </c>
      <c r="H135" s="171">
        <v>0.25</v>
      </c>
      <c r="I135" s="276"/>
      <c r="J135" s="170">
        <v>45170</v>
      </c>
      <c r="K135" s="170">
        <v>45199</v>
      </c>
      <c r="L135" s="270"/>
      <c r="M135" s="276"/>
      <c r="N135" s="276"/>
      <c r="O135" s="276"/>
      <c r="P135" s="276"/>
      <c r="Q135" s="276"/>
      <c r="R135" s="276"/>
    </row>
    <row r="136" spans="1:18" s="152" customFormat="1" ht="21" x14ac:dyDescent="0.35">
      <c r="A136" s="156">
        <v>86</v>
      </c>
      <c r="B136" s="271"/>
      <c r="C136" s="274"/>
      <c r="D136" s="277"/>
      <c r="E136" s="277"/>
      <c r="F136" s="280"/>
      <c r="G136" s="166" t="s">
        <v>417</v>
      </c>
      <c r="H136" s="171">
        <v>0.25</v>
      </c>
      <c r="I136" s="277"/>
      <c r="J136" s="170">
        <v>45231</v>
      </c>
      <c r="K136" s="170">
        <v>45260</v>
      </c>
      <c r="L136" s="271"/>
      <c r="M136" s="277"/>
      <c r="N136" s="277"/>
      <c r="O136" s="277"/>
      <c r="P136" s="277"/>
      <c r="Q136" s="277"/>
      <c r="R136" s="277"/>
    </row>
    <row r="137" spans="1:18" s="152" customFormat="1" ht="20.25" customHeight="1" x14ac:dyDescent="0.35">
      <c r="A137" s="157">
        <v>87</v>
      </c>
      <c r="B137" s="269" t="s">
        <v>419</v>
      </c>
      <c r="C137" s="272">
        <v>8.3000000000000001E-3</v>
      </c>
      <c r="D137" s="275" t="s">
        <v>450</v>
      </c>
      <c r="E137" s="275" t="s">
        <v>393</v>
      </c>
      <c r="F137" s="278">
        <v>0</v>
      </c>
      <c r="G137" s="165" t="s">
        <v>420</v>
      </c>
      <c r="H137" s="171">
        <v>0.33</v>
      </c>
      <c r="I137" s="275" t="s">
        <v>450</v>
      </c>
      <c r="J137" s="170">
        <v>44927</v>
      </c>
      <c r="K137" s="170">
        <v>44957</v>
      </c>
      <c r="L137" s="269" t="s">
        <v>393</v>
      </c>
      <c r="M137" s="275"/>
      <c r="N137" s="275"/>
      <c r="O137" s="275"/>
      <c r="P137" s="275"/>
      <c r="Q137" s="275"/>
      <c r="R137" s="275"/>
    </row>
    <row r="138" spans="1:18" s="152" customFormat="1" ht="21" x14ac:dyDescent="0.35">
      <c r="A138" s="154">
        <v>87</v>
      </c>
      <c r="B138" s="270"/>
      <c r="C138" s="273"/>
      <c r="D138" s="276"/>
      <c r="E138" s="276"/>
      <c r="F138" s="279"/>
      <c r="G138" s="165" t="s">
        <v>421</v>
      </c>
      <c r="H138" s="171">
        <v>0.33</v>
      </c>
      <c r="I138" s="276"/>
      <c r="J138" s="170">
        <v>45108</v>
      </c>
      <c r="K138" s="170">
        <v>45138</v>
      </c>
      <c r="L138" s="270"/>
      <c r="M138" s="276"/>
      <c r="N138" s="276"/>
      <c r="O138" s="276"/>
      <c r="P138" s="276"/>
      <c r="Q138" s="276"/>
      <c r="R138" s="276"/>
    </row>
    <row r="139" spans="1:18" s="152" customFormat="1" ht="21" x14ac:dyDescent="0.35">
      <c r="A139" s="156">
        <v>87</v>
      </c>
      <c r="B139" s="271"/>
      <c r="C139" s="274"/>
      <c r="D139" s="277"/>
      <c r="E139" s="277"/>
      <c r="F139" s="280"/>
      <c r="G139" s="165" t="s">
        <v>422</v>
      </c>
      <c r="H139" s="171">
        <v>0.34</v>
      </c>
      <c r="I139" s="277"/>
      <c r="J139" s="170">
        <v>45231</v>
      </c>
      <c r="K139" s="170">
        <v>45260</v>
      </c>
      <c r="L139" s="271"/>
      <c r="M139" s="277"/>
      <c r="N139" s="277"/>
      <c r="O139" s="277"/>
      <c r="P139" s="277"/>
      <c r="Q139" s="277"/>
      <c r="R139" s="277"/>
    </row>
    <row r="140" spans="1:18" s="152" customFormat="1" ht="40.5" customHeight="1" x14ac:dyDescent="0.4">
      <c r="A140" s="158">
        <v>88</v>
      </c>
      <c r="B140" s="269" t="s">
        <v>423</v>
      </c>
      <c r="C140" s="272">
        <v>8.3000000000000001E-3</v>
      </c>
      <c r="D140" s="275" t="s">
        <v>450</v>
      </c>
      <c r="E140" s="275" t="s">
        <v>393</v>
      </c>
      <c r="F140" s="278">
        <v>0</v>
      </c>
      <c r="G140" s="164" t="s">
        <v>424</v>
      </c>
      <c r="H140" s="171">
        <v>0.5</v>
      </c>
      <c r="I140" s="275" t="s">
        <v>450</v>
      </c>
      <c r="J140" s="170">
        <v>44958</v>
      </c>
      <c r="K140" s="170">
        <v>44985</v>
      </c>
      <c r="L140" s="269" t="s">
        <v>393</v>
      </c>
      <c r="M140" s="275"/>
      <c r="N140" s="275"/>
      <c r="O140" s="275"/>
      <c r="P140" s="275"/>
      <c r="Q140" s="275"/>
      <c r="R140" s="275"/>
    </row>
    <row r="141" spans="1:18" s="152" customFormat="1" ht="21" x14ac:dyDescent="0.35">
      <c r="A141" s="156">
        <v>88</v>
      </c>
      <c r="B141" s="271"/>
      <c r="C141" s="274"/>
      <c r="D141" s="277"/>
      <c r="E141" s="277"/>
      <c r="F141" s="280"/>
      <c r="G141" s="164" t="s">
        <v>425</v>
      </c>
      <c r="H141" s="171">
        <v>0.5</v>
      </c>
      <c r="I141" s="277"/>
      <c r="J141" s="170">
        <v>45139</v>
      </c>
      <c r="K141" s="170">
        <v>45169</v>
      </c>
      <c r="L141" s="271"/>
      <c r="M141" s="277"/>
      <c r="N141" s="277"/>
      <c r="O141" s="277"/>
      <c r="P141" s="277"/>
      <c r="Q141" s="277"/>
      <c r="R141" s="277"/>
    </row>
    <row r="142" spans="1:18" s="152" customFormat="1" ht="40.799999999999997" x14ac:dyDescent="0.35">
      <c r="A142" s="153">
        <v>89</v>
      </c>
      <c r="B142" s="184" t="s">
        <v>426</v>
      </c>
      <c r="C142" s="192">
        <v>8.3000000000000001E-3</v>
      </c>
      <c r="D142" s="182" t="s">
        <v>450</v>
      </c>
      <c r="E142" s="146" t="s">
        <v>393</v>
      </c>
      <c r="F142" s="150">
        <v>0</v>
      </c>
      <c r="G142" s="164" t="s">
        <v>427</v>
      </c>
      <c r="H142" s="171">
        <v>1</v>
      </c>
      <c r="I142" s="182" t="s">
        <v>450</v>
      </c>
      <c r="J142" s="170">
        <v>44986</v>
      </c>
      <c r="K142" s="170">
        <v>45016</v>
      </c>
      <c r="L142" s="184" t="s">
        <v>393</v>
      </c>
      <c r="M142" s="145"/>
      <c r="N142" s="145"/>
      <c r="O142" s="145"/>
      <c r="P142" s="145"/>
      <c r="Q142" s="145"/>
      <c r="R142" s="145"/>
    </row>
    <row r="143" spans="1:18" s="152" customFormat="1" ht="20.25" customHeight="1" x14ac:dyDescent="0.4">
      <c r="A143" s="158">
        <v>90</v>
      </c>
      <c r="B143" s="269" t="s">
        <v>428</v>
      </c>
      <c r="C143" s="272">
        <v>8.3000000000000001E-3</v>
      </c>
      <c r="D143" s="275" t="s">
        <v>450</v>
      </c>
      <c r="E143" s="275" t="s">
        <v>393</v>
      </c>
      <c r="F143" s="278">
        <v>0</v>
      </c>
      <c r="G143" s="164" t="s">
        <v>429</v>
      </c>
      <c r="H143" s="171">
        <v>0.5</v>
      </c>
      <c r="I143" s="275" t="s">
        <v>450</v>
      </c>
      <c r="J143" s="170">
        <v>45017</v>
      </c>
      <c r="K143" s="170">
        <v>45046</v>
      </c>
      <c r="L143" s="269" t="s">
        <v>393</v>
      </c>
      <c r="M143" s="275"/>
      <c r="N143" s="275"/>
      <c r="O143" s="275"/>
      <c r="P143" s="275"/>
      <c r="Q143" s="275"/>
      <c r="R143" s="275"/>
    </row>
    <row r="144" spans="1:18" s="152" customFormat="1" ht="40.799999999999997" x14ac:dyDescent="0.35">
      <c r="A144" s="156">
        <v>90</v>
      </c>
      <c r="B144" s="271"/>
      <c r="C144" s="274"/>
      <c r="D144" s="277"/>
      <c r="E144" s="277"/>
      <c r="F144" s="280"/>
      <c r="G144" s="164" t="s">
        <v>430</v>
      </c>
      <c r="H144" s="171">
        <v>0.5</v>
      </c>
      <c r="I144" s="277"/>
      <c r="J144" s="170">
        <v>45200</v>
      </c>
      <c r="K144" s="170">
        <v>45230</v>
      </c>
      <c r="L144" s="271"/>
      <c r="M144" s="277"/>
      <c r="N144" s="277"/>
      <c r="O144" s="277"/>
      <c r="P144" s="277"/>
      <c r="Q144" s="277"/>
      <c r="R144" s="277"/>
    </row>
    <row r="145" spans="1:18" s="152" customFormat="1" ht="40.799999999999997" x14ac:dyDescent="0.35">
      <c r="A145" s="153">
        <v>91</v>
      </c>
      <c r="B145" s="184" t="s">
        <v>431</v>
      </c>
      <c r="C145" s="192">
        <v>8.3000000000000001E-3</v>
      </c>
      <c r="D145" s="182" t="s">
        <v>450</v>
      </c>
      <c r="E145" s="146" t="s">
        <v>393</v>
      </c>
      <c r="F145" s="150">
        <v>0</v>
      </c>
      <c r="G145" s="165" t="s">
        <v>432</v>
      </c>
      <c r="H145" s="171">
        <v>1</v>
      </c>
      <c r="I145" s="182" t="s">
        <v>450</v>
      </c>
      <c r="J145" s="170">
        <v>44927</v>
      </c>
      <c r="K145" s="170">
        <v>44957</v>
      </c>
      <c r="L145" s="184" t="s">
        <v>393</v>
      </c>
      <c r="M145" s="145"/>
      <c r="N145" s="145"/>
      <c r="O145" s="145"/>
      <c r="P145" s="145"/>
      <c r="Q145" s="145"/>
      <c r="R145" s="145"/>
    </row>
    <row r="146" spans="1:18" s="152" customFormat="1" ht="40.799999999999997" x14ac:dyDescent="0.35">
      <c r="A146" s="144">
        <v>92</v>
      </c>
      <c r="B146" s="183" t="s">
        <v>376</v>
      </c>
      <c r="C146" s="192">
        <v>8.3000000000000001E-3</v>
      </c>
      <c r="D146" s="182" t="s">
        <v>450</v>
      </c>
      <c r="E146" s="146" t="s">
        <v>393</v>
      </c>
      <c r="F146" s="150">
        <v>0</v>
      </c>
      <c r="G146" s="165" t="s">
        <v>376</v>
      </c>
      <c r="H146" s="171">
        <v>1</v>
      </c>
      <c r="I146" s="182" t="s">
        <v>450</v>
      </c>
      <c r="J146" s="170">
        <v>45108</v>
      </c>
      <c r="K146" s="170">
        <v>45138</v>
      </c>
      <c r="L146" s="184" t="s">
        <v>393</v>
      </c>
      <c r="M146" s="145"/>
      <c r="N146" s="145"/>
      <c r="O146" s="145"/>
      <c r="P146" s="145"/>
      <c r="Q146" s="145"/>
      <c r="R146" s="145"/>
    </row>
    <row r="147" spans="1:18" s="152" customFormat="1" ht="40.950000000000003" customHeight="1" x14ac:dyDescent="0.4">
      <c r="A147" s="158">
        <v>93</v>
      </c>
      <c r="B147" s="184" t="s">
        <v>434</v>
      </c>
      <c r="C147" s="192">
        <v>8.3000000000000001E-3</v>
      </c>
      <c r="D147" s="182" t="s">
        <v>450</v>
      </c>
      <c r="E147" s="146" t="s">
        <v>393</v>
      </c>
      <c r="F147" s="150">
        <v>0</v>
      </c>
      <c r="G147" s="165" t="s">
        <v>433</v>
      </c>
      <c r="H147" s="171">
        <v>1</v>
      </c>
      <c r="I147" s="182" t="s">
        <v>450</v>
      </c>
      <c r="J147" s="170">
        <v>45139</v>
      </c>
      <c r="K147" s="170">
        <v>45169</v>
      </c>
      <c r="L147" s="184" t="s">
        <v>393</v>
      </c>
      <c r="M147" s="145"/>
      <c r="N147" s="145"/>
      <c r="O147" s="145"/>
      <c r="P147" s="145"/>
      <c r="Q147" s="145"/>
      <c r="R147" s="145"/>
    </row>
    <row r="148" spans="1:18" s="152" customFormat="1" ht="40.5" customHeight="1" x14ac:dyDescent="0.4">
      <c r="A148" s="158">
        <v>94</v>
      </c>
      <c r="B148" s="269" t="s">
        <v>377</v>
      </c>
      <c r="C148" s="272">
        <v>8.3000000000000001E-3</v>
      </c>
      <c r="D148" s="275" t="s">
        <v>450</v>
      </c>
      <c r="E148" s="275" t="s">
        <v>393</v>
      </c>
      <c r="F148" s="278">
        <v>0</v>
      </c>
      <c r="G148" s="164" t="s">
        <v>378</v>
      </c>
      <c r="H148" s="171">
        <v>0.5</v>
      </c>
      <c r="I148" s="275" t="s">
        <v>450</v>
      </c>
      <c r="J148" s="170">
        <v>45047</v>
      </c>
      <c r="K148" s="170">
        <v>45077</v>
      </c>
      <c r="L148" s="269" t="s">
        <v>393</v>
      </c>
      <c r="M148" s="275"/>
      <c r="N148" s="275"/>
      <c r="O148" s="275"/>
      <c r="P148" s="275"/>
      <c r="Q148" s="275"/>
      <c r="R148" s="275"/>
    </row>
    <row r="149" spans="1:18" s="152" customFormat="1" ht="40.799999999999997" x14ac:dyDescent="0.35">
      <c r="A149" s="156">
        <v>94</v>
      </c>
      <c r="B149" s="271"/>
      <c r="C149" s="274"/>
      <c r="D149" s="277"/>
      <c r="E149" s="277"/>
      <c r="F149" s="280"/>
      <c r="G149" s="164" t="s">
        <v>379</v>
      </c>
      <c r="H149" s="171">
        <v>0.5</v>
      </c>
      <c r="I149" s="277"/>
      <c r="J149" s="170">
        <v>45261</v>
      </c>
      <c r="K149" s="170">
        <v>45291</v>
      </c>
      <c r="L149" s="271"/>
      <c r="M149" s="277"/>
      <c r="N149" s="277"/>
      <c r="O149" s="277"/>
      <c r="P149" s="277"/>
      <c r="Q149" s="277"/>
      <c r="R149" s="277"/>
    </row>
    <row r="150" spans="1:18" s="152" customFormat="1" ht="40.799999999999997" x14ac:dyDescent="0.35">
      <c r="A150" s="144">
        <v>95</v>
      </c>
      <c r="B150" s="183" t="s">
        <v>380</v>
      </c>
      <c r="C150" s="192">
        <v>8.3000000000000001E-3</v>
      </c>
      <c r="D150" s="182" t="s">
        <v>450</v>
      </c>
      <c r="E150" s="146" t="s">
        <v>393</v>
      </c>
      <c r="F150" s="150">
        <v>0</v>
      </c>
      <c r="G150" s="165" t="s">
        <v>380</v>
      </c>
      <c r="H150" s="171">
        <v>1</v>
      </c>
      <c r="I150" s="182" t="s">
        <v>450</v>
      </c>
      <c r="J150" s="170">
        <v>45170</v>
      </c>
      <c r="K150" s="170">
        <v>45199</v>
      </c>
      <c r="L150" s="184" t="s">
        <v>393</v>
      </c>
      <c r="M150" s="145"/>
      <c r="N150" s="145"/>
      <c r="O150" s="145"/>
      <c r="P150" s="145"/>
      <c r="Q150" s="145"/>
      <c r="R150" s="145"/>
    </row>
    <row r="151" spans="1:18" s="152" customFormat="1" ht="40.799999999999997" x14ac:dyDescent="0.35">
      <c r="A151" s="144">
        <v>95</v>
      </c>
      <c r="B151" s="183" t="s">
        <v>381</v>
      </c>
      <c r="C151" s="192">
        <v>8.3000000000000001E-3</v>
      </c>
      <c r="D151" s="182" t="s">
        <v>450</v>
      </c>
      <c r="E151" s="146" t="s">
        <v>393</v>
      </c>
      <c r="F151" s="150">
        <v>0</v>
      </c>
      <c r="G151" s="165" t="s">
        <v>381</v>
      </c>
      <c r="H151" s="171">
        <v>1</v>
      </c>
      <c r="I151" s="182" t="s">
        <v>450</v>
      </c>
      <c r="J151" s="170">
        <v>45231</v>
      </c>
      <c r="K151" s="170">
        <v>45260</v>
      </c>
      <c r="L151" s="184" t="s">
        <v>393</v>
      </c>
      <c r="M151" s="145"/>
      <c r="N151" s="145"/>
      <c r="O151" s="145"/>
      <c r="P151" s="145"/>
      <c r="Q151" s="145"/>
      <c r="R151" s="145"/>
    </row>
    <row r="152" spans="1:18" s="152" customFormat="1" ht="81.599999999999994" x14ac:dyDescent="0.35">
      <c r="A152" s="144">
        <v>96</v>
      </c>
      <c r="B152" s="183" t="s">
        <v>435</v>
      </c>
      <c r="C152" s="192">
        <v>8.3000000000000001E-3</v>
      </c>
      <c r="D152" s="182" t="s">
        <v>450</v>
      </c>
      <c r="E152" s="146" t="s">
        <v>393</v>
      </c>
      <c r="F152" s="150">
        <v>0</v>
      </c>
      <c r="G152" s="165" t="s">
        <v>436</v>
      </c>
      <c r="H152" s="171">
        <v>1</v>
      </c>
      <c r="I152" s="182" t="s">
        <v>450</v>
      </c>
      <c r="J152" s="170">
        <v>45047</v>
      </c>
      <c r="K152" s="170">
        <v>45077</v>
      </c>
      <c r="L152" s="184" t="s">
        <v>393</v>
      </c>
      <c r="M152" s="145"/>
      <c r="N152" s="145"/>
      <c r="O152" s="145"/>
      <c r="P152" s="145"/>
      <c r="Q152" s="145"/>
      <c r="R152" s="145"/>
    </row>
    <row r="153" spans="1:18" s="152" customFormat="1" ht="20.25" customHeight="1" x14ac:dyDescent="0.4">
      <c r="A153" s="188">
        <v>97</v>
      </c>
      <c r="B153" s="269" t="s">
        <v>437</v>
      </c>
      <c r="C153" s="272">
        <v>8.3000000000000001E-3</v>
      </c>
      <c r="D153" s="275" t="s">
        <v>450</v>
      </c>
      <c r="E153" s="275" t="s">
        <v>393</v>
      </c>
      <c r="F153" s="278">
        <v>0</v>
      </c>
      <c r="G153" s="165" t="s">
        <v>414</v>
      </c>
      <c r="H153" s="171">
        <v>0.33</v>
      </c>
      <c r="I153" s="275" t="s">
        <v>450</v>
      </c>
      <c r="J153" s="170">
        <v>44958</v>
      </c>
      <c r="K153" s="170">
        <v>44985</v>
      </c>
      <c r="L153" s="269" t="s">
        <v>393</v>
      </c>
      <c r="M153" s="275"/>
      <c r="N153" s="275"/>
      <c r="O153" s="275"/>
      <c r="P153" s="275"/>
      <c r="Q153" s="275"/>
      <c r="R153" s="275"/>
    </row>
    <row r="154" spans="1:18" s="152" customFormat="1" ht="21" x14ac:dyDescent="0.35">
      <c r="A154" s="154">
        <v>97</v>
      </c>
      <c r="B154" s="270"/>
      <c r="C154" s="273"/>
      <c r="D154" s="276"/>
      <c r="E154" s="276"/>
      <c r="F154" s="279"/>
      <c r="G154" s="165" t="s">
        <v>438</v>
      </c>
      <c r="H154" s="171">
        <v>0.33</v>
      </c>
      <c r="I154" s="276"/>
      <c r="J154" s="170">
        <v>45017</v>
      </c>
      <c r="K154" s="170">
        <v>45046</v>
      </c>
      <c r="L154" s="270"/>
      <c r="M154" s="276"/>
      <c r="N154" s="276"/>
      <c r="O154" s="276"/>
      <c r="P154" s="276"/>
      <c r="Q154" s="276"/>
      <c r="R154" s="276"/>
    </row>
    <row r="155" spans="1:18" s="152" customFormat="1" ht="40.799999999999997" x14ac:dyDescent="0.35">
      <c r="A155" s="156">
        <v>97</v>
      </c>
      <c r="B155" s="271"/>
      <c r="C155" s="274"/>
      <c r="D155" s="277"/>
      <c r="E155" s="277"/>
      <c r="F155" s="280"/>
      <c r="G155" s="165" t="s">
        <v>439</v>
      </c>
      <c r="H155" s="171">
        <v>0.34</v>
      </c>
      <c r="I155" s="277"/>
      <c r="J155" s="170">
        <v>45078</v>
      </c>
      <c r="K155" s="170">
        <v>45107</v>
      </c>
      <c r="L155" s="271"/>
      <c r="M155" s="277"/>
      <c r="N155" s="277"/>
      <c r="O155" s="277"/>
      <c r="P155" s="277"/>
      <c r="Q155" s="277"/>
      <c r="R155" s="277"/>
    </row>
    <row r="156" spans="1:18" s="152" customFormat="1" ht="61.2" x14ac:dyDescent="0.35">
      <c r="A156" s="144">
        <v>98</v>
      </c>
      <c r="B156" s="183" t="s">
        <v>310</v>
      </c>
      <c r="C156" s="192">
        <v>8.3000000000000001E-3</v>
      </c>
      <c r="D156" s="146" t="s">
        <v>244</v>
      </c>
      <c r="E156" s="146" t="s">
        <v>446</v>
      </c>
      <c r="F156" s="150">
        <v>1335180</v>
      </c>
      <c r="G156" s="165" t="s">
        <v>310</v>
      </c>
      <c r="H156" s="171">
        <v>1</v>
      </c>
      <c r="I156" s="146" t="s">
        <v>244</v>
      </c>
      <c r="J156" s="170">
        <v>45139</v>
      </c>
      <c r="K156" s="170">
        <v>45169</v>
      </c>
      <c r="L156" s="184" t="s">
        <v>446</v>
      </c>
      <c r="M156" s="145"/>
      <c r="N156" s="145"/>
      <c r="O156" s="145"/>
      <c r="P156" s="145"/>
      <c r="Q156" s="145"/>
      <c r="R156" s="145"/>
    </row>
    <row r="157" spans="1:18" s="152" customFormat="1" ht="61.2" x14ac:dyDescent="0.35">
      <c r="A157" s="144">
        <v>99</v>
      </c>
      <c r="B157" s="183" t="s">
        <v>311</v>
      </c>
      <c r="C157" s="192">
        <v>8.3000000000000001E-3</v>
      </c>
      <c r="D157" s="146" t="s">
        <v>244</v>
      </c>
      <c r="E157" s="146" t="s">
        <v>446</v>
      </c>
      <c r="F157" s="150">
        <v>1335180</v>
      </c>
      <c r="G157" s="165" t="s">
        <v>311</v>
      </c>
      <c r="H157" s="171">
        <v>1</v>
      </c>
      <c r="I157" s="146" t="s">
        <v>244</v>
      </c>
      <c r="J157" s="170">
        <v>45047</v>
      </c>
      <c r="K157" s="170">
        <v>45077</v>
      </c>
      <c r="L157" s="184" t="s">
        <v>446</v>
      </c>
      <c r="M157" s="145"/>
      <c r="N157" s="145"/>
      <c r="O157" s="145"/>
      <c r="P157" s="145"/>
      <c r="Q157" s="145"/>
      <c r="R157" s="145"/>
    </row>
    <row r="158" spans="1:18" s="152" customFormat="1" ht="61.2" x14ac:dyDescent="0.35">
      <c r="A158" s="144">
        <v>100</v>
      </c>
      <c r="B158" s="183" t="s">
        <v>312</v>
      </c>
      <c r="C158" s="192">
        <v>8.3000000000000001E-3</v>
      </c>
      <c r="D158" s="146" t="s">
        <v>244</v>
      </c>
      <c r="E158" s="146" t="s">
        <v>446</v>
      </c>
      <c r="F158" s="150">
        <v>1335180</v>
      </c>
      <c r="G158" s="165" t="s">
        <v>312</v>
      </c>
      <c r="H158" s="171">
        <v>1</v>
      </c>
      <c r="I158" s="146" t="s">
        <v>244</v>
      </c>
      <c r="J158" s="170">
        <v>45108</v>
      </c>
      <c r="K158" s="170">
        <v>45138</v>
      </c>
      <c r="L158" s="184" t="s">
        <v>446</v>
      </c>
      <c r="M158" s="145"/>
      <c r="N158" s="145"/>
      <c r="O158" s="145"/>
      <c r="P158" s="145"/>
      <c r="Q158" s="145"/>
      <c r="R158" s="145"/>
    </row>
    <row r="159" spans="1:18" s="152" customFormat="1" ht="61.2" x14ac:dyDescent="0.35">
      <c r="A159" s="144">
        <v>101</v>
      </c>
      <c r="B159" s="183" t="s">
        <v>313</v>
      </c>
      <c r="C159" s="192">
        <v>8.3000000000000001E-3</v>
      </c>
      <c r="D159" s="146" t="s">
        <v>244</v>
      </c>
      <c r="E159" s="146" t="s">
        <v>446</v>
      </c>
      <c r="F159" s="150">
        <v>3269060</v>
      </c>
      <c r="G159" s="165" t="s">
        <v>313</v>
      </c>
      <c r="H159" s="171">
        <v>1</v>
      </c>
      <c r="I159" s="146" t="s">
        <v>244</v>
      </c>
      <c r="J159" s="170">
        <v>44986</v>
      </c>
      <c r="K159" s="170">
        <v>45016</v>
      </c>
      <c r="L159" s="184" t="s">
        <v>446</v>
      </c>
      <c r="M159" s="145"/>
      <c r="N159" s="145"/>
      <c r="O159" s="145"/>
      <c r="P159" s="145"/>
      <c r="Q159" s="145"/>
      <c r="R159" s="145"/>
    </row>
    <row r="160" spans="1:18" s="152" customFormat="1" ht="61.2" x14ac:dyDescent="0.35">
      <c r="A160" s="144">
        <v>102</v>
      </c>
      <c r="B160" s="183" t="s">
        <v>314</v>
      </c>
      <c r="C160" s="192">
        <v>8.3000000000000001E-3</v>
      </c>
      <c r="D160" s="146" t="s">
        <v>244</v>
      </c>
      <c r="E160" s="146" t="s">
        <v>393</v>
      </c>
      <c r="F160" s="150">
        <v>0</v>
      </c>
      <c r="G160" s="165" t="s">
        <v>314</v>
      </c>
      <c r="H160" s="171">
        <v>1</v>
      </c>
      <c r="I160" s="146" t="s">
        <v>244</v>
      </c>
      <c r="J160" s="170">
        <v>45017</v>
      </c>
      <c r="K160" s="170">
        <v>45046</v>
      </c>
      <c r="L160" s="184" t="s">
        <v>393</v>
      </c>
      <c r="M160" s="145"/>
      <c r="N160" s="145"/>
      <c r="O160" s="145"/>
      <c r="P160" s="145"/>
      <c r="Q160" s="145"/>
      <c r="R160" s="145"/>
    </row>
    <row r="161" spans="1:18" s="152" customFormat="1" ht="61.2" x14ac:dyDescent="0.35">
      <c r="A161" s="144">
        <v>103</v>
      </c>
      <c r="B161" s="183" t="s">
        <v>387</v>
      </c>
      <c r="C161" s="192">
        <v>8.3000000000000001E-3</v>
      </c>
      <c r="D161" s="146" t="s">
        <v>244</v>
      </c>
      <c r="E161" s="146" t="s">
        <v>446</v>
      </c>
      <c r="F161" s="150">
        <v>3455550</v>
      </c>
      <c r="G161" s="165" t="s">
        <v>387</v>
      </c>
      <c r="H161" s="171">
        <v>1</v>
      </c>
      <c r="I161" s="146" t="s">
        <v>244</v>
      </c>
      <c r="J161" s="170">
        <v>45108</v>
      </c>
      <c r="K161" s="170">
        <v>45260</v>
      </c>
      <c r="L161" s="184" t="s">
        <v>446</v>
      </c>
      <c r="M161" s="145"/>
      <c r="N161" s="145"/>
      <c r="O161" s="145"/>
      <c r="P161" s="145"/>
      <c r="Q161" s="145"/>
      <c r="R161" s="145"/>
    </row>
    <row r="162" spans="1:18" s="152" customFormat="1" ht="61.2" x14ac:dyDescent="0.35">
      <c r="A162" s="144">
        <v>104</v>
      </c>
      <c r="B162" s="183" t="s">
        <v>315</v>
      </c>
      <c r="C162" s="192">
        <v>8.3000000000000001E-3</v>
      </c>
      <c r="D162" s="146" t="s">
        <v>244</v>
      </c>
      <c r="E162" s="146" t="s">
        <v>393</v>
      </c>
      <c r="F162" s="150">
        <v>0</v>
      </c>
      <c r="G162" s="165" t="s">
        <v>315</v>
      </c>
      <c r="H162" s="171">
        <v>1</v>
      </c>
      <c r="I162" s="146" t="s">
        <v>244</v>
      </c>
      <c r="J162" s="170">
        <v>45231</v>
      </c>
      <c r="K162" s="170">
        <v>45260</v>
      </c>
      <c r="L162" s="184" t="s">
        <v>393</v>
      </c>
      <c r="M162" s="145"/>
      <c r="N162" s="145"/>
      <c r="O162" s="145"/>
      <c r="P162" s="145"/>
      <c r="Q162" s="145"/>
      <c r="R162" s="145"/>
    </row>
    <row r="163" spans="1:18" s="152" customFormat="1" ht="61.2" x14ac:dyDescent="0.35">
      <c r="A163" s="144">
        <v>105</v>
      </c>
      <c r="B163" s="183" t="s">
        <v>316</v>
      </c>
      <c r="C163" s="192">
        <v>8.3000000000000001E-3</v>
      </c>
      <c r="D163" s="146" t="s">
        <v>244</v>
      </c>
      <c r="E163" s="146" t="s">
        <v>393</v>
      </c>
      <c r="F163" s="150">
        <v>0</v>
      </c>
      <c r="G163" s="165" t="s">
        <v>316</v>
      </c>
      <c r="H163" s="171">
        <v>1</v>
      </c>
      <c r="I163" s="146" t="s">
        <v>244</v>
      </c>
      <c r="J163" s="170">
        <v>45078</v>
      </c>
      <c r="K163" s="170">
        <v>45107</v>
      </c>
      <c r="L163" s="184" t="s">
        <v>393</v>
      </c>
      <c r="M163" s="145"/>
      <c r="N163" s="145"/>
      <c r="O163" s="145"/>
      <c r="P163" s="145"/>
      <c r="Q163" s="145"/>
      <c r="R163" s="145"/>
    </row>
    <row r="164" spans="1:18" s="152" customFormat="1" ht="61.2" x14ac:dyDescent="0.35">
      <c r="A164" s="144">
        <v>106</v>
      </c>
      <c r="B164" s="183" t="s">
        <v>317</v>
      </c>
      <c r="C164" s="192">
        <v>8.3000000000000001E-3</v>
      </c>
      <c r="D164" s="146" t="s">
        <v>244</v>
      </c>
      <c r="E164" s="146" t="s">
        <v>393</v>
      </c>
      <c r="F164" s="150">
        <v>0</v>
      </c>
      <c r="G164" s="165" t="s">
        <v>317</v>
      </c>
      <c r="H164" s="171">
        <v>1</v>
      </c>
      <c r="I164" s="146" t="s">
        <v>244</v>
      </c>
      <c r="J164" s="170">
        <v>45231</v>
      </c>
      <c r="K164" s="170">
        <v>45260</v>
      </c>
      <c r="L164" s="184" t="s">
        <v>393</v>
      </c>
      <c r="M164" s="145"/>
      <c r="N164" s="145"/>
      <c r="O164" s="145"/>
      <c r="P164" s="145"/>
      <c r="Q164" s="145"/>
      <c r="R164" s="145"/>
    </row>
    <row r="165" spans="1:18" s="152" customFormat="1" ht="61.2" x14ac:dyDescent="0.35">
      <c r="A165" s="144">
        <v>107</v>
      </c>
      <c r="B165" s="183" t="s">
        <v>318</v>
      </c>
      <c r="C165" s="192">
        <v>8.3000000000000001E-3</v>
      </c>
      <c r="D165" s="146" t="s">
        <v>244</v>
      </c>
      <c r="E165" s="146" t="s">
        <v>393</v>
      </c>
      <c r="F165" s="150">
        <v>0</v>
      </c>
      <c r="G165" s="165" t="s">
        <v>318</v>
      </c>
      <c r="H165" s="171">
        <v>1</v>
      </c>
      <c r="I165" s="146" t="s">
        <v>244</v>
      </c>
      <c r="J165" s="170">
        <v>45231</v>
      </c>
      <c r="K165" s="170">
        <v>45260</v>
      </c>
      <c r="L165" s="184" t="s">
        <v>393</v>
      </c>
      <c r="M165" s="145"/>
      <c r="N165" s="145"/>
      <c r="O165" s="145"/>
      <c r="P165" s="145"/>
      <c r="Q165" s="145"/>
      <c r="R165" s="145"/>
    </row>
    <row r="166" spans="1:18" s="152" customFormat="1" ht="61.2" x14ac:dyDescent="0.35">
      <c r="A166" s="144">
        <v>108</v>
      </c>
      <c r="B166" s="183" t="s">
        <v>319</v>
      </c>
      <c r="C166" s="192">
        <v>8.3000000000000001E-3</v>
      </c>
      <c r="D166" s="146" t="s">
        <v>244</v>
      </c>
      <c r="E166" s="146" t="s">
        <v>393</v>
      </c>
      <c r="F166" s="150">
        <v>0</v>
      </c>
      <c r="G166" s="165" t="s">
        <v>319</v>
      </c>
      <c r="H166" s="171">
        <v>1</v>
      </c>
      <c r="I166" s="146" t="s">
        <v>244</v>
      </c>
      <c r="J166" s="170">
        <v>45108</v>
      </c>
      <c r="K166" s="170">
        <v>45138</v>
      </c>
      <c r="L166" s="184" t="s">
        <v>393</v>
      </c>
      <c r="M166" s="145"/>
      <c r="N166" s="145"/>
      <c r="O166" s="145"/>
      <c r="P166" s="145"/>
      <c r="Q166" s="145"/>
      <c r="R166" s="145"/>
    </row>
    <row r="167" spans="1:18" s="152" customFormat="1" ht="61.2" x14ac:dyDescent="0.35">
      <c r="A167" s="144">
        <v>109</v>
      </c>
      <c r="B167" s="183" t="s">
        <v>449</v>
      </c>
      <c r="C167" s="192">
        <v>8.3000000000000001E-3</v>
      </c>
      <c r="D167" s="146" t="s">
        <v>244</v>
      </c>
      <c r="E167" s="146" t="s">
        <v>393</v>
      </c>
      <c r="F167" s="150">
        <v>0</v>
      </c>
      <c r="G167" s="165" t="s">
        <v>449</v>
      </c>
      <c r="H167" s="171">
        <v>1</v>
      </c>
      <c r="I167" s="146" t="s">
        <v>244</v>
      </c>
      <c r="J167" s="170">
        <v>44958</v>
      </c>
      <c r="K167" s="170">
        <v>44985</v>
      </c>
      <c r="L167" s="184" t="s">
        <v>393</v>
      </c>
      <c r="M167" s="145"/>
      <c r="N167" s="145"/>
      <c r="O167" s="145"/>
      <c r="P167" s="145"/>
      <c r="Q167" s="145"/>
      <c r="R167" s="145"/>
    </row>
    <row r="168" spans="1:18" s="152" customFormat="1" ht="40.5" customHeight="1" x14ac:dyDescent="0.4">
      <c r="A168" s="158">
        <v>110</v>
      </c>
      <c r="B168" s="269" t="s">
        <v>388</v>
      </c>
      <c r="C168" s="272">
        <v>8.3000000000000001E-3</v>
      </c>
      <c r="D168" s="275" t="s">
        <v>450</v>
      </c>
      <c r="E168" s="275" t="s">
        <v>393</v>
      </c>
      <c r="F168" s="278">
        <v>0</v>
      </c>
      <c r="G168" s="166" t="s">
        <v>389</v>
      </c>
      <c r="H168" s="171">
        <v>0.5</v>
      </c>
      <c r="I168" s="275" t="s">
        <v>450</v>
      </c>
      <c r="J168" s="170">
        <v>45078</v>
      </c>
      <c r="K168" s="170">
        <v>45107</v>
      </c>
      <c r="L168" s="269" t="s">
        <v>393</v>
      </c>
      <c r="M168" s="275"/>
      <c r="N168" s="275"/>
      <c r="O168" s="275"/>
      <c r="P168" s="275"/>
      <c r="Q168" s="275"/>
      <c r="R168" s="275"/>
    </row>
    <row r="169" spans="1:18" s="152" customFormat="1" ht="40.799999999999997" x14ac:dyDescent="0.4">
      <c r="A169" s="162">
        <v>110</v>
      </c>
      <c r="B169" s="271"/>
      <c r="C169" s="274"/>
      <c r="D169" s="277"/>
      <c r="E169" s="277"/>
      <c r="F169" s="280"/>
      <c r="G169" s="166" t="s">
        <v>390</v>
      </c>
      <c r="H169" s="171">
        <v>0.5</v>
      </c>
      <c r="I169" s="277"/>
      <c r="J169" s="170">
        <v>45200</v>
      </c>
      <c r="K169" s="170">
        <v>45230</v>
      </c>
      <c r="L169" s="271"/>
      <c r="M169" s="277"/>
      <c r="N169" s="277"/>
      <c r="O169" s="277"/>
      <c r="P169" s="277"/>
      <c r="Q169" s="277"/>
      <c r="R169" s="277"/>
    </row>
    <row r="170" spans="1:18" s="152" customFormat="1" ht="40.799999999999997" x14ac:dyDescent="0.35">
      <c r="A170" s="144">
        <v>111</v>
      </c>
      <c r="B170" s="183" t="s">
        <v>320</v>
      </c>
      <c r="C170" s="192">
        <v>8.3000000000000001E-3</v>
      </c>
      <c r="D170" s="182" t="s">
        <v>450</v>
      </c>
      <c r="E170" s="146" t="s">
        <v>446</v>
      </c>
      <c r="F170" s="150">
        <v>2523100</v>
      </c>
      <c r="G170" s="165" t="s">
        <v>320</v>
      </c>
      <c r="H170" s="171">
        <v>1</v>
      </c>
      <c r="I170" s="182" t="s">
        <v>450</v>
      </c>
      <c r="J170" s="170">
        <v>44986</v>
      </c>
      <c r="K170" s="170">
        <v>45230</v>
      </c>
      <c r="L170" s="184" t="s">
        <v>446</v>
      </c>
      <c r="M170" s="145"/>
      <c r="N170" s="145"/>
      <c r="O170" s="145"/>
      <c r="P170" s="145"/>
      <c r="Q170" s="145"/>
      <c r="R170" s="145"/>
    </row>
    <row r="171" spans="1:18" s="152" customFormat="1" ht="40.799999999999997" x14ac:dyDescent="0.35">
      <c r="A171" s="144">
        <v>112</v>
      </c>
      <c r="B171" s="183" t="s">
        <v>321</v>
      </c>
      <c r="C171" s="192">
        <v>8.3000000000000001E-3</v>
      </c>
      <c r="D171" s="182" t="s">
        <v>450</v>
      </c>
      <c r="E171" s="146" t="s">
        <v>393</v>
      </c>
      <c r="F171" s="150">
        <v>0</v>
      </c>
      <c r="G171" s="165" t="s">
        <v>321</v>
      </c>
      <c r="H171" s="171">
        <v>1</v>
      </c>
      <c r="I171" s="182" t="s">
        <v>450</v>
      </c>
      <c r="J171" s="170">
        <v>45047</v>
      </c>
      <c r="K171" s="170">
        <v>45077</v>
      </c>
      <c r="L171" s="184" t="s">
        <v>393</v>
      </c>
      <c r="M171" s="145"/>
      <c r="N171" s="145"/>
      <c r="O171" s="145"/>
      <c r="P171" s="145"/>
      <c r="Q171" s="145"/>
      <c r="R171" s="145"/>
    </row>
    <row r="172" spans="1:18" s="152" customFormat="1" ht="61.2" x14ac:dyDescent="0.35">
      <c r="A172" s="144">
        <v>113</v>
      </c>
      <c r="B172" s="183" t="s">
        <v>391</v>
      </c>
      <c r="C172" s="192">
        <v>8.3000000000000001E-3</v>
      </c>
      <c r="D172" s="182" t="s">
        <v>450</v>
      </c>
      <c r="E172" s="146" t="s">
        <v>446</v>
      </c>
      <c r="F172" s="150">
        <v>2742500</v>
      </c>
      <c r="G172" s="165" t="s">
        <v>391</v>
      </c>
      <c r="H172" s="171">
        <v>1</v>
      </c>
      <c r="I172" s="182" t="s">
        <v>450</v>
      </c>
      <c r="J172" s="170">
        <v>45108</v>
      </c>
      <c r="K172" s="170">
        <v>45230</v>
      </c>
      <c r="L172" s="184" t="s">
        <v>446</v>
      </c>
      <c r="M172" s="145"/>
      <c r="N172" s="145"/>
      <c r="O172" s="145"/>
      <c r="P172" s="145"/>
      <c r="Q172" s="145"/>
      <c r="R172" s="145"/>
    </row>
    <row r="173" spans="1:18" s="152" customFormat="1" ht="40.799999999999997" x14ac:dyDescent="0.35">
      <c r="A173" s="144">
        <v>114</v>
      </c>
      <c r="B173" s="183" t="s">
        <v>392</v>
      </c>
      <c r="C173" s="192">
        <v>8.3000000000000001E-3</v>
      </c>
      <c r="D173" s="182" t="s">
        <v>450</v>
      </c>
      <c r="E173" s="146" t="s">
        <v>446</v>
      </c>
      <c r="F173" s="150">
        <v>1853930</v>
      </c>
      <c r="G173" s="165" t="s">
        <v>392</v>
      </c>
      <c r="H173" s="171">
        <v>1</v>
      </c>
      <c r="I173" s="182" t="s">
        <v>450</v>
      </c>
      <c r="J173" s="170">
        <v>44958</v>
      </c>
      <c r="K173" s="170">
        <v>44985</v>
      </c>
      <c r="L173" s="184" t="s">
        <v>446</v>
      </c>
      <c r="M173" s="145"/>
      <c r="N173" s="145"/>
      <c r="O173" s="145"/>
      <c r="P173" s="145"/>
      <c r="Q173" s="145"/>
      <c r="R173" s="145"/>
    </row>
    <row r="174" spans="1:18" s="152" customFormat="1" ht="40.799999999999997" x14ac:dyDescent="0.35">
      <c r="A174" s="144">
        <v>115</v>
      </c>
      <c r="B174" s="183" t="s">
        <v>322</v>
      </c>
      <c r="C174" s="192">
        <v>8.3000000000000001E-3</v>
      </c>
      <c r="D174" s="182" t="s">
        <v>450</v>
      </c>
      <c r="E174" s="146" t="s">
        <v>393</v>
      </c>
      <c r="F174" s="150">
        <v>0</v>
      </c>
      <c r="G174" s="165" t="s">
        <v>322</v>
      </c>
      <c r="H174" s="171">
        <v>1</v>
      </c>
      <c r="I174" s="182" t="s">
        <v>450</v>
      </c>
      <c r="J174" s="170">
        <v>45078</v>
      </c>
      <c r="K174" s="170">
        <v>45107</v>
      </c>
      <c r="L174" s="184" t="s">
        <v>393</v>
      </c>
      <c r="M174" s="145"/>
      <c r="N174" s="145"/>
      <c r="O174" s="145"/>
      <c r="P174" s="145"/>
      <c r="Q174" s="145"/>
      <c r="R174" s="145"/>
    </row>
    <row r="175" spans="1:18" s="152" customFormat="1" ht="40.799999999999997" x14ac:dyDescent="0.35">
      <c r="A175" s="144">
        <v>116</v>
      </c>
      <c r="B175" s="183" t="s">
        <v>323</v>
      </c>
      <c r="C175" s="192">
        <v>8.3000000000000001E-3</v>
      </c>
      <c r="D175" s="182" t="s">
        <v>450</v>
      </c>
      <c r="E175" s="146" t="s">
        <v>393</v>
      </c>
      <c r="F175" s="150">
        <v>0</v>
      </c>
      <c r="G175" s="165" t="s">
        <v>323</v>
      </c>
      <c r="H175" s="171">
        <v>1</v>
      </c>
      <c r="I175" s="182" t="s">
        <v>450</v>
      </c>
      <c r="J175" s="170">
        <v>45231</v>
      </c>
      <c r="K175" s="170">
        <v>45260</v>
      </c>
      <c r="L175" s="184" t="s">
        <v>393</v>
      </c>
      <c r="M175" s="145"/>
      <c r="N175" s="145"/>
      <c r="O175" s="145"/>
      <c r="P175" s="145"/>
      <c r="Q175" s="145"/>
      <c r="R175" s="145"/>
    </row>
    <row r="176" spans="1:18" s="152" customFormat="1" ht="61.2" x14ac:dyDescent="0.35">
      <c r="A176" s="144">
        <v>117</v>
      </c>
      <c r="B176" s="183" t="s">
        <v>324</v>
      </c>
      <c r="C176" s="192">
        <v>8.3000000000000001E-3</v>
      </c>
      <c r="D176" s="182" t="s">
        <v>450</v>
      </c>
      <c r="E176" s="146" t="s">
        <v>446</v>
      </c>
      <c r="F176" s="150">
        <v>25000000</v>
      </c>
      <c r="G176" s="165" t="s">
        <v>324</v>
      </c>
      <c r="H176" s="171">
        <v>1</v>
      </c>
      <c r="I176" s="182" t="s">
        <v>450</v>
      </c>
      <c r="J176" s="170">
        <v>44958</v>
      </c>
      <c r="K176" s="170">
        <v>44985</v>
      </c>
      <c r="L176" s="184" t="s">
        <v>446</v>
      </c>
      <c r="M176" s="145"/>
      <c r="N176" s="145"/>
      <c r="O176" s="145"/>
      <c r="P176" s="145"/>
      <c r="Q176" s="145"/>
      <c r="R176" s="145"/>
    </row>
    <row r="177" spans="1:18" s="152" customFormat="1" ht="40.799999999999997" x14ac:dyDescent="0.35">
      <c r="A177" s="144">
        <v>118</v>
      </c>
      <c r="B177" s="183" t="s">
        <v>325</v>
      </c>
      <c r="C177" s="192">
        <v>8.3000000000000001E-3</v>
      </c>
      <c r="D177" s="182" t="s">
        <v>450</v>
      </c>
      <c r="E177" s="146" t="s">
        <v>393</v>
      </c>
      <c r="F177" s="150">
        <v>0</v>
      </c>
      <c r="G177" s="165" t="s">
        <v>325</v>
      </c>
      <c r="H177" s="171">
        <v>1</v>
      </c>
      <c r="I177" s="182" t="s">
        <v>450</v>
      </c>
      <c r="J177" s="170">
        <v>44986</v>
      </c>
      <c r="K177" s="170">
        <v>45016</v>
      </c>
      <c r="L177" s="184" t="s">
        <v>393</v>
      </c>
      <c r="M177" s="145"/>
      <c r="N177" s="145"/>
      <c r="O177" s="145"/>
      <c r="P177" s="145"/>
      <c r="Q177" s="145"/>
      <c r="R177" s="145"/>
    </row>
    <row r="178" spans="1:18" s="152" customFormat="1" ht="61.2" x14ac:dyDescent="0.35">
      <c r="A178" s="153">
        <v>119</v>
      </c>
      <c r="B178" s="183" t="s">
        <v>326</v>
      </c>
      <c r="C178" s="192">
        <v>8.3000000000000001E-3</v>
      </c>
      <c r="D178" s="182" t="s">
        <v>450</v>
      </c>
      <c r="E178" s="145" t="s">
        <v>446</v>
      </c>
      <c r="F178" s="151">
        <v>10000000</v>
      </c>
      <c r="G178" s="165" t="s">
        <v>326</v>
      </c>
      <c r="H178" s="171">
        <v>1</v>
      </c>
      <c r="I178" s="182" t="s">
        <v>450</v>
      </c>
      <c r="J178" s="170">
        <v>45017</v>
      </c>
      <c r="K178" s="170">
        <v>45046</v>
      </c>
      <c r="L178" s="185" t="s">
        <v>446</v>
      </c>
      <c r="M178" s="145"/>
      <c r="N178" s="145"/>
      <c r="O178" s="145"/>
      <c r="P178" s="145"/>
      <c r="Q178" s="145"/>
      <c r="R178" s="145"/>
    </row>
    <row r="179" spans="1:18" s="152" customFormat="1" ht="48" customHeight="1" x14ac:dyDescent="0.35">
      <c r="A179" s="285">
        <v>120</v>
      </c>
      <c r="B179" s="288" t="s">
        <v>440</v>
      </c>
      <c r="C179" s="272">
        <v>1.23E-2</v>
      </c>
      <c r="D179" s="283" t="s">
        <v>450</v>
      </c>
      <c r="E179" s="284" t="s">
        <v>441</v>
      </c>
      <c r="F179" s="289">
        <v>0</v>
      </c>
      <c r="G179" s="177" t="s">
        <v>442</v>
      </c>
      <c r="H179" s="193">
        <v>0.3</v>
      </c>
      <c r="I179" s="283" t="s">
        <v>450</v>
      </c>
      <c r="J179" s="178">
        <v>45200</v>
      </c>
      <c r="K179" s="178">
        <v>45230</v>
      </c>
      <c r="L179" s="186" t="s">
        <v>408</v>
      </c>
      <c r="M179" s="145"/>
      <c r="N179" s="145"/>
      <c r="O179" s="145"/>
      <c r="P179" s="145"/>
      <c r="Q179" s="145"/>
      <c r="R179" s="145"/>
    </row>
    <row r="180" spans="1:18" s="152" customFormat="1" ht="48" customHeight="1" x14ac:dyDescent="0.35">
      <c r="A180" s="286"/>
      <c r="B180" s="288"/>
      <c r="C180" s="273"/>
      <c r="D180" s="284"/>
      <c r="E180" s="284"/>
      <c r="F180" s="289"/>
      <c r="G180" s="177" t="s">
        <v>443</v>
      </c>
      <c r="H180" s="193">
        <v>0.3</v>
      </c>
      <c r="I180" s="284"/>
      <c r="J180" s="178">
        <v>45231</v>
      </c>
      <c r="K180" s="178">
        <v>45260</v>
      </c>
      <c r="L180" s="186" t="s">
        <v>409</v>
      </c>
      <c r="M180" s="145"/>
      <c r="N180" s="145"/>
      <c r="O180" s="145"/>
      <c r="P180" s="145"/>
      <c r="Q180" s="145"/>
      <c r="R180" s="145"/>
    </row>
    <row r="181" spans="1:18" s="152" customFormat="1" ht="48" customHeight="1" x14ac:dyDescent="0.35">
      <c r="A181" s="287"/>
      <c r="B181" s="288"/>
      <c r="C181" s="274"/>
      <c r="D181" s="284"/>
      <c r="E181" s="284"/>
      <c r="F181" s="289"/>
      <c r="G181" s="177" t="s">
        <v>444</v>
      </c>
      <c r="H181" s="193">
        <v>0.4</v>
      </c>
      <c r="I181" s="284"/>
      <c r="J181" s="178">
        <v>45261</v>
      </c>
      <c r="K181" s="178">
        <v>45291</v>
      </c>
      <c r="L181" s="186" t="s">
        <v>410</v>
      </c>
      <c r="M181" s="145"/>
      <c r="N181" s="145"/>
      <c r="O181" s="145"/>
      <c r="P181" s="145"/>
      <c r="Q181" s="145"/>
      <c r="R181" s="145"/>
    </row>
    <row r="182" spans="1:18" x14ac:dyDescent="0.35">
      <c r="C182" s="190">
        <f>+SUM(C19:C181)</f>
        <v>0.99999999999999778</v>
      </c>
    </row>
    <row r="183" spans="1:18" x14ac:dyDescent="0.35">
      <c r="F183" s="181">
        <f>SUM(F19:F182)</f>
        <v>105885057.704</v>
      </c>
    </row>
    <row r="190" spans="1:18" x14ac:dyDescent="0.35">
      <c r="G190" s="179"/>
    </row>
  </sheetData>
  <autoFilter ref="A18:R183" xr:uid="{2C49B346-0BE5-42C5-84F7-94078A850913}"/>
  <mergeCells count="303">
    <mergeCell ref="I179:I181"/>
    <mergeCell ref="O168:O169"/>
    <mergeCell ref="P168:P169"/>
    <mergeCell ref="Q168:Q169"/>
    <mergeCell ref="R168:R169"/>
    <mergeCell ref="A179:A181"/>
    <mergeCell ref="B179:B181"/>
    <mergeCell ref="C179:C181"/>
    <mergeCell ref="D179:D181"/>
    <mergeCell ref="E179:E181"/>
    <mergeCell ref="F179:F181"/>
    <mergeCell ref="B168:B169"/>
    <mergeCell ref="C168:C169"/>
    <mergeCell ref="D168:D169"/>
    <mergeCell ref="E168:E169"/>
    <mergeCell ref="F168:F169"/>
    <mergeCell ref="I168:I169"/>
    <mergeCell ref="L168:L169"/>
    <mergeCell ref="M168:M169"/>
    <mergeCell ref="N168:N169"/>
    <mergeCell ref="O148:O149"/>
    <mergeCell ref="P148:P149"/>
    <mergeCell ref="Q148:Q149"/>
    <mergeCell ref="R148:R149"/>
    <mergeCell ref="B153:B155"/>
    <mergeCell ref="C153:C155"/>
    <mergeCell ref="D153:D155"/>
    <mergeCell ref="E153:E155"/>
    <mergeCell ref="F153:F155"/>
    <mergeCell ref="I153:I155"/>
    <mergeCell ref="R153:R155"/>
    <mergeCell ref="L153:L155"/>
    <mergeCell ref="M153:M155"/>
    <mergeCell ref="N153:N155"/>
    <mergeCell ref="O153:O155"/>
    <mergeCell ref="P153:P155"/>
    <mergeCell ref="Q153:Q155"/>
    <mergeCell ref="B148:B149"/>
    <mergeCell ref="C148:C149"/>
    <mergeCell ref="D148:D149"/>
    <mergeCell ref="E148:E149"/>
    <mergeCell ref="F148:F149"/>
    <mergeCell ref="I148:I149"/>
    <mergeCell ref="L148:L149"/>
    <mergeCell ref="M148:M149"/>
    <mergeCell ref="N148:N149"/>
    <mergeCell ref="O140:O141"/>
    <mergeCell ref="P140:P141"/>
    <mergeCell ref="Q140:Q141"/>
    <mergeCell ref="R140:R141"/>
    <mergeCell ref="B143:B144"/>
    <mergeCell ref="C143:C144"/>
    <mergeCell ref="D143:D144"/>
    <mergeCell ref="E143:E144"/>
    <mergeCell ref="F143:F144"/>
    <mergeCell ref="I143:I144"/>
    <mergeCell ref="R143:R144"/>
    <mergeCell ref="L143:L144"/>
    <mergeCell ref="M143:M144"/>
    <mergeCell ref="N143:N144"/>
    <mergeCell ref="O143:O144"/>
    <mergeCell ref="P143:P144"/>
    <mergeCell ref="Q143:Q144"/>
    <mergeCell ref="B140:B141"/>
    <mergeCell ref="C140:C141"/>
    <mergeCell ref="D140:D141"/>
    <mergeCell ref="E140:E141"/>
    <mergeCell ref="F140:F141"/>
    <mergeCell ref="I140:I141"/>
    <mergeCell ref="L140:L141"/>
    <mergeCell ref="M140:M141"/>
    <mergeCell ref="N140:N141"/>
    <mergeCell ref="Q133:Q136"/>
    <mergeCell ref="R133:R136"/>
    <mergeCell ref="B137:B139"/>
    <mergeCell ref="C137:C139"/>
    <mergeCell ref="D137:D139"/>
    <mergeCell ref="E137:E139"/>
    <mergeCell ref="F137:F139"/>
    <mergeCell ref="I137:I139"/>
    <mergeCell ref="R137:R139"/>
    <mergeCell ref="L137:L139"/>
    <mergeCell ref="M137:M139"/>
    <mergeCell ref="N137:N139"/>
    <mergeCell ref="O137:O139"/>
    <mergeCell ref="P137:P139"/>
    <mergeCell ref="Q137:Q139"/>
    <mergeCell ref="R130:R132"/>
    <mergeCell ref="B133:B136"/>
    <mergeCell ref="C133:C136"/>
    <mergeCell ref="D133:D136"/>
    <mergeCell ref="E133:E136"/>
    <mergeCell ref="F133:F136"/>
    <mergeCell ref="I133:I136"/>
    <mergeCell ref="L133:L136"/>
    <mergeCell ref="M133:M136"/>
    <mergeCell ref="N133:N136"/>
    <mergeCell ref="L130:L132"/>
    <mergeCell ref="M130:M132"/>
    <mergeCell ref="N130:N132"/>
    <mergeCell ref="O130:O132"/>
    <mergeCell ref="P130:P132"/>
    <mergeCell ref="Q130:Q132"/>
    <mergeCell ref="B130:B132"/>
    <mergeCell ref="C130:C132"/>
    <mergeCell ref="D130:D132"/>
    <mergeCell ref="E130:E132"/>
    <mergeCell ref="F130:F132"/>
    <mergeCell ref="I130:I132"/>
    <mergeCell ref="O133:O136"/>
    <mergeCell ref="P133:P136"/>
    <mergeCell ref="M116:M117"/>
    <mergeCell ref="N116:N117"/>
    <mergeCell ref="O116:O117"/>
    <mergeCell ref="P116:P117"/>
    <mergeCell ref="Q116:Q117"/>
    <mergeCell ref="R116:R117"/>
    <mergeCell ref="L111:L114"/>
    <mergeCell ref="B116:B117"/>
    <mergeCell ref="C116:C117"/>
    <mergeCell ref="D116:D117"/>
    <mergeCell ref="E116:E117"/>
    <mergeCell ref="F116:F117"/>
    <mergeCell ref="I116:I117"/>
    <mergeCell ref="L116:L117"/>
    <mergeCell ref="B111:B114"/>
    <mergeCell ref="C111:C114"/>
    <mergeCell ref="D111:D114"/>
    <mergeCell ref="E111:E114"/>
    <mergeCell ref="F111:F114"/>
    <mergeCell ref="I111:I114"/>
    <mergeCell ref="O107:O108"/>
    <mergeCell ref="P107:P108"/>
    <mergeCell ref="Q107:Q108"/>
    <mergeCell ref="R107:R108"/>
    <mergeCell ref="D109:D110"/>
    <mergeCell ref="I109:I110"/>
    <mergeCell ref="R105:R106"/>
    <mergeCell ref="B107:B108"/>
    <mergeCell ref="C107:C108"/>
    <mergeCell ref="D107:D108"/>
    <mergeCell ref="E107:E108"/>
    <mergeCell ref="F107:F108"/>
    <mergeCell ref="I107:I108"/>
    <mergeCell ref="L107:L108"/>
    <mergeCell ref="M107:M108"/>
    <mergeCell ref="N107:N108"/>
    <mergeCell ref="L105:L106"/>
    <mergeCell ref="M105:M106"/>
    <mergeCell ref="N105:N106"/>
    <mergeCell ref="O105:O106"/>
    <mergeCell ref="P105:P106"/>
    <mergeCell ref="Q105:Q106"/>
    <mergeCell ref="B105:B106"/>
    <mergeCell ref="C105:C106"/>
    <mergeCell ref="D105:D106"/>
    <mergeCell ref="E105:E106"/>
    <mergeCell ref="F105:F106"/>
    <mergeCell ref="I105:I106"/>
    <mergeCell ref="L100:L101"/>
    <mergeCell ref="B102:B103"/>
    <mergeCell ref="C102:C103"/>
    <mergeCell ref="D102:D103"/>
    <mergeCell ref="E102:E103"/>
    <mergeCell ref="F102:F103"/>
    <mergeCell ref="I102:I103"/>
    <mergeCell ref="L102:L103"/>
    <mergeCell ref="B100:B101"/>
    <mergeCell ref="C100:C101"/>
    <mergeCell ref="D100:D101"/>
    <mergeCell ref="E100:E101"/>
    <mergeCell ref="F100:F101"/>
    <mergeCell ref="I100:I101"/>
    <mergeCell ref="L94:L96"/>
    <mergeCell ref="B98:B99"/>
    <mergeCell ref="C98:C99"/>
    <mergeCell ref="D98:D99"/>
    <mergeCell ref="E98:E99"/>
    <mergeCell ref="F98:F99"/>
    <mergeCell ref="I98:I99"/>
    <mergeCell ref="L98:L99"/>
    <mergeCell ref="B94:B96"/>
    <mergeCell ref="C94:C96"/>
    <mergeCell ref="D94:D96"/>
    <mergeCell ref="E94:E96"/>
    <mergeCell ref="F94:F96"/>
    <mergeCell ref="I94:I96"/>
    <mergeCell ref="L90:L91"/>
    <mergeCell ref="B92:B93"/>
    <mergeCell ref="C92:C93"/>
    <mergeCell ref="D92:D93"/>
    <mergeCell ref="E92:E93"/>
    <mergeCell ref="F92:F93"/>
    <mergeCell ref="I92:I93"/>
    <mergeCell ref="L92:L93"/>
    <mergeCell ref="B90:B91"/>
    <mergeCell ref="C90:C91"/>
    <mergeCell ref="D90:D91"/>
    <mergeCell ref="E90:E91"/>
    <mergeCell ref="F90:F91"/>
    <mergeCell ref="I90:I91"/>
    <mergeCell ref="L84:L86"/>
    <mergeCell ref="B88:B89"/>
    <mergeCell ref="C88:C89"/>
    <mergeCell ref="D88:D89"/>
    <mergeCell ref="E88:E89"/>
    <mergeCell ref="F88:F89"/>
    <mergeCell ref="I88:I89"/>
    <mergeCell ref="L88:L89"/>
    <mergeCell ref="B84:B86"/>
    <mergeCell ref="C84:C86"/>
    <mergeCell ref="D84:D86"/>
    <mergeCell ref="E84:E86"/>
    <mergeCell ref="F84:F86"/>
    <mergeCell ref="I84:I86"/>
    <mergeCell ref="L64:L65"/>
    <mergeCell ref="B81:B82"/>
    <mergeCell ref="C81:C82"/>
    <mergeCell ref="D81:D82"/>
    <mergeCell ref="E81:E82"/>
    <mergeCell ref="F81:F82"/>
    <mergeCell ref="I81:I82"/>
    <mergeCell ref="L81:L82"/>
    <mergeCell ref="B64:B65"/>
    <mergeCell ref="C64:C65"/>
    <mergeCell ref="D64:D65"/>
    <mergeCell ref="E64:E65"/>
    <mergeCell ref="F64:F65"/>
    <mergeCell ref="I64:I65"/>
    <mergeCell ref="R45:R46"/>
    <mergeCell ref="B61:B63"/>
    <mergeCell ref="C61:C63"/>
    <mergeCell ref="D61:D63"/>
    <mergeCell ref="E61:E63"/>
    <mergeCell ref="F61:F63"/>
    <mergeCell ref="I61:I63"/>
    <mergeCell ref="L61:L63"/>
    <mergeCell ref="L45:L46"/>
    <mergeCell ref="M45:M46"/>
    <mergeCell ref="N45:N46"/>
    <mergeCell ref="O45:O46"/>
    <mergeCell ref="P45:P46"/>
    <mergeCell ref="Q45:Q46"/>
    <mergeCell ref="B45:B46"/>
    <mergeCell ref="C45:C46"/>
    <mergeCell ref="D45:D46"/>
    <mergeCell ref="E45:E46"/>
    <mergeCell ref="F45:F46"/>
    <mergeCell ref="I45:I46"/>
    <mergeCell ref="M38:M39"/>
    <mergeCell ref="N38:N39"/>
    <mergeCell ref="O38:O39"/>
    <mergeCell ref="P38:P39"/>
    <mergeCell ref="Q38:Q39"/>
    <mergeCell ref="R38:R39"/>
    <mergeCell ref="L35:L36"/>
    <mergeCell ref="B38:B39"/>
    <mergeCell ref="C38:C39"/>
    <mergeCell ref="D38:D39"/>
    <mergeCell ref="E38:E39"/>
    <mergeCell ref="F38:F39"/>
    <mergeCell ref="I38:I39"/>
    <mergeCell ref="L38:L39"/>
    <mergeCell ref="B35:B36"/>
    <mergeCell ref="C35:C36"/>
    <mergeCell ref="D35:D36"/>
    <mergeCell ref="E35:E36"/>
    <mergeCell ref="F35:F36"/>
    <mergeCell ref="I35:I36"/>
    <mergeCell ref="A16:B16"/>
    <mergeCell ref="C16:M16"/>
    <mergeCell ref="Q16:R16"/>
    <mergeCell ref="B29:B34"/>
    <mergeCell ref="C29:C34"/>
    <mergeCell ref="D29:D34"/>
    <mergeCell ref="E29:E34"/>
    <mergeCell ref="F29:F34"/>
    <mergeCell ref="I29:I34"/>
    <mergeCell ref="L29:L34"/>
    <mergeCell ref="A12:B12"/>
    <mergeCell ref="C12:R12"/>
    <mergeCell ref="A13:R14"/>
    <mergeCell ref="A15:B15"/>
    <mergeCell ref="C15:M15"/>
    <mergeCell ref="Q15:R15"/>
    <mergeCell ref="A9:O9"/>
    <mergeCell ref="P9:R9"/>
    <mergeCell ref="A10:O10"/>
    <mergeCell ref="P10:R10"/>
    <mergeCell ref="A11:B11"/>
    <mergeCell ref="C11:R11"/>
    <mergeCell ref="A6:B6"/>
    <mergeCell ref="C6:H6"/>
    <mergeCell ref="I6:L6"/>
    <mergeCell ref="M6:N6"/>
    <mergeCell ref="O6:R6"/>
    <mergeCell ref="A7:R8"/>
    <mergeCell ref="A2:C4"/>
    <mergeCell ref="D2:O3"/>
    <mergeCell ref="Q2:R2"/>
    <mergeCell ref="Q3:R3"/>
    <mergeCell ref="D4:O4"/>
    <mergeCell ref="Q4:R4"/>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71"/>
  <sheetViews>
    <sheetView topLeftCell="A50" zoomScale="69" zoomScaleNormal="69" workbookViewId="0">
      <selection activeCell="B69" sqref="B69:C69"/>
    </sheetView>
  </sheetViews>
  <sheetFormatPr baseColWidth="10" defaultRowHeight="14.4" x14ac:dyDescent="0.3"/>
  <cols>
    <col min="1" max="1" width="6.88671875" customWidth="1"/>
    <col min="2" max="2" width="39.6640625" customWidth="1"/>
    <col min="3" max="3" width="14.109375" customWidth="1"/>
    <col min="4" max="4" width="14.6640625" customWidth="1"/>
    <col min="5" max="5" width="14.5546875" customWidth="1"/>
    <col min="6" max="6" width="18.109375" customWidth="1"/>
    <col min="7" max="7" width="12.88671875" customWidth="1"/>
    <col min="8" max="8" width="13.6640625" customWidth="1"/>
    <col min="9" max="9" width="17.109375" customWidth="1"/>
  </cols>
  <sheetData>
    <row r="2" spans="1:11" ht="43.2" x14ac:dyDescent="0.3">
      <c r="A2" s="51" t="s">
        <v>72</v>
      </c>
      <c r="B2" s="52" t="s">
        <v>84</v>
      </c>
      <c r="C2" s="52" t="s">
        <v>58</v>
      </c>
      <c r="D2" s="52" t="s">
        <v>85</v>
      </c>
      <c r="E2" s="52" t="s">
        <v>86</v>
      </c>
      <c r="F2" s="52" t="s">
        <v>87</v>
      </c>
      <c r="G2" s="52" t="s">
        <v>88</v>
      </c>
      <c r="H2" s="52" t="s">
        <v>74</v>
      </c>
      <c r="I2" s="52" t="s">
        <v>89</v>
      </c>
    </row>
    <row r="3" spans="1:11" ht="47.25" customHeight="1" x14ac:dyDescent="0.3">
      <c r="A3" s="35">
        <v>1</v>
      </c>
      <c r="B3" s="36" t="s">
        <v>182</v>
      </c>
      <c r="C3" s="37">
        <v>0.11</v>
      </c>
      <c r="D3" s="88" t="e">
        <f>#REF!</f>
        <v>#REF!</v>
      </c>
      <c r="E3" s="38" t="e">
        <f>#REF!</f>
        <v>#REF!</v>
      </c>
      <c r="F3" s="39">
        <f t="shared" ref="F3:F12" si="0">IF(ISERROR(E3/D3),0,(E3/D3))</f>
        <v>0</v>
      </c>
      <c r="G3" s="40" t="e">
        <f>#REF!</f>
        <v>#REF!</v>
      </c>
      <c r="H3" s="89" t="e">
        <f>#REF!</f>
        <v>#REF!</v>
      </c>
      <c r="I3" s="39">
        <f>IF(ISERROR(G3/H3),0,G3/H3)</f>
        <v>0</v>
      </c>
    </row>
    <row r="4" spans="1:11" ht="49.5" customHeight="1" x14ac:dyDescent="0.3">
      <c r="A4" s="35">
        <v>2</v>
      </c>
      <c r="B4" s="36" t="s">
        <v>184</v>
      </c>
      <c r="C4" s="37">
        <v>0.11</v>
      </c>
      <c r="D4" s="88" t="e">
        <f>#REF!</f>
        <v>#REF!</v>
      </c>
      <c r="E4" s="38" t="e">
        <f>#REF!</f>
        <v>#REF!</v>
      </c>
      <c r="F4" s="39">
        <f t="shared" si="0"/>
        <v>0</v>
      </c>
      <c r="G4" s="40" t="e">
        <f>#REF!</f>
        <v>#REF!</v>
      </c>
      <c r="H4" s="89" t="e">
        <f>#REF!</f>
        <v>#REF!</v>
      </c>
      <c r="I4" s="90">
        <f t="shared" ref="I4:I11" si="1">IF(ISERROR(G4/H4),0,G4/H4)</f>
        <v>0</v>
      </c>
    </row>
    <row r="5" spans="1:11" ht="43.2" x14ac:dyDescent="0.3">
      <c r="A5" s="35">
        <v>3</v>
      </c>
      <c r="B5" s="36" t="s">
        <v>187</v>
      </c>
      <c r="C5" s="37">
        <v>0.11</v>
      </c>
      <c r="D5" s="88" t="e">
        <f>#REF!</f>
        <v>#REF!</v>
      </c>
      <c r="E5" s="38" t="e">
        <f>#REF!</f>
        <v>#REF!</v>
      </c>
      <c r="F5" s="39">
        <f t="shared" si="0"/>
        <v>0</v>
      </c>
      <c r="G5" s="40" t="e">
        <f>#REF!</f>
        <v>#REF!</v>
      </c>
      <c r="H5" s="89" t="e">
        <f>#REF!</f>
        <v>#REF!</v>
      </c>
      <c r="I5" s="39">
        <f t="shared" si="1"/>
        <v>0</v>
      </c>
    </row>
    <row r="6" spans="1:11" ht="62.25" customHeight="1" x14ac:dyDescent="0.3">
      <c r="A6" s="35">
        <v>4</v>
      </c>
      <c r="B6" s="36" t="s">
        <v>191</v>
      </c>
      <c r="C6" s="37">
        <v>0.11</v>
      </c>
      <c r="D6" s="88" t="e">
        <f>#REF!</f>
        <v>#REF!</v>
      </c>
      <c r="E6" s="38" t="e">
        <f>#REF!</f>
        <v>#REF!</v>
      </c>
      <c r="F6" s="39">
        <f t="shared" si="0"/>
        <v>0</v>
      </c>
      <c r="G6" s="40" t="e">
        <f>#REF!</f>
        <v>#REF!</v>
      </c>
      <c r="H6" s="89" t="e">
        <f>#REF!</f>
        <v>#REF!</v>
      </c>
      <c r="I6" s="116">
        <f t="shared" si="1"/>
        <v>0</v>
      </c>
    </row>
    <row r="7" spans="1:11" ht="39" customHeight="1" x14ac:dyDescent="0.3">
      <c r="A7" s="35">
        <v>5</v>
      </c>
      <c r="B7" s="36" t="s">
        <v>195</v>
      </c>
      <c r="C7" s="37">
        <v>0.11</v>
      </c>
      <c r="D7" s="88" t="e">
        <f>#REF!</f>
        <v>#REF!</v>
      </c>
      <c r="E7" s="38" t="e">
        <f>#REF!</f>
        <v>#REF!</v>
      </c>
      <c r="F7" s="39">
        <f t="shared" si="0"/>
        <v>0</v>
      </c>
      <c r="G7" s="40" t="e">
        <f>#REF!</f>
        <v>#REF!</v>
      </c>
      <c r="H7" s="89" t="e">
        <f>#REF!</f>
        <v>#REF!</v>
      </c>
      <c r="I7" s="90">
        <f t="shared" si="1"/>
        <v>0</v>
      </c>
    </row>
    <row r="8" spans="1:11" ht="53.25" customHeight="1" x14ac:dyDescent="0.3">
      <c r="A8" s="35">
        <v>6</v>
      </c>
      <c r="B8" s="36" t="s">
        <v>206</v>
      </c>
      <c r="C8" s="37">
        <v>0.11</v>
      </c>
      <c r="D8" s="88" t="e">
        <f>#REF!</f>
        <v>#REF!</v>
      </c>
      <c r="E8" s="38" t="e">
        <f>#REF!</f>
        <v>#REF!</v>
      </c>
      <c r="F8" s="39">
        <f t="shared" si="0"/>
        <v>0</v>
      </c>
      <c r="G8" s="40" t="e">
        <f>#REF!</f>
        <v>#REF!</v>
      </c>
      <c r="H8" s="89" t="e">
        <f>#REF!</f>
        <v>#REF!</v>
      </c>
      <c r="I8" s="90">
        <f t="shared" si="1"/>
        <v>0</v>
      </c>
    </row>
    <row r="9" spans="1:11" ht="53.25" customHeight="1" x14ac:dyDescent="0.3">
      <c r="A9" s="35">
        <v>7</v>
      </c>
      <c r="B9" s="36" t="s">
        <v>202</v>
      </c>
      <c r="C9" s="37">
        <v>0.11</v>
      </c>
      <c r="D9" s="88" t="e">
        <f>#REF!</f>
        <v>#REF!</v>
      </c>
      <c r="E9" s="38" t="e">
        <f>#REF!</f>
        <v>#REF!</v>
      </c>
      <c r="F9" s="90">
        <f t="shared" si="0"/>
        <v>0</v>
      </c>
      <c r="G9" s="40" t="e">
        <f>#REF!</f>
        <v>#REF!</v>
      </c>
      <c r="H9" s="89" t="e">
        <f>#REF!</f>
        <v>#REF!</v>
      </c>
      <c r="I9" s="115">
        <f t="shared" si="1"/>
        <v>0</v>
      </c>
    </row>
    <row r="10" spans="1:11" ht="66" customHeight="1" x14ac:dyDescent="0.3">
      <c r="A10" s="35">
        <v>8</v>
      </c>
      <c r="B10" s="36" t="s">
        <v>203</v>
      </c>
      <c r="C10" s="37">
        <v>0.11</v>
      </c>
      <c r="D10" s="88" t="e">
        <f>#REF!</f>
        <v>#REF!</v>
      </c>
      <c r="E10" s="38" t="e">
        <f>#REF!</f>
        <v>#REF!</v>
      </c>
      <c r="F10" s="39">
        <f t="shared" si="0"/>
        <v>0</v>
      </c>
      <c r="G10" s="40" t="e">
        <f>#REF!</f>
        <v>#REF!</v>
      </c>
      <c r="H10" s="89" t="e">
        <f>#REF!</f>
        <v>#REF!</v>
      </c>
      <c r="I10" s="115">
        <f t="shared" si="1"/>
        <v>0</v>
      </c>
    </row>
    <row r="11" spans="1:11" ht="40.5" customHeight="1" x14ac:dyDescent="0.3">
      <c r="A11" s="35">
        <v>9</v>
      </c>
      <c r="B11" s="36" t="s">
        <v>205</v>
      </c>
      <c r="C11" s="37">
        <v>0.12</v>
      </c>
      <c r="D11" s="88" t="e">
        <f>#REF!</f>
        <v>#REF!</v>
      </c>
      <c r="E11" s="38" t="e">
        <f>#REF!</f>
        <v>#REF!</v>
      </c>
      <c r="F11" s="39">
        <f t="shared" si="0"/>
        <v>0</v>
      </c>
      <c r="G11" s="40" t="e">
        <f>#REF!</f>
        <v>#REF!</v>
      </c>
      <c r="H11" s="89" t="e">
        <f>#REF!</f>
        <v>#REF!</v>
      </c>
      <c r="I11" s="39">
        <f t="shared" si="1"/>
        <v>0</v>
      </c>
    </row>
    <row r="12" spans="1:11" x14ac:dyDescent="0.3">
      <c r="A12" s="226" t="s">
        <v>90</v>
      </c>
      <c r="B12" s="226"/>
      <c r="C12" s="53">
        <f>SUM(C3:C11)</f>
        <v>1</v>
      </c>
      <c r="D12" s="54" t="e">
        <f>SUM(D3:D11)</f>
        <v>#REF!</v>
      </c>
      <c r="E12" s="54" t="e">
        <f>SUM(E3:E11)</f>
        <v>#REF!</v>
      </c>
      <c r="F12" s="30">
        <f t="shared" si="0"/>
        <v>0</v>
      </c>
      <c r="G12" s="55" t="e">
        <f>SUMPRODUCT($C$3:$C$11,G3:G11)</f>
        <v>#REF!</v>
      </c>
      <c r="H12" s="55" t="e">
        <f>SUMPRODUCT($C$3:$C$11,H3:H11)</f>
        <v>#REF!</v>
      </c>
      <c r="I12" s="114">
        <f>IF(ISERROR(G12/H12),0,G12/H12)</f>
        <v>0</v>
      </c>
    </row>
    <row r="13" spans="1:11" x14ac:dyDescent="0.3">
      <c r="E13" s="41"/>
      <c r="K13" s="41"/>
    </row>
    <row r="15" spans="1:11" x14ac:dyDescent="0.3">
      <c r="B15" s="42"/>
      <c r="C15" s="43">
        <v>43190</v>
      </c>
      <c r="D15" s="43">
        <v>43159</v>
      </c>
    </row>
    <row r="16" spans="1:11" x14ac:dyDescent="0.3">
      <c r="B16" s="34" t="s">
        <v>87</v>
      </c>
      <c r="C16" s="45">
        <f>F12</f>
        <v>0</v>
      </c>
      <c r="D16" s="45">
        <v>0.5</v>
      </c>
    </row>
    <row r="17" spans="1:9" x14ac:dyDescent="0.3">
      <c r="B17" s="34" t="s">
        <v>89</v>
      </c>
      <c r="C17" s="44">
        <f>I12</f>
        <v>0</v>
      </c>
      <c r="D17" s="44">
        <v>0.625</v>
      </c>
    </row>
    <row r="18" spans="1:9" x14ac:dyDescent="0.3">
      <c r="I18" s="46"/>
    </row>
    <row r="24" spans="1:9" x14ac:dyDescent="0.3">
      <c r="A24" s="47" t="s">
        <v>91</v>
      </c>
    </row>
    <row r="26" spans="1:9" ht="43.2" x14ac:dyDescent="0.3">
      <c r="A26" s="51" t="s">
        <v>72</v>
      </c>
      <c r="B26" s="52" t="s">
        <v>92</v>
      </c>
      <c r="C26" s="52" t="s">
        <v>58</v>
      </c>
      <c r="D26" s="52" t="s">
        <v>85</v>
      </c>
      <c r="E26" s="52" t="s">
        <v>86</v>
      </c>
      <c r="F26" s="56" t="s">
        <v>87</v>
      </c>
      <c r="G26" s="57" t="s">
        <v>88</v>
      </c>
      <c r="H26" s="57" t="s">
        <v>74</v>
      </c>
      <c r="I26" s="52" t="s">
        <v>89</v>
      </c>
    </row>
    <row r="27" spans="1:9" ht="46.5" customHeight="1" x14ac:dyDescent="0.3">
      <c r="A27" s="35">
        <v>1</v>
      </c>
      <c r="B27" s="36" t="s">
        <v>182</v>
      </c>
      <c r="C27" s="37">
        <v>0.11</v>
      </c>
      <c r="D27" s="48" t="e">
        <f>$D$3</f>
        <v>#REF!</v>
      </c>
      <c r="E27" s="48" t="e">
        <f>$E$3</f>
        <v>#REF!</v>
      </c>
      <c r="F27" s="37">
        <f>$F$3</f>
        <v>0</v>
      </c>
      <c r="G27" s="37" t="e">
        <f>$G$3</f>
        <v>#REF!</v>
      </c>
      <c r="H27" s="91" t="e">
        <f>$H$3</f>
        <v>#REF!</v>
      </c>
      <c r="I27" s="39">
        <f>IF(ISERROR(G27/H27),0,G27/H27)</f>
        <v>0</v>
      </c>
    </row>
    <row r="28" spans="1:9" ht="50.25" customHeight="1" x14ac:dyDescent="0.3">
      <c r="A28" s="35">
        <v>2</v>
      </c>
      <c r="B28" s="36" t="s">
        <v>184</v>
      </c>
      <c r="C28" s="37">
        <v>0.11</v>
      </c>
      <c r="D28" s="48" t="e">
        <f>$D$4</f>
        <v>#REF!</v>
      </c>
      <c r="E28" s="48" t="e">
        <f>$E$4</f>
        <v>#REF!</v>
      </c>
      <c r="F28" s="33">
        <f>$F$4</f>
        <v>0</v>
      </c>
      <c r="G28" s="33" t="e">
        <f>$G$4</f>
        <v>#REF!</v>
      </c>
      <c r="H28" s="33" t="e">
        <f>$H$4</f>
        <v>#REF!</v>
      </c>
      <c r="I28" s="90">
        <f>IF(ISERROR(G28/H28),0,G28/H28)</f>
        <v>0</v>
      </c>
    </row>
    <row r="29" spans="1:9" ht="53.25" customHeight="1" x14ac:dyDescent="0.3"/>
    <row r="30" spans="1:9" ht="53.25" customHeight="1" x14ac:dyDescent="0.3"/>
    <row r="31" spans="1:9" x14ac:dyDescent="0.3">
      <c r="A31" s="49" t="s">
        <v>218</v>
      </c>
    </row>
    <row r="33" spans="1:9" ht="43.2" x14ac:dyDescent="0.3">
      <c r="A33" s="51" t="s">
        <v>72</v>
      </c>
      <c r="B33" s="52" t="s">
        <v>92</v>
      </c>
      <c r="C33" s="52" t="s">
        <v>58</v>
      </c>
      <c r="D33" s="52" t="s">
        <v>85</v>
      </c>
      <c r="E33" s="52" t="s">
        <v>86</v>
      </c>
      <c r="F33" s="56" t="s">
        <v>87</v>
      </c>
      <c r="G33" s="52" t="s">
        <v>88</v>
      </c>
      <c r="H33" s="52" t="s">
        <v>74</v>
      </c>
      <c r="I33" s="52" t="s">
        <v>89</v>
      </c>
    </row>
    <row r="34" spans="1:9" ht="28.8" x14ac:dyDescent="0.3">
      <c r="A34" s="35">
        <v>3</v>
      </c>
      <c r="B34" s="36" t="s">
        <v>105</v>
      </c>
      <c r="C34" s="37">
        <v>0.11</v>
      </c>
      <c r="D34" s="48" t="e">
        <f>D5</f>
        <v>#REF!</v>
      </c>
      <c r="E34" s="48" t="e">
        <f>$E$5</f>
        <v>#REF!</v>
      </c>
      <c r="F34" s="33">
        <f>$F$5</f>
        <v>0</v>
      </c>
      <c r="G34" s="33" t="e">
        <f>$G$5</f>
        <v>#REF!</v>
      </c>
      <c r="H34" s="33" t="e">
        <f>$H$5</f>
        <v>#REF!</v>
      </c>
      <c r="I34" s="39">
        <f>IF(ISERROR(G34/H34),0,G34/H34)</f>
        <v>0</v>
      </c>
    </row>
    <row r="35" spans="1:9" ht="72" customHeight="1" x14ac:dyDescent="0.3">
      <c r="A35" s="35">
        <v>4</v>
      </c>
      <c r="B35" s="36" t="s">
        <v>191</v>
      </c>
      <c r="C35" s="37">
        <v>0.11</v>
      </c>
      <c r="D35" s="48" t="e">
        <f>D6</f>
        <v>#REF!</v>
      </c>
      <c r="E35" s="48" t="e">
        <f>$E$6</f>
        <v>#REF!</v>
      </c>
      <c r="F35" s="33">
        <f>$F$6</f>
        <v>0</v>
      </c>
      <c r="G35" s="33" t="e">
        <f>$G$6</f>
        <v>#REF!</v>
      </c>
      <c r="H35" s="33" t="e">
        <f>$H$6</f>
        <v>#REF!</v>
      </c>
      <c r="I35" s="39">
        <f>IF(ISERROR(G35/H35),0,G35/H35)</f>
        <v>0</v>
      </c>
    </row>
    <row r="36" spans="1:9" ht="39.75" customHeight="1" x14ac:dyDescent="0.3">
      <c r="A36" s="35">
        <v>5</v>
      </c>
      <c r="B36" s="36" t="s">
        <v>195</v>
      </c>
      <c r="C36" s="37">
        <v>0.11</v>
      </c>
      <c r="D36" s="48" t="e">
        <f>D7</f>
        <v>#REF!</v>
      </c>
      <c r="E36" s="48" t="e">
        <f>$E$7</f>
        <v>#REF!</v>
      </c>
      <c r="F36" s="33">
        <f>$F$7</f>
        <v>0</v>
      </c>
      <c r="G36" s="33" t="e">
        <f>$G$7</f>
        <v>#REF!</v>
      </c>
      <c r="H36" s="33" t="e">
        <f>$H$7</f>
        <v>#REF!</v>
      </c>
      <c r="I36" s="39">
        <f>IF(ISERROR(G36/H36),0,G36/H36)</f>
        <v>0</v>
      </c>
    </row>
    <row r="37" spans="1:9" ht="17.25" customHeight="1" x14ac:dyDescent="0.3"/>
    <row r="38" spans="1:9" ht="17.25" customHeight="1" x14ac:dyDescent="0.3"/>
    <row r="39" spans="1:9" ht="17.25" customHeight="1" x14ac:dyDescent="0.3"/>
    <row r="40" spans="1:9" ht="17.25" customHeight="1" x14ac:dyDescent="0.3"/>
    <row r="41" spans="1:9" ht="17.25" customHeight="1" x14ac:dyDescent="0.3"/>
    <row r="42" spans="1:9" ht="17.25" customHeight="1" x14ac:dyDescent="0.3"/>
    <row r="43" spans="1:9" ht="17.25" customHeight="1" x14ac:dyDescent="0.3"/>
    <row r="46" spans="1:9" x14ac:dyDescent="0.3">
      <c r="A46" s="49" t="s">
        <v>219</v>
      </c>
    </row>
    <row r="47" spans="1:9" ht="43.2" x14ac:dyDescent="0.3">
      <c r="A47" s="51" t="s">
        <v>72</v>
      </c>
      <c r="B47" s="52" t="s">
        <v>92</v>
      </c>
      <c r="C47" s="52" t="s">
        <v>58</v>
      </c>
      <c r="D47" s="52" t="s">
        <v>85</v>
      </c>
      <c r="E47" s="52" t="s">
        <v>86</v>
      </c>
      <c r="F47" s="56" t="s">
        <v>87</v>
      </c>
      <c r="G47" s="57" t="s">
        <v>88</v>
      </c>
      <c r="H47" s="57" t="s">
        <v>74</v>
      </c>
      <c r="I47" s="52" t="s">
        <v>89</v>
      </c>
    </row>
    <row r="48" spans="1:9" ht="33.75" customHeight="1" x14ac:dyDescent="0.3">
      <c r="A48" s="35">
        <v>7</v>
      </c>
      <c r="B48" s="36" t="s">
        <v>202</v>
      </c>
      <c r="C48" s="37">
        <v>0.11</v>
      </c>
      <c r="D48" s="48" t="e">
        <f>$D$9</f>
        <v>#REF!</v>
      </c>
      <c r="E48" s="48" t="e">
        <f>$E$9</f>
        <v>#REF!</v>
      </c>
      <c r="F48" s="33">
        <f>$F$9</f>
        <v>0</v>
      </c>
      <c r="G48" s="33" t="e">
        <f>$G$9</f>
        <v>#REF!</v>
      </c>
      <c r="H48" s="33" t="e">
        <f>$H$9</f>
        <v>#REF!</v>
      </c>
      <c r="I48" s="115">
        <f>IF(ISERROR(G48/H48),0,G48/H48)</f>
        <v>0</v>
      </c>
    </row>
    <row r="49" spans="1:9" ht="67.5" customHeight="1" x14ac:dyDescent="0.3">
      <c r="A49" s="35">
        <v>8</v>
      </c>
      <c r="B49" s="36" t="s">
        <v>203</v>
      </c>
      <c r="C49" s="37">
        <v>0.11</v>
      </c>
      <c r="D49" s="48" t="e">
        <f>$D$10</f>
        <v>#REF!</v>
      </c>
      <c r="E49" s="48" t="e">
        <f>$E$10</f>
        <v>#REF!</v>
      </c>
      <c r="F49" s="33">
        <f>$F$10</f>
        <v>0</v>
      </c>
      <c r="G49" s="33" t="e">
        <f>$G$10</f>
        <v>#REF!</v>
      </c>
      <c r="H49" s="33" t="e">
        <f>$H$10</f>
        <v>#REF!</v>
      </c>
      <c r="I49" s="115">
        <f>IF(ISERROR(G49/H49),0,G49/H49)</f>
        <v>0</v>
      </c>
    </row>
    <row r="50" spans="1:9" s="70" customFormat="1" x14ac:dyDescent="0.3">
      <c r="A50" s="92"/>
      <c r="B50" s="93"/>
      <c r="C50" s="94"/>
      <c r="D50" s="95"/>
      <c r="E50" s="95"/>
      <c r="F50" s="96"/>
      <c r="G50" s="96"/>
      <c r="H50" s="96"/>
      <c r="I50" s="96"/>
    </row>
    <row r="51" spans="1:9" s="70" customFormat="1" x14ac:dyDescent="0.3">
      <c r="A51" s="92"/>
      <c r="B51" s="93"/>
      <c r="C51" s="94"/>
      <c r="D51" s="95"/>
      <c r="E51" s="95"/>
      <c r="F51" s="96"/>
      <c r="G51" s="96"/>
      <c r="H51" s="96"/>
      <c r="I51" s="96"/>
    </row>
    <row r="52" spans="1:9" s="70" customFormat="1" x14ac:dyDescent="0.3">
      <c r="A52" s="92"/>
      <c r="B52" s="93"/>
      <c r="C52" s="94"/>
      <c r="D52" s="95"/>
      <c r="E52" s="95"/>
      <c r="F52" s="96"/>
      <c r="G52" s="96"/>
      <c r="H52" s="96"/>
      <c r="I52" s="96"/>
    </row>
    <row r="53" spans="1:9" s="70" customFormat="1" x14ac:dyDescent="0.3">
      <c r="A53" s="92"/>
      <c r="B53" s="93"/>
      <c r="C53" s="94"/>
      <c r="D53" s="95"/>
      <c r="E53" s="95"/>
      <c r="F53" s="96"/>
      <c r="G53" s="96"/>
      <c r="H53" s="96"/>
      <c r="I53" s="96"/>
    </row>
    <row r="54" spans="1:9" s="70" customFormat="1" x14ac:dyDescent="0.3">
      <c r="A54" s="92"/>
      <c r="B54" s="93"/>
      <c r="C54" s="94"/>
      <c r="D54" s="95"/>
      <c r="E54" s="95"/>
      <c r="F54" s="96"/>
      <c r="G54" s="96"/>
      <c r="H54" s="96"/>
      <c r="I54" s="96"/>
    </row>
    <row r="55" spans="1:9" s="70" customFormat="1" x14ac:dyDescent="0.3">
      <c r="A55" s="92"/>
      <c r="B55" s="93"/>
      <c r="C55" s="94"/>
      <c r="D55" s="95"/>
      <c r="E55" s="95"/>
      <c r="F55" s="96"/>
      <c r="G55" s="96"/>
      <c r="H55" s="96"/>
      <c r="I55" s="96"/>
    </row>
    <row r="56" spans="1:9" s="70" customFormat="1" x14ac:dyDescent="0.3">
      <c r="A56" s="92"/>
      <c r="B56" s="93"/>
      <c r="C56" s="94"/>
      <c r="D56" s="95"/>
      <c r="E56" s="95"/>
      <c r="F56" s="96"/>
      <c r="G56" s="96"/>
      <c r="H56" s="96"/>
      <c r="I56" s="96"/>
    </row>
    <row r="57" spans="1:9" s="70" customFormat="1" x14ac:dyDescent="0.3">
      <c r="A57" s="92"/>
      <c r="B57" s="93"/>
      <c r="C57" s="94"/>
      <c r="D57" s="95"/>
      <c r="E57" s="95"/>
      <c r="F57" s="96"/>
      <c r="G57" s="96"/>
      <c r="H57" s="96"/>
      <c r="I57" s="96"/>
    </row>
    <row r="58" spans="1:9" x14ac:dyDescent="0.3">
      <c r="I58" s="97"/>
    </row>
    <row r="59" spans="1:9" ht="43.2" x14ac:dyDescent="0.3">
      <c r="A59" s="51" t="s">
        <v>72</v>
      </c>
      <c r="B59" s="52" t="s">
        <v>92</v>
      </c>
      <c r="C59" s="52" t="s">
        <v>58</v>
      </c>
      <c r="D59" s="52" t="s">
        <v>85</v>
      </c>
      <c r="E59" s="52" t="s">
        <v>86</v>
      </c>
      <c r="F59" s="56" t="s">
        <v>87</v>
      </c>
      <c r="G59" s="52" t="s">
        <v>88</v>
      </c>
      <c r="H59" s="52" t="s">
        <v>74</v>
      </c>
      <c r="I59" s="52" t="s">
        <v>89</v>
      </c>
    </row>
    <row r="60" spans="1:9" ht="54" customHeight="1" x14ac:dyDescent="0.3">
      <c r="A60" s="35">
        <v>6</v>
      </c>
      <c r="B60" s="36" t="s">
        <v>207</v>
      </c>
      <c r="C60" s="37">
        <v>0.11</v>
      </c>
      <c r="D60" s="48" t="e">
        <f>$D$8</f>
        <v>#REF!</v>
      </c>
      <c r="E60" s="48" t="e">
        <f>$E$8</f>
        <v>#REF!</v>
      </c>
      <c r="F60" s="33">
        <f>$F$8</f>
        <v>0</v>
      </c>
      <c r="G60" s="33" t="e">
        <f>$G$8</f>
        <v>#REF!</v>
      </c>
      <c r="H60" s="33" t="e">
        <f>$H$8</f>
        <v>#REF!</v>
      </c>
      <c r="I60" s="90">
        <f>IF(ISERROR(G60/H60),0,G60/H60)</f>
        <v>0</v>
      </c>
    </row>
    <row r="70" spans="1:9" ht="43.2" x14ac:dyDescent="0.3">
      <c r="A70" s="51" t="s">
        <v>72</v>
      </c>
      <c r="B70" s="52" t="s">
        <v>92</v>
      </c>
      <c r="C70" s="52" t="s">
        <v>58</v>
      </c>
      <c r="D70" s="52" t="s">
        <v>85</v>
      </c>
      <c r="E70" s="52" t="s">
        <v>86</v>
      </c>
      <c r="F70" s="56" t="s">
        <v>87</v>
      </c>
      <c r="G70" s="52" t="s">
        <v>88</v>
      </c>
      <c r="H70" s="52" t="s">
        <v>74</v>
      </c>
      <c r="I70" s="52" t="s">
        <v>89</v>
      </c>
    </row>
    <row r="71" spans="1:9" ht="45.75" customHeight="1" x14ac:dyDescent="0.3">
      <c r="A71" s="35">
        <v>9</v>
      </c>
      <c r="B71" s="36" t="s">
        <v>176</v>
      </c>
      <c r="C71" s="37">
        <v>0.12</v>
      </c>
      <c r="D71" s="48" t="e">
        <f>$D$11</f>
        <v>#REF!</v>
      </c>
      <c r="E71" s="48" t="e">
        <f>$E$11</f>
        <v>#REF!</v>
      </c>
      <c r="F71" s="33">
        <f>$F$11</f>
        <v>0</v>
      </c>
      <c r="G71" s="33" t="e">
        <f>$G$11</f>
        <v>#REF!</v>
      </c>
      <c r="H71" s="33" t="e">
        <f>$H$11</f>
        <v>#REF!</v>
      </c>
      <c r="I71" s="39">
        <f>IF(ISERROR(G71/H71),0,G71/H71)</f>
        <v>0</v>
      </c>
    </row>
  </sheetData>
  <mergeCells count="1">
    <mergeCell ref="A12:B12"/>
  </mergeCells>
  <conditionalFormatting sqref="F12 I12">
    <cfRule type="containsText" dxfId="3" priority="49" operator="containsText" text="NA">
      <formula>NOT(ISERROR(SEARCH("NA",F12)))</formula>
    </cfRule>
    <cfRule type="cellIs" dxfId="2" priority="50" operator="between">
      <formula>0.5</formula>
      <formula>0.75</formula>
    </cfRule>
    <cfRule type="cellIs" dxfId="1" priority="51" operator="lessThan">
      <formula>0.5</formula>
    </cfRule>
    <cfRule type="cellIs" dxfId="0" priority="52" operator="greaterThan">
      <formula>0.74</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topLeftCell="A5" zoomScale="69" zoomScaleNormal="69" workbookViewId="0">
      <selection activeCell="H11" sqref="H11"/>
    </sheetView>
  </sheetViews>
  <sheetFormatPr baseColWidth="10" defaultRowHeight="14.4" x14ac:dyDescent="0.3"/>
  <cols>
    <col min="1" max="1" width="6.88671875" customWidth="1"/>
    <col min="2" max="2" width="39.6640625" customWidth="1"/>
    <col min="3" max="3" width="14.109375" customWidth="1"/>
    <col min="4" max="4" width="14.6640625" customWidth="1"/>
    <col min="5" max="5" width="14.5546875" customWidth="1"/>
    <col min="6" max="6" width="18.109375" customWidth="1"/>
    <col min="7" max="7" width="12.88671875" customWidth="1"/>
    <col min="8" max="8" width="13.6640625" customWidth="1"/>
    <col min="9" max="9" width="17.109375" customWidth="1"/>
  </cols>
  <sheetData>
    <row r="1" spans="1:11" x14ac:dyDescent="0.3">
      <c r="A1">
        <f ca="1">A1:Q15</f>
        <v>0</v>
      </c>
    </row>
    <row r="2" spans="1:11" ht="43.2" x14ac:dyDescent="0.3">
      <c r="A2" s="51" t="s">
        <v>72</v>
      </c>
      <c r="B2" s="52" t="s">
        <v>84</v>
      </c>
      <c r="C2" s="52" t="s">
        <v>58</v>
      </c>
      <c r="D2" s="52" t="s">
        <v>85</v>
      </c>
      <c r="E2" s="52" t="s">
        <v>86</v>
      </c>
      <c r="F2" s="52" t="s">
        <v>87</v>
      </c>
      <c r="G2" s="52" t="s">
        <v>88</v>
      </c>
      <c r="H2" s="52" t="s">
        <v>74</v>
      </c>
      <c r="I2" s="52" t="s">
        <v>89</v>
      </c>
    </row>
    <row r="3" spans="1:11" ht="47.25" customHeight="1" x14ac:dyDescent="0.3">
      <c r="A3" s="35">
        <v>1</v>
      </c>
      <c r="B3" s="36" t="s">
        <v>182</v>
      </c>
      <c r="C3" s="37">
        <v>0.11</v>
      </c>
      <c r="D3" s="88" t="e">
        <f>#REF!</f>
        <v>#REF!</v>
      </c>
      <c r="E3" s="38" t="e">
        <f>#REF!</f>
        <v>#REF!</v>
      </c>
      <c r="F3" s="117">
        <f t="shared" ref="F3:F12" si="0">IF(ISERROR(E3/D3),0,(E3/D3))</f>
        <v>0</v>
      </c>
      <c r="G3" s="40" t="e">
        <f>#REF!</f>
        <v>#REF!</v>
      </c>
      <c r="H3" s="89" t="e">
        <f>#REF!</f>
        <v>#REF!</v>
      </c>
      <c r="I3" s="39">
        <f>IF(ISERROR(G3/H3),0,G3/H3)</f>
        <v>0</v>
      </c>
    </row>
    <row r="4" spans="1:11" ht="49.5" customHeight="1" x14ac:dyDescent="0.3">
      <c r="A4" s="35">
        <v>2</v>
      </c>
      <c r="B4" s="36" t="s">
        <v>184</v>
      </c>
      <c r="C4" s="37">
        <v>0.11</v>
      </c>
      <c r="D4" s="88" t="e">
        <f>#REF!</f>
        <v>#REF!</v>
      </c>
      <c r="E4" s="38" t="e">
        <f>#REF!</f>
        <v>#REF!</v>
      </c>
      <c r="F4" s="117">
        <f t="shared" si="0"/>
        <v>0</v>
      </c>
      <c r="G4" s="40" t="e">
        <f>#REF!</f>
        <v>#REF!</v>
      </c>
      <c r="H4" s="89" t="e">
        <f>#REF!</f>
        <v>#REF!</v>
      </c>
      <c r="I4" s="39">
        <f t="shared" ref="I4:I11" si="1">IF(ISERROR(G4/H4),0,G4/H4)</f>
        <v>0</v>
      </c>
    </row>
    <row r="5" spans="1:11" ht="43.2" x14ac:dyDescent="0.3">
      <c r="A5" s="35">
        <v>3</v>
      </c>
      <c r="B5" s="36" t="s">
        <v>187</v>
      </c>
      <c r="C5" s="37">
        <v>0.11</v>
      </c>
      <c r="D5" s="88" t="e">
        <f>#REF!</f>
        <v>#REF!</v>
      </c>
      <c r="E5" s="38" t="e">
        <f>#REF!</f>
        <v>#REF!</v>
      </c>
      <c r="F5" s="117">
        <f t="shared" si="0"/>
        <v>0</v>
      </c>
      <c r="G5" s="40" t="e">
        <f>#REF!</f>
        <v>#REF!</v>
      </c>
      <c r="H5" s="89" t="e">
        <f>#REF!</f>
        <v>#REF!</v>
      </c>
      <c r="I5" s="39">
        <f t="shared" si="1"/>
        <v>0</v>
      </c>
    </row>
    <row r="6" spans="1:11" ht="62.25" customHeight="1" x14ac:dyDescent="0.3">
      <c r="A6" s="35">
        <v>4</v>
      </c>
      <c r="B6" s="36" t="s">
        <v>191</v>
      </c>
      <c r="C6" s="37">
        <v>0.11</v>
      </c>
      <c r="D6" s="88" t="e">
        <f>#REF!</f>
        <v>#REF!</v>
      </c>
      <c r="E6" s="38" t="e">
        <f>#REF!</f>
        <v>#REF!</v>
      </c>
      <c r="F6" s="117">
        <f t="shared" si="0"/>
        <v>0</v>
      </c>
      <c r="G6" s="40" t="e">
        <f>#REF!</f>
        <v>#REF!</v>
      </c>
      <c r="H6" s="89" t="e">
        <f>#REF!</f>
        <v>#REF!</v>
      </c>
      <c r="I6" s="116">
        <f t="shared" si="1"/>
        <v>0</v>
      </c>
    </row>
    <row r="7" spans="1:11" ht="39" customHeight="1" x14ac:dyDescent="0.3">
      <c r="A7" s="35">
        <v>5</v>
      </c>
      <c r="B7" s="36" t="s">
        <v>195</v>
      </c>
      <c r="C7" s="37">
        <v>0.11</v>
      </c>
      <c r="D7" s="88" t="e">
        <f>#REF!</f>
        <v>#REF!</v>
      </c>
      <c r="E7" s="38" t="e">
        <f>+#REF!</f>
        <v>#REF!</v>
      </c>
      <c r="F7" s="117">
        <f t="shared" si="0"/>
        <v>0</v>
      </c>
      <c r="G7" s="40" t="e">
        <f>#REF!</f>
        <v>#REF!</v>
      </c>
      <c r="H7" s="89" t="e">
        <f>#REF!</f>
        <v>#REF!</v>
      </c>
      <c r="I7" s="39">
        <f t="shared" si="1"/>
        <v>0</v>
      </c>
    </row>
    <row r="8" spans="1:11" ht="53.25" customHeight="1" x14ac:dyDescent="0.3">
      <c r="A8" s="35">
        <v>6</v>
      </c>
      <c r="B8" s="36" t="s">
        <v>206</v>
      </c>
      <c r="C8" s="37">
        <v>0.11</v>
      </c>
      <c r="D8" s="88" t="e">
        <f>#REF!</f>
        <v>#REF!</v>
      </c>
      <c r="E8" s="38" t="e">
        <f>+#REF!</f>
        <v>#REF!</v>
      </c>
      <c r="F8" s="117">
        <f t="shared" si="0"/>
        <v>0</v>
      </c>
      <c r="G8" s="40" t="e">
        <f>#REF!</f>
        <v>#REF!</v>
      </c>
      <c r="H8" s="89" t="e">
        <f>#REF!</f>
        <v>#REF!</v>
      </c>
      <c r="I8" s="90">
        <f t="shared" si="1"/>
        <v>0</v>
      </c>
    </row>
    <row r="9" spans="1:11" ht="53.25" customHeight="1" x14ac:dyDescent="0.3">
      <c r="A9" s="35">
        <v>7</v>
      </c>
      <c r="B9" s="36" t="s">
        <v>202</v>
      </c>
      <c r="C9" s="37">
        <v>0.11</v>
      </c>
      <c r="D9" s="88" t="e">
        <f>#REF!</f>
        <v>#REF!</v>
      </c>
      <c r="E9" s="38" t="e">
        <f>+#REF!</f>
        <v>#REF!</v>
      </c>
      <c r="F9" s="117">
        <f t="shared" si="0"/>
        <v>0</v>
      </c>
      <c r="G9" s="40" t="e">
        <f>#REF!</f>
        <v>#REF!</v>
      </c>
      <c r="H9" s="89" t="e">
        <f>#REF!</f>
        <v>#REF!</v>
      </c>
      <c r="I9" s="39">
        <f t="shared" si="1"/>
        <v>0</v>
      </c>
    </row>
    <row r="10" spans="1:11" ht="66" customHeight="1" x14ac:dyDescent="0.3">
      <c r="A10" s="35">
        <v>8</v>
      </c>
      <c r="B10" s="36" t="s">
        <v>203</v>
      </c>
      <c r="C10" s="37">
        <v>0.11</v>
      </c>
      <c r="D10" s="88" t="e">
        <f>#REF!</f>
        <v>#REF!</v>
      </c>
      <c r="E10" s="38" t="e">
        <f>+#REF!</f>
        <v>#REF!</v>
      </c>
      <c r="F10" s="117">
        <f t="shared" si="0"/>
        <v>0</v>
      </c>
      <c r="G10" s="40" t="e">
        <f>#REF!</f>
        <v>#REF!</v>
      </c>
      <c r="H10" s="89" t="e">
        <f>#REF!</f>
        <v>#REF!</v>
      </c>
      <c r="I10" s="39">
        <f t="shared" si="1"/>
        <v>0</v>
      </c>
    </row>
    <row r="11" spans="1:11" ht="40.5" customHeight="1" x14ac:dyDescent="0.3">
      <c r="A11" s="35">
        <v>9</v>
      </c>
      <c r="B11" s="36" t="s">
        <v>205</v>
      </c>
      <c r="C11" s="37">
        <v>0.12</v>
      </c>
      <c r="D11" s="88" t="e">
        <f>#REF!</f>
        <v>#REF!</v>
      </c>
      <c r="E11" s="38" t="e">
        <f>+#REF!</f>
        <v>#REF!</v>
      </c>
      <c r="F11" s="117">
        <f t="shared" si="0"/>
        <v>0</v>
      </c>
      <c r="G11" s="40" t="e">
        <f>#REF!</f>
        <v>#REF!</v>
      </c>
      <c r="H11" s="89" t="e">
        <f>#REF!</f>
        <v>#REF!</v>
      </c>
      <c r="I11" s="39">
        <f t="shared" si="1"/>
        <v>0</v>
      </c>
    </row>
    <row r="12" spans="1:11" x14ac:dyDescent="0.3">
      <c r="A12" s="226" t="s">
        <v>90</v>
      </c>
      <c r="B12" s="226"/>
      <c r="C12" s="53">
        <f>SUM(C3:C11)</f>
        <v>1</v>
      </c>
      <c r="D12" s="54" t="e">
        <f>SUM(D3:D11)</f>
        <v>#REF!</v>
      </c>
      <c r="E12" s="54" t="e">
        <f>SUM(E3:E11)</f>
        <v>#REF!</v>
      </c>
      <c r="F12" s="118">
        <f t="shared" si="0"/>
        <v>0</v>
      </c>
      <c r="G12" s="55" t="e">
        <f>SUMPRODUCT($C$3:$C$11,G3:G11)</f>
        <v>#REF!</v>
      </c>
      <c r="H12" s="55" t="e">
        <f>SUMPRODUCT($C$3:$C$11,H3:H11)</f>
        <v>#REF!</v>
      </c>
      <c r="I12" s="55">
        <f>IF(ISERROR(G12/H12),0,G12/H12)</f>
        <v>0</v>
      </c>
    </row>
    <row r="13" spans="1:11" x14ac:dyDescent="0.3">
      <c r="E13" s="41"/>
      <c r="K13" s="41"/>
    </row>
    <row r="15" spans="1:11" x14ac:dyDescent="0.3">
      <c r="B15" s="42"/>
      <c r="C15" s="43">
        <v>43220</v>
      </c>
      <c r="D15" s="43">
        <v>43190</v>
      </c>
    </row>
    <row r="16" spans="1:11" x14ac:dyDescent="0.3">
      <c r="B16" s="34" t="s">
        <v>87</v>
      </c>
      <c r="C16" s="45">
        <f>F12</f>
        <v>0</v>
      </c>
      <c r="D16" s="45">
        <v>0.8</v>
      </c>
    </row>
    <row r="17" spans="1:9" x14ac:dyDescent="0.3">
      <c r="B17" s="34" t="s">
        <v>89</v>
      </c>
      <c r="C17" s="44">
        <f>I12</f>
        <v>0</v>
      </c>
      <c r="D17" s="44">
        <v>0.76900000000000002</v>
      </c>
    </row>
    <row r="18" spans="1:9" x14ac:dyDescent="0.3">
      <c r="I18" s="46"/>
    </row>
    <row r="24" spans="1:9" x14ac:dyDescent="0.3">
      <c r="A24" s="47" t="s">
        <v>91</v>
      </c>
    </row>
    <row r="26" spans="1:9" ht="43.2" x14ac:dyDescent="0.3">
      <c r="A26" s="51" t="s">
        <v>72</v>
      </c>
      <c r="B26" s="52" t="s">
        <v>92</v>
      </c>
      <c r="C26" s="52" t="s">
        <v>58</v>
      </c>
      <c r="D26" s="52" t="s">
        <v>85</v>
      </c>
      <c r="E26" s="52" t="s">
        <v>86</v>
      </c>
      <c r="F26" s="56" t="s">
        <v>87</v>
      </c>
      <c r="G26" s="57" t="s">
        <v>88</v>
      </c>
      <c r="H26" s="57" t="s">
        <v>74</v>
      </c>
      <c r="I26" s="52" t="s">
        <v>89</v>
      </c>
    </row>
    <row r="27" spans="1:9" ht="46.5" customHeight="1" x14ac:dyDescent="0.3">
      <c r="A27" s="35">
        <v>1</v>
      </c>
      <c r="B27" s="36" t="s">
        <v>182</v>
      </c>
      <c r="C27" s="37">
        <v>0.11</v>
      </c>
      <c r="D27" s="48" t="e">
        <f>$D$3</f>
        <v>#REF!</v>
      </c>
      <c r="E27" s="48" t="e">
        <f>$E$3</f>
        <v>#REF!</v>
      </c>
      <c r="F27" s="37">
        <f>$F$3</f>
        <v>0</v>
      </c>
      <c r="G27" s="37" t="e">
        <f>$G$3</f>
        <v>#REF!</v>
      </c>
      <c r="H27" s="91" t="e">
        <f>$H$3</f>
        <v>#REF!</v>
      </c>
      <c r="I27" s="39">
        <f>IF(ISERROR(G27/H27),0,G27/H27)</f>
        <v>0</v>
      </c>
    </row>
    <row r="28" spans="1:9" ht="50.25" customHeight="1" x14ac:dyDescent="0.3">
      <c r="A28" s="35">
        <v>2</v>
      </c>
      <c r="B28" s="36" t="s">
        <v>184</v>
      </c>
      <c r="C28" s="37">
        <v>0.11</v>
      </c>
      <c r="D28" s="48" t="e">
        <f>$D$4</f>
        <v>#REF!</v>
      </c>
      <c r="E28" s="48" t="e">
        <f>$E$4</f>
        <v>#REF!</v>
      </c>
      <c r="F28" s="33">
        <f>$F$4</f>
        <v>0</v>
      </c>
      <c r="G28" s="33" t="e">
        <f>$G$4</f>
        <v>#REF!</v>
      </c>
      <c r="H28" s="33" t="e">
        <f>$H$4</f>
        <v>#REF!</v>
      </c>
      <c r="I28" s="39">
        <f>IF(ISERROR(G28/H28),0,G28/H28)</f>
        <v>0</v>
      </c>
    </row>
    <row r="29" spans="1:9" ht="53.25" customHeight="1" x14ac:dyDescent="0.3"/>
    <row r="30" spans="1:9" ht="53.25" customHeight="1" x14ac:dyDescent="0.3"/>
    <row r="31" spans="1:9" x14ac:dyDescent="0.3">
      <c r="A31" s="49" t="s">
        <v>218</v>
      </c>
    </row>
    <row r="33" spans="1:9" ht="43.2" x14ac:dyDescent="0.3">
      <c r="A33" s="51" t="s">
        <v>72</v>
      </c>
      <c r="B33" s="52" t="s">
        <v>92</v>
      </c>
      <c r="C33" s="52" t="s">
        <v>58</v>
      </c>
      <c r="D33" s="52" t="s">
        <v>85</v>
      </c>
      <c r="E33" s="52" t="s">
        <v>86</v>
      </c>
      <c r="F33" s="56" t="s">
        <v>87</v>
      </c>
      <c r="G33" s="52" t="s">
        <v>88</v>
      </c>
      <c r="H33" s="52" t="s">
        <v>74</v>
      </c>
      <c r="I33" s="52" t="s">
        <v>89</v>
      </c>
    </row>
    <row r="34" spans="1:9" ht="28.8" x14ac:dyDescent="0.3">
      <c r="A34" s="35">
        <v>3</v>
      </c>
      <c r="B34" s="36" t="s">
        <v>105</v>
      </c>
      <c r="C34" s="37">
        <v>0.11</v>
      </c>
      <c r="D34" s="48" t="e">
        <f>D5</f>
        <v>#REF!</v>
      </c>
      <c r="E34" s="48" t="e">
        <f>$E$5</f>
        <v>#REF!</v>
      </c>
      <c r="F34" s="33">
        <f>$F$5</f>
        <v>0</v>
      </c>
      <c r="G34" s="33" t="e">
        <f>$G$5</f>
        <v>#REF!</v>
      </c>
      <c r="H34" s="33" t="e">
        <f>$H$5</f>
        <v>#REF!</v>
      </c>
      <c r="I34" s="39">
        <f>IF(ISERROR(G34/H34),0,G34/H34)</f>
        <v>0</v>
      </c>
    </row>
    <row r="35" spans="1:9" ht="72" customHeight="1" x14ac:dyDescent="0.3">
      <c r="A35" s="35">
        <v>4</v>
      </c>
      <c r="B35" s="36" t="s">
        <v>191</v>
      </c>
      <c r="C35" s="37">
        <v>0.11</v>
      </c>
      <c r="D35" s="48" t="e">
        <f>D6</f>
        <v>#REF!</v>
      </c>
      <c r="E35" s="48" t="e">
        <f>$E$6</f>
        <v>#REF!</v>
      </c>
      <c r="F35" s="33">
        <f>$F$6</f>
        <v>0</v>
      </c>
      <c r="G35" s="33" t="e">
        <f>$G$6</f>
        <v>#REF!</v>
      </c>
      <c r="H35" s="33" t="e">
        <f>$H$6</f>
        <v>#REF!</v>
      </c>
      <c r="I35" s="39">
        <f>IF(ISERROR(G35/H35),0,G35/H35)</f>
        <v>0</v>
      </c>
    </row>
    <row r="36" spans="1:9" ht="39.75" customHeight="1" x14ac:dyDescent="0.3">
      <c r="A36" s="35">
        <v>5</v>
      </c>
      <c r="B36" s="36" t="s">
        <v>195</v>
      </c>
      <c r="C36" s="37">
        <v>0.11</v>
      </c>
      <c r="D36" s="48" t="e">
        <f>D7</f>
        <v>#REF!</v>
      </c>
      <c r="E36" s="48" t="e">
        <f>$E$7</f>
        <v>#REF!</v>
      </c>
      <c r="F36" s="33">
        <f>$F$7</f>
        <v>0</v>
      </c>
      <c r="G36" s="33" t="e">
        <f>$G$7</f>
        <v>#REF!</v>
      </c>
      <c r="H36" s="33" t="e">
        <f>$H$7</f>
        <v>#REF!</v>
      </c>
      <c r="I36" s="39">
        <f>IF(ISERROR(G36/H36),0,G36/H36)</f>
        <v>0</v>
      </c>
    </row>
    <row r="37" spans="1:9" ht="17.25" customHeight="1" x14ac:dyDescent="0.3"/>
    <row r="38" spans="1:9" ht="17.25" customHeight="1" x14ac:dyDescent="0.3"/>
    <row r="39" spans="1:9" ht="17.25" customHeight="1" x14ac:dyDescent="0.3"/>
    <row r="40" spans="1:9" ht="17.25" customHeight="1" x14ac:dyDescent="0.3"/>
    <row r="41" spans="1:9" ht="17.25" customHeight="1" x14ac:dyDescent="0.3"/>
    <row r="42" spans="1:9" ht="17.25" customHeight="1" x14ac:dyDescent="0.3"/>
    <row r="43" spans="1:9" ht="17.25" customHeight="1" x14ac:dyDescent="0.3"/>
    <row r="46" spans="1:9" x14ac:dyDescent="0.3">
      <c r="A46" s="49" t="s">
        <v>219</v>
      </c>
    </row>
    <row r="47" spans="1:9" ht="43.2" x14ac:dyDescent="0.3">
      <c r="A47" s="51" t="s">
        <v>72</v>
      </c>
      <c r="B47" s="52" t="s">
        <v>92</v>
      </c>
      <c r="C47" s="52" t="s">
        <v>58</v>
      </c>
      <c r="D47" s="52" t="s">
        <v>85</v>
      </c>
      <c r="E47" s="52" t="s">
        <v>86</v>
      </c>
      <c r="F47" s="56" t="s">
        <v>87</v>
      </c>
      <c r="G47" s="57" t="s">
        <v>88</v>
      </c>
      <c r="H47" s="57" t="s">
        <v>74</v>
      </c>
      <c r="I47" s="52" t="s">
        <v>89</v>
      </c>
    </row>
    <row r="48" spans="1:9" ht="33.75" customHeight="1" x14ac:dyDescent="0.3">
      <c r="A48" s="35">
        <v>7</v>
      </c>
      <c r="B48" s="36" t="s">
        <v>202</v>
      </c>
      <c r="C48" s="37">
        <v>0.11</v>
      </c>
      <c r="D48" s="48" t="e">
        <f>$D$9</f>
        <v>#REF!</v>
      </c>
      <c r="E48" s="48" t="e">
        <f>$E$9</f>
        <v>#REF!</v>
      </c>
      <c r="F48" s="33">
        <f>$F$9</f>
        <v>0</v>
      </c>
      <c r="G48" s="33" t="e">
        <f>$G$9</f>
        <v>#REF!</v>
      </c>
      <c r="H48" s="33" t="e">
        <f>$H$9</f>
        <v>#REF!</v>
      </c>
      <c r="I48" s="39">
        <f>IF(ISERROR(G48/H48),0,G48/H48)</f>
        <v>0</v>
      </c>
    </row>
    <row r="49" spans="1:9" ht="67.5" customHeight="1" x14ac:dyDescent="0.3">
      <c r="A49" s="35">
        <v>8</v>
      </c>
      <c r="B49" s="36" t="s">
        <v>203</v>
      </c>
      <c r="C49" s="37">
        <v>0.11</v>
      </c>
      <c r="D49" s="48" t="e">
        <f>$D$10</f>
        <v>#REF!</v>
      </c>
      <c r="E49" s="48" t="e">
        <f>$E$10</f>
        <v>#REF!</v>
      </c>
      <c r="F49" s="33">
        <f>$F$10</f>
        <v>0</v>
      </c>
      <c r="G49" s="33" t="e">
        <f>$G$10</f>
        <v>#REF!</v>
      </c>
      <c r="H49" s="33" t="e">
        <f>$H$10</f>
        <v>#REF!</v>
      </c>
      <c r="I49" s="39">
        <f>IF(ISERROR(G49/H49),0,G49/H49)</f>
        <v>0</v>
      </c>
    </row>
    <row r="50" spans="1:9" s="70" customFormat="1" x14ac:dyDescent="0.3">
      <c r="A50" s="92"/>
      <c r="B50" s="93"/>
      <c r="C50" s="94"/>
      <c r="D50" s="95"/>
      <c r="E50" s="95"/>
      <c r="F50" s="96"/>
      <c r="G50" s="96"/>
      <c r="H50" s="96"/>
      <c r="I50" s="96"/>
    </row>
    <row r="51" spans="1:9" s="70" customFormat="1" x14ac:dyDescent="0.3">
      <c r="A51" s="92"/>
      <c r="B51" s="93"/>
      <c r="C51" s="94"/>
      <c r="D51" s="95"/>
      <c r="E51" s="95"/>
      <c r="F51" s="96"/>
      <c r="G51" s="96"/>
      <c r="H51" s="96"/>
      <c r="I51" s="96"/>
    </row>
    <row r="52" spans="1:9" s="70" customFormat="1" x14ac:dyDescent="0.3">
      <c r="A52" s="92"/>
      <c r="B52" s="93"/>
      <c r="C52" s="94"/>
      <c r="D52" s="95"/>
      <c r="E52" s="95"/>
      <c r="F52" s="96"/>
      <c r="G52" s="96"/>
      <c r="H52" s="96"/>
      <c r="I52" s="96"/>
    </row>
    <row r="53" spans="1:9" s="70" customFormat="1" x14ac:dyDescent="0.3">
      <c r="A53" s="92"/>
      <c r="B53" s="93"/>
      <c r="C53" s="94"/>
      <c r="D53" s="95"/>
      <c r="E53" s="95"/>
      <c r="F53" s="96"/>
      <c r="G53" s="96"/>
      <c r="H53" s="96"/>
      <c r="I53" s="96"/>
    </row>
    <row r="54" spans="1:9" s="70" customFormat="1" x14ac:dyDescent="0.3">
      <c r="A54" s="92"/>
      <c r="B54" s="93"/>
      <c r="C54" s="94"/>
      <c r="D54" s="95"/>
      <c r="E54" s="95"/>
      <c r="F54" s="96"/>
      <c r="G54" s="96"/>
      <c r="H54" s="96"/>
      <c r="I54" s="96"/>
    </row>
    <row r="55" spans="1:9" s="70" customFormat="1" x14ac:dyDescent="0.3">
      <c r="A55" s="92"/>
      <c r="B55" s="93"/>
      <c r="C55" s="94"/>
      <c r="D55" s="95"/>
      <c r="E55" s="95"/>
      <c r="F55" s="96"/>
      <c r="G55" s="96"/>
      <c r="H55" s="96"/>
      <c r="I55" s="96"/>
    </row>
    <row r="56" spans="1:9" s="70" customFormat="1" x14ac:dyDescent="0.3">
      <c r="A56" s="92"/>
      <c r="B56" s="93"/>
      <c r="C56" s="94"/>
      <c r="D56" s="95"/>
      <c r="E56" s="95"/>
      <c r="F56" s="96"/>
      <c r="G56" s="96"/>
      <c r="H56" s="96"/>
      <c r="I56" s="96"/>
    </row>
    <row r="57" spans="1:9" s="70" customFormat="1" x14ac:dyDescent="0.3">
      <c r="A57" s="92"/>
      <c r="B57" s="93"/>
      <c r="C57" s="94"/>
      <c r="D57" s="95"/>
      <c r="E57" s="95"/>
      <c r="F57" s="96"/>
      <c r="G57" s="96"/>
      <c r="H57" s="96"/>
      <c r="I57" s="96"/>
    </row>
    <row r="58" spans="1:9" x14ac:dyDescent="0.3">
      <c r="I58" s="97"/>
    </row>
    <row r="59" spans="1:9" ht="43.2" x14ac:dyDescent="0.3">
      <c r="A59" s="51" t="s">
        <v>72</v>
      </c>
      <c r="B59" s="52" t="s">
        <v>92</v>
      </c>
      <c r="C59" s="52" t="s">
        <v>58</v>
      </c>
      <c r="D59" s="52" t="s">
        <v>85</v>
      </c>
      <c r="E59" s="52" t="s">
        <v>86</v>
      </c>
      <c r="F59" s="56" t="s">
        <v>87</v>
      </c>
      <c r="G59" s="52" t="s">
        <v>88</v>
      </c>
      <c r="H59" s="52" t="s">
        <v>74</v>
      </c>
      <c r="I59" s="52" t="s">
        <v>89</v>
      </c>
    </row>
    <row r="60" spans="1:9" ht="54" customHeight="1" x14ac:dyDescent="0.3">
      <c r="A60" s="35">
        <v>6</v>
      </c>
      <c r="B60" s="36" t="s">
        <v>207</v>
      </c>
      <c r="C60" s="37">
        <v>0.11</v>
      </c>
      <c r="D60" s="48" t="e">
        <f>$D$8</f>
        <v>#REF!</v>
      </c>
      <c r="E60" s="48" t="e">
        <f>$E$8</f>
        <v>#REF!</v>
      </c>
      <c r="F60" s="33">
        <f>$F$8</f>
        <v>0</v>
      </c>
      <c r="G60" s="33" t="e">
        <f>$G$8</f>
        <v>#REF!</v>
      </c>
      <c r="H60" s="33" t="e">
        <f>$H$8</f>
        <v>#REF!</v>
      </c>
      <c r="I60" s="90">
        <f>IF(ISERROR(G60/H60),0,G60/H60)</f>
        <v>0</v>
      </c>
    </row>
    <row r="70" spans="1:9" ht="43.2" x14ac:dyDescent="0.3">
      <c r="A70" s="51" t="s">
        <v>72</v>
      </c>
      <c r="B70" s="52" t="s">
        <v>92</v>
      </c>
      <c r="C70" s="52" t="s">
        <v>58</v>
      </c>
      <c r="D70" s="52" t="s">
        <v>85</v>
      </c>
      <c r="E70" s="52" t="s">
        <v>86</v>
      </c>
      <c r="F70" s="56" t="s">
        <v>87</v>
      </c>
      <c r="G70" s="52" t="s">
        <v>88</v>
      </c>
      <c r="H70" s="52" t="s">
        <v>74</v>
      </c>
      <c r="I70" s="52" t="s">
        <v>89</v>
      </c>
    </row>
    <row r="71" spans="1:9" ht="45.75" customHeight="1" x14ac:dyDescent="0.3">
      <c r="A71" s="35">
        <v>9</v>
      </c>
      <c r="B71" s="36" t="s">
        <v>205</v>
      </c>
      <c r="C71" s="37">
        <v>0.12</v>
      </c>
      <c r="D71" s="48" t="e">
        <f>$D$11</f>
        <v>#REF!</v>
      </c>
      <c r="E71" s="48" t="e">
        <f>$E$11</f>
        <v>#REF!</v>
      </c>
      <c r="F71" s="33">
        <f>$F$11</f>
        <v>0</v>
      </c>
      <c r="G71" s="33" t="e">
        <f>$G$11</f>
        <v>#REF!</v>
      </c>
      <c r="H71" s="33" t="e">
        <f>$H$11</f>
        <v>#REF!</v>
      </c>
      <c r="I71" s="39">
        <f>IF(ISERROR(G71/H71),0,G71/H71)</f>
        <v>0</v>
      </c>
    </row>
  </sheetData>
  <mergeCells count="1">
    <mergeCell ref="A12:B12"/>
  </mergeCells>
  <pageMargins left="0.7" right="0.7" top="0.75" bottom="0.75" header="0.3" footer="0.3"/>
  <pageSetup scale="5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1"/>
  <sheetViews>
    <sheetView zoomScale="69" zoomScaleNormal="69" workbookViewId="0">
      <selection activeCell="G10" sqref="G10"/>
    </sheetView>
  </sheetViews>
  <sheetFormatPr baseColWidth="10" defaultRowHeight="14.4" x14ac:dyDescent="0.3"/>
  <cols>
    <col min="1" max="1" width="6.88671875" customWidth="1"/>
    <col min="2" max="2" width="39.6640625" customWidth="1"/>
    <col min="3" max="3" width="16.88671875" customWidth="1"/>
    <col min="4" max="4" width="14.6640625" customWidth="1"/>
    <col min="5" max="5" width="14.5546875" customWidth="1"/>
    <col min="6" max="6" width="18.109375" customWidth="1"/>
    <col min="7" max="7" width="12.88671875" customWidth="1"/>
    <col min="8" max="8" width="13.6640625" customWidth="1"/>
    <col min="9" max="9" width="17.109375" customWidth="1"/>
  </cols>
  <sheetData>
    <row r="1" spans="1:11" x14ac:dyDescent="0.3">
      <c r="A1">
        <f ca="1">A1:Q15</f>
        <v>0</v>
      </c>
    </row>
    <row r="2" spans="1:11" ht="43.2" x14ac:dyDescent="0.3">
      <c r="A2" s="51" t="s">
        <v>72</v>
      </c>
      <c r="B2" s="52" t="s">
        <v>84</v>
      </c>
      <c r="C2" s="52" t="s">
        <v>58</v>
      </c>
      <c r="D2" s="52" t="s">
        <v>85</v>
      </c>
      <c r="E2" s="52" t="s">
        <v>86</v>
      </c>
      <c r="F2" s="52" t="s">
        <v>87</v>
      </c>
      <c r="G2" s="52" t="s">
        <v>88</v>
      </c>
      <c r="H2" s="52" t="s">
        <v>74</v>
      </c>
      <c r="I2" s="52" t="s">
        <v>89</v>
      </c>
    </row>
    <row r="3" spans="1:11" ht="47.25" customHeight="1" x14ac:dyDescent="0.3">
      <c r="A3" s="35">
        <v>1</v>
      </c>
      <c r="B3" s="36" t="s">
        <v>182</v>
      </c>
      <c r="C3" s="37">
        <v>0.11</v>
      </c>
      <c r="D3" s="88" t="e">
        <f>#REF!</f>
        <v>#REF!</v>
      </c>
      <c r="E3" s="38" t="e">
        <f>#REF!</f>
        <v>#REF!</v>
      </c>
      <c r="F3" s="117">
        <f t="shared" ref="F3:F12" si="0">IF(ISERROR(E3/D3),0,(E3/D3))</f>
        <v>0</v>
      </c>
      <c r="G3" s="40" t="e">
        <f>#REF!</f>
        <v>#REF!</v>
      </c>
      <c r="H3" s="89" t="e">
        <f>#REF!</f>
        <v>#REF!</v>
      </c>
      <c r="I3" s="39">
        <f>IF(ISERROR(G3/H3),0,G3/H3)</f>
        <v>0</v>
      </c>
    </row>
    <row r="4" spans="1:11" ht="49.5" customHeight="1" x14ac:dyDescent="0.3">
      <c r="A4" s="35">
        <v>2</v>
      </c>
      <c r="B4" s="36" t="s">
        <v>184</v>
      </c>
      <c r="C4" s="37">
        <v>0.11</v>
      </c>
      <c r="D4" s="88" t="e">
        <f>#REF!</f>
        <v>#REF!</v>
      </c>
      <c r="E4" s="38" t="e">
        <f>#REF!</f>
        <v>#REF!</v>
      </c>
      <c r="F4" s="117">
        <f t="shared" si="0"/>
        <v>0</v>
      </c>
      <c r="G4" s="40" t="e">
        <f>#REF!</f>
        <v>#REF!</v>
      </c>
      <c r="H4" s="89" t="e">
        <f>#REF!</f>
        <v>#REF!</v>
      </c>
      <c r="I4" s="39">
        <f t="shared" ref="I4:I11" si="1">IF(ISERROR(G4/H4),0,G4/H4)</f>
        <v>0</v>
      </c>
    </row>
    <row r="5" spans="1:11" ht="43.2" x14ac:dyDescent="0.3">
      <c r="A5" s="35">
        <v>3</v>
      </c>
      <c r="B5" s="36" t="s">
        <v>187</v>
      </c>
      <c r="C5" s="37">
        <v>0.11</v>
      </c>
      <c r="D5" s="88" t="e">
        <f>#REF!</f>
        <v>#REF!</v>
      </c>
      <c r="E5" s="38" t="e">
        <f>#REF!</f>
        <v>#REF!</v>
      </c>
      <c r="F5" s="117">
        <f t="shared" si="0"/>
        <v>0</v>
      </c>
      <c r="G5" s="40" t="e">
        <f>#REF!</f>
        <v>#REF!</v>
      </c>
      <c r="H5" s="89" t="e">
        <f>#REF!</f>
        <v>#REF!</v>
      </c>
      <c r="I5" s="39">
        <f t="shared" si="1"/>
        <v>0</v>
      </c>
    </row>
    <row r="6" spans="1:11" ht="62.25" customHeight="1" x14ac:dyDescent="0.3">
      <c r="A6" s="35">
        <v>4</v>
      </c>
      <c r="B6" s="36" t="s">
        <v>191</v>
      </c>
      <c r="C6" s="37">
        <v>0.11</v>
      </c>
      <c r="D6" s="88" t="e">
        <f>#REF!</f>
        <v>#REF!</v>
      </c>
      <c r="E6" s="38" t="e">
        <f>#REF!</f>
        <v>#REF!</v>
      </c>
      <c r="F6" s="117">
        <f t="shared" si="0"/>
        <v>0</v>
      </c>
      <c r="G6" s="40" t="e">
        <f>#REF!</f>
        <v>#REF!</v>
      </c>
      <c r="H6" s="89" t="e">
        <f>#REF!</f>
        <v>#REF!</v>
      </c>
      <c r="I6" s="116">
        <f t="shared" si="1"/>
        <v>0</v>
      </c>
    </row>
    <row r="7" spans="1:11" ht="39" customHeight="1" x14ac:dyDescent="0.3">
      <c r="A7" s="35">
        <v>5</v>
      </c>
      <c r="B7" s="36" t="s">
        <v>195</v>
      </c>
      <c r="C7" s="37">
        <v>0.11</v>
      </c>
      <c r="D7" s="88" t="e">
        <f>#REF!</f>
        <v>#REF!</v>
      </c>
      <c r="E7" s="38" t="e">
        <f>+#REF!</f>
        <v>#REF!</v>
      </c>
      <c r="F7" s="117">
        <f t="shared" si="0"/>
        <v>0</v>
      </c>
      <c r="G7" s="40" t="e">
        <f>#REF!</f>
        <v>#REF!</v>
      </c>
      <c r="H7" s="89" t="e">
        <f>#REF!</f>
        <v>#REF!</v>
      </c>
      <c r="I7" s="39">
        <f t="shared" si="1"/>
        <v>0</v>
      </c>
    </row>
    <row r="8" spans="1:11" ht="53.25" customHeight="1" x14ac:dyDescent="0.3">
      <c r="A8" s="35">
        <v>6</v>
      </c>
      <c r="B8" s="36" t="s">
        <v>206</v>
      </c>
      <c r="C8" s="37">
        <v>0.11</v>
      </c>
      <c r="D8" s="88" t="e">
        <f>#REF!</f>
        <v>#REF!</v>
      </c>
      <c r="E8" s="38" t="e">
        <f>+#REF!</f>
        <v>#REF!</v>
      </c>
      <c r="F8" s="117">
        <f t="shared" si="0"/>
        <v>0</v>
      </c>
      <c r="G8" s="40" t="e">
        <f>#REF!</f>
        <v>#REF!</v>
      </c>
      <c r="H8" s="89" t="e">
        <f>#REF!</f>
        <v>#REF!</v>
      </c>
      <c r="I8" s="90">
        <f t="shared" si="1"/>
        <v>0</v>
      </c>
    </row>
    <row r="9" spans="1:11" ht="53.25" customHeight="1" x14ac:dyDescent="0.3">
      <c r="A9" s="35">
        <v>7</v>
      </c>
      <c r="B9" s="36" t="s">
        <v>202</v>
      </c>
      <c r="C9" s="37">
        <v>0.11</v>
      </c>
      <c r="D9" s="88" t="e">
        <f>#REF!</f>
        <v>#REF!</v>
      </c>
      <c r="E9" s="38" t="e">
        <f>+#REF!</f>
        <v>#REF!</v>
      </c>
      <c r="F9" s="117">
        <f t="shared" si="0"/>
        <v>0</v>
      </c>
      <c r="G9" s="40" t="e">
        <f>#REF!</f>
        <v>#REF!</v>
      </c>
      <c r="H9" s="89" t="e">
        <f>#REF!</f>
        <v>#REF!</v>
      </c>
      <c r="I9" s="39">
        <f t="shared" si="1"/>
        <v>0</v>
      </c>
    </row>
    <row r="10" spans="1:11" ht="66" customHeight="1" x14ac:dyDescent="0.3">
      <c r="A10" s="35">
        <v>8</v>
      </c>
      <c r="B10" s="36" t="s">
        <v>203</v>
      </c>
      <c r="C10" s="37">
        <v>0.11</v>
      </c>
      <c r="D10" s="88" t="e">
        <f>#REF!</f>
        <v>#REF!</v>
      </c>
      <c r="E10" s="38" t="e">
        <f>+#REF!</f>
        <v>#REF!</v>
      </c>
      <c r="F10" s="117">
        <f t="shared" si="0"/>
        <v>0</v>
      </c>
      <c r="G10" s="40" t="e">
        <f>#REF!</f>
        <v>#REF!</v>
      </c>
      <c r="H10" s="89" t="e">
        <f>#REF!</f>
        <v>#REF!</v>
      </c>
      <c r="I10" s="39">
        <f t="shared" si="1"/>
        <v>0</v>
      </c>
    </row>
    <row r="11" spans="1:11" ht="40.5" customHeight="1" x14ac:dyDescent="0.3">
      <c r="A11" s="35">
        <v>9</v>
      </c>
      <c r="B11" s="36" t="s">
        <v>205</v>
      </c>
      <c r="C11" s="37">
        <v>0.12</v>
      </c>
      <c r="D11" s="88" t="e">
        <f>#REF!</f>
        <v>#REF!</v>
      </c>
      <c r="E11" s="38" t="e">
        <f>+#REF!</f>
        <v>#REF!</v>
      </c>
      <c r="F11" s="117">
        <f t="shared" si="0"/>
        <v>0</v>
      </c>
      <c r="G11" s="40" t="e">
        <f>#REF!</f>
        <v>#REF!</v>
      </c>
      <c r="H11" s="89" t="e">
        <f>#REF!</f>
        <v>#REF!</v>
      </c>
      <c r="I11" s="39">
        <f t="shared" si="1"/>
        <v>0</v>
      </c>
    </row>
    <row r="12" spans="1:11" x14ac:dyDescent="0.3">
      <c r="A12" s="226" t="s">
        <v>90</v>
      </c>
      <c r="B12" s="226"/>
      <c r="C12" s="53">
        <f>SUM(C3:C11)</f>
        <v>1</v>
      </c>
      <c r="D12" s="54" t="e">
        <f>SUM(D3:D11)</f>
        <v>#REF!</v>
      </c>
      <c r="E12" s="54" t="e">
        <f>SUM(E3:E11)</f>
        <v>#REF!</v>
      </c>
      <c r="F12" s="118">
        <f t="shared" si="0"/>
        <v>0</v>
      </c>
      <c r="G12" s="55" t="e">
        <f>SUMPRODUCT($C$3:$C$11,G3:G11)</f>
        <v>#REF!</v>
      </c>
      <c r="H12" s="55" t="e">
        <f>SUMPRODUCT($C$3:$C$11,H3:H11)</f>
        <v>#REF!</v>
      </c>
      <c r="I12" s="55">
        <f>IF(ISERROR(G12/H12),0,G12/H12)</f>
        <v>0</v>
      </c>
    </row>
    <row r="13" spans="1:11" x14ac:dyDescent="0.3">
      <c r="E13" s="41"/>
      <c r="K13" s="41"/>
    </row>
    <row r="15" spans="1:11" x14ac:dyDescent="0.3">
      <c r="B15" s="42"/>
      <c r="C15" s="43">
        <v>43250</v>
      </c>
      <c r="D15" s="43">
        <v>43190</v>
      </c>
    </row>
    <row r="16" spans="1:11" x14ac:dyDescent="0.3">
      <c r="B16" s="34" t="s">
        <v>87</v>
      </c>
      <c r="C16" s="45">
        <f>F12</f>
        <v>0</v>
      </c>
      <c r="D16" s="45">
        <v>0.8</v>
      </c>
    </row>
    <row r="17" spans="1:9" x14ac:dyDescent="0.3">
      <c r="B17" s="34" t="s">
        <v>89</v>
      </c>
      <c r="C17" s="44">
        <f>I12</f>
        <v>0</v>
      </c>
      <c r="D17" s="44">
        <v>0.76900000000000002</v>
      </c>
    </row>
    <row r="18" spans="1:9" x14ac:dyDescent="0.3">
      <c r="I18" s="46"/>
    </row>
    <row r="24" spans="1:9" x14ac:dyDescent="0.3">
      <c r="A24" s="47" t="s">
        <v>91</v>
      </c>
    </row>
    <row r="26" spans="1:9" ht="43.2" x14ac:dyDescent="0.3">
      <c r="A26" s="51" t="s">
        <v>72</v>
      </c>
      <c r="B26" s="52" t="s">
        <v>92</v>
      </c>
      <c r="C26" s="52" t="s">
        <v>58</v>
      </c>
      <c r="D26" s="52" t="s">
        <v>85</v>
      </c>
      <c r="E26" s="52" t="s">
        <v>86</v>
      </c>
      <c r="F26" s="56" t="s">
        <v>87</v>
      </c>
      <c r="G26" s="57" t="s">
        <v>88</v>
      </c>
      <c r="H26" s="57" t="s">
        <v>74</v>
      </c>
      <c r="I26" s="52" t="s">
        <v>89</v>
      </c>
    </row>
    <row r="27" spans="1:9" ht="46.5" customHeight="1" x14ac:dyDescent="0.3">
      <c r="A27" s="35">
        <v>1</v>
      </c>
      <c r="B27" s="36" t="s">
        <v>182</v>
      </c>
      <c r="C27" s="37">
        <v>0.11</v>
      </c>
      <c r="D27" s="48" t="e">
        <f>$D$3</f>
        <v>#REF!</v>
      </c>
      <c r="E27" s="48" t="e">
        <f>$E$3</f>
        <v>#REF!</v>
      </c>
      <c r="F27" s="37">
        <f>$F$3</f>
        <v>0</v>
      </c>
      <c r="G27" s="37" t="e">
        <f>$G$3</f>
        <v>#REF!</v>
      </c>
      <c r="H27" s="91" t="e">
        <f>$H$3</f>
        <v>#REF!</v>
      </c>
      <c r="I27" s="39">
        <f>IF(ISERROR(G27/H27),0,G27/H27)</f>
        <v>0</v>
      </c>
    </row>
    <row r="28" spans="1:9" ht="50.25" customHeight="1" x14ac:dyDescent="0.3">
      <c r="A28" s="35">
        <v>2</v>
      </c>
      <c r="B28" s="36" t="s">
        <v>184</v>
      </c>
      <c r="C28" s="37">
        <v>0.11</v>
      </c>
      <c r="D28" s="48" t="e">
        <f>$D$4</f>
        <v>#REF!</v>
      </c>
      <c r="E28" s="48" t="e">
        <f>$E$4</f>
        <v>#REF!</v>
      </c>
      <c r="F28" s="33">
        <f>$F$4</f>
        <v>0</v>
      </c>
      <c r="G28" s="33" t="e">
        <f>$G$4</f>
        <v>#REF!</v>
      </c>
      <c r="H28" s="33" t="e">
        <f>$H$4</f>
        <v>#REF!</v>
      </c>
      <c r="I28" s="39">
        <f>IF(ISERROR(G28/H28),0,G28/H28)</f>
        <v>0</v>
      </c>
    </row>
    <row r="29" spans="1:9" ht="53.25" customHeight="1" x14ac:dyDescent="0.3"/>
    <row r="30" spans="1:9" ht="53.25" customHeight="1" x14ac:dyDescent="0.3"/>
    <row r="31" spans="1:9" x14ac:dyDescent="0.3">
      <c r="A31" s="49" t="s">
        <v>218</v>
      </c>
    </row>
    <row r="33" spans="1:9" ht="43.2" x14ac:dyDescent="0.3">
      <c r="A33" s="51" t="s">
        <v>72</v>
      </c>
      <c r="B33" s="52" t="s">
        <v>92</v>
      </c>
      <c r="C33" s="52" t="s">
        <v>58</v>
      </c>
      <c r="D33" s="52" t="s">
        <v>85</v>
      </c>
      <c r="E33" s="52" t="s">
        <v>86</v>
      </c>
      <c r="F33" s="56" t="s">
        <v>87</v>
      </c>
      <c r="G33" s="52" t="s">
        <v>88</v>
      </c>
      <c r="H33" s="52" t="s">
        <v>74</v>
      </c>
      <c r="I33" s="52" t="s">
        <v>89</v>
      </c>
    </row>
    <row r="34" spans="1:9" ht="28.8" x14ac:dyDescent="0.3">
      <c r="A34" s="35">
        <v>3</v>
      </c>
      <c r="B34" s="36" t="s">
        <v>105</v>
      </c>
      <c r="C34" s="37">
        <v>0.11</v>
      </c>
      <c r="D34" s="48" t="e">
        <f>D5</f>
        <v>#REF!</v>
      </c>
      <c r="E34" s="48" t="e">
        <f>$E$5</f>
        <v>#REF!</v>
      </c>
      <c r="F34" s="33">
        <f>$F$5</f>
        <v>0</v>
      </c>
      <c r="G34" s="33" t="e">
        <f>$G$5</f>
        <v>#REF!</v>
      </c>
      <c r="H34" s="33" t="e">
        <f>$H$5</f>
        <v>#REF!</v>
      </c>
      <c r="I34" s="39">
        <f>IF(ISERROR(G34/H34),0,G34/H34)</f>
        <v>0</v>
      </c>
    </row>
    <row r="35" spans="1:9" ht="72" customHeight="1" x14ac:dyDescent="0.3">
      <c r="A35" s="35">
        <v>4</v>
      </c>
      <c r="B35" s="36" t="s">
        <v>191</v>
      </c>
      <c r="C35" s="37">
        <v>0.11</v>
      </c>
      <c r="D35" s="48" t="e">
        <f>D6</f>
        <v>#REF!</v>
      </c>
      <c r="E35" s="48" t="e">
        <f>$E$6</f>
        <v>#REF!</v>
      </c>
      <c r="F35" s="33">
        <f>$F$6</f>
        <v>0</v>
      </c>
      <c r="G35" s="33" t="e">
        <f>$G$6</f>
        <v>#REF!</v>
      </c>
      <c r="H35" s="33" t="e">
        <f>$H$6</f>
        <v>#REF!</v>
      </c>
      <c r="I35" s="39">
        <f>IF(ISERROR(G35/H35),0,G35/H35)</f>
        <v>0</v>
      </c>
    </row>
    <row r="36" spans="1:9" ht="39.75" customHeight="1" x14ac:dyDescent="0.3">
      <c r="A36" s="35">
        <v>5</v>
      </c>
      <c r="B36" s="36" t="s">
        <v>195</v>
      </c>
      <c r="C36" s="37">
        <v>0.11</v>
      </c>
      <c r="D36" s="48" t="e">
        <f>D7</f>
        <v>#REF!</v>
      </c>
      <c r="E36" s="48" t="e">
        <f>$E$7</f>
        <v>#REF!</v>
      </c>
      <c r="F36" s="33">
        <f>$F$7</f>
        <v>0</v>
      </c>
      <c r="G36" s="33" t="e">
        <f>$G$7</f>
        <v>#REF!</v>
      </c>
      <c r="H36" s="33" t="e">
        <f>$H$7</f>
        <v>#REF!</v>
      </c>
      <c r="I36" s="39">
        <f>IF(ISERROR(G36/H36),0,G36/H36)</f>
        <v>0</v>
      </c>
    </row>
    <row r="37" spans="1:9" ht="17.25" customHeight="1" x14ac:dyDescent="0.3"/>
    <row r="38" spans="1:9" ht="17.25" customHeight="1" x14ac:dyDescent="0.3"/>
    <row r="39" spans="1:9" ht="17.25" customHeight="1" x14ac:dyDescent="0.3"/>
    <row r="40" spans="1:9" ht="17.25" customHeight="1" x14ac:dyDescent="0.3"/>
    <row r="41" spans="1:9" ht="17.25" customHeight="1" x14ac:dyDescent="0.3"/>
    <row r="42" spans="1:9" ht="17.25" customHeight="1" x14ac:dyDescent="0.3"/>
    <row r="43" spans="1:9" ht="17.25" customHeight="1" x14ac:dyDescent="0.3"/>
    <row r="46" spans="1:9" x14ac:dyDescent="0.3">
      <c r="A46" s="49" t="s">
        <v>219</v>
      </c>
    </row>
    <row r="47" spans="1:9" ht="43.2" x14ac:dyDescent="0.3">
      <c r="A47" s="51" t="s">
        <v>72</v>
      </c>
      <c r="B47" s="52" t="s">
        <v>92</v>
      </c>
      <c r="C47" s="52" t="s">
        <v>58</v>
      </c>
      <c r="D47" s="52" t="s">
        <v>85</v>
      </c>
      <c r="E47" s="52" t="s">
        <v>86</v>
      </c>
      <c r="F47" s="56" t="s">
        <v>87</v>
      </c>
      <c r="G47" s="57" t="s">
        <v>88</v>
      </c>
      <c r="H47" s="57" t="s">
        <v>74</v>
      </c>
      <c r="I47" s="52" t="s">
        <v>89</v>
      </c>
    </row>
    <row r="48" spans="1:9" ht="33.75" customHeight="1" x14ac:dyDescent="0.3">
      <c r="A48" s="35">
        <v>7</v>
      </c>
      <c r="B48" s="36" t="s">
        <v>202</v>
      </c>
      <c r="C48" s="37">
        <v>0.11</v>
      </c>
      <c r="D48" s="48" t="e">
        <f>$D$9</f>
        <v>#REF!</v>
      </c>
      <c r="E48" s="48" t="e">
        <f>$E$9</f>
        <v>#REF!</v>
      </c>
      <c r="F48" s="33">
        <f>$F$9</f>
        <v>0</v>
      </c>
      <c r="G48" s="33" t="e">
        <f>$G$9</f>
        <v>#REF!</v>
      </c>
      <c r="H48" s="33" t="e">
        <f>$H$9</f>
        <v>#REF!</v>
      </c>
      <c r="I48" s="39">
        <f>IF(ISERROR(G48/H48),0,G48/H48)</f>
        <v>0</v>
      </c>
    </row>
    <row r="49" spans="1:9" ht="67.5" customHeight="1" x14ac:dyDescent="0.3">
      <c r="A49" s="35">
        <v>8</v>
      </c>
      <c r="B49" s="36" t="s">
        <v>203</v>
      </c>
      <c r="C49" s="37">
        <v>0.11</v>
      </c>
      <c r="D49" s="48" t="e">
        <f>$D$10</f>
        <v>#REF!</v>
      </c>
      <c r="E49" s="48" t="e">
        <f>$E$10</f>
        <v>#REF!</v>
      </c>
      <c r="F49" s="33">
        <f>$F$10</f>
        <v>0</v>
      </c>
      <c r="G49" s="33" t="e">
        <f>$G$10</f>
        <v>#REF!</v>
      </c>
      <c r="H49" s="33" t="e">
        <f>$H$10</f>
        <v>#REF!</v>
      </c>
      <c r="I49" s="39">
        <f>IF(ISERROR(G49/H49),0,G49/H49)</f>
        <v>0</v>
      </c>
    </row>
    <row r="50" spans="1:9" s="70" customFormat="1" x14ac:dyDescent="0.3">
      <c r="A50" s="92"/>
      <c r="B50" s="93"/>
      <c r="C50" s="94"/>
      <c r="D50" s="95"/>
      <c r="E50" s="95"/>
      <c r="F50" s="96"/>
      <c r="G50" s="96"/>
      <c r="H50" s="96"/>
      <c r="I50" s="96"/>
    </row>
    <row r="51" spans="1:9" s="70" customFormat="1" x14ac:dyDescent="0.3">
      <c r="A51" s="92"/>
      <c r="B51" s="93"/>
      <c r="C51" s="94"/>
      <c r="D51" s="95"/>
      <c r="E51" s="95"/>
      <c r="F51" s="96"/>
      <c r="G51" s="96"/>
      <c r="H51" s="96"/>
      <c r="I51" s="96"/>
    </row>
    <row r="52" spans="1:9" s="70" customFormat="1" x14ac:dyDescent="0.3">
      <c r="A52" s="92"/>
      <c r="B52" s="93"/>
      <c r="C52" s="94"/>
      <c r="D52" s="95"/>
      <c r="E52" s="95"/>
      <c r="F52" s="96"/>
      <c r="G52" s="96"/>
      <c r="H52" s="96"/>
      <c r="I52" s="96"/>
    </row>
    <row r="53" spans="1:9" s="70" customFormat="1" x14ac:dyDescent="0.3">
      <c r="A53" s="92"/>
      <c r="B53" s="93"/>
      <c r="C53" s="94"/>
      <c r="D53" s="95"/>
      <c r="E53" s="95"/>
      <c r="F53" s="96"/>
      <c r="G53" s="96"/>
      <c r="H53" s="96"/>
      <c r="I53" s="96"/>
    </row>
    <row r="54" spans="1:9" s="70" customFormat="1" x14ac:dyDescent="0.3">
      <c r="A54" s="92"/>
      <c r="B54" s="93"/>
      <c r="C54" s="94"/>
      <c r="D54" s="95"/>
      <c r="E54" s="95"/>
      <c r="F54" s="96"/>
      <c r="G54" s="96"/>
      <c r="H54" s="96"/>
      <c r="I54" s="96"/>
    </row>
    <row r="55" spans="1:9" s="70" customFormat="1" x14ac:dyDescent="0.3">
      <c r="A55" s="92"/>
      <c r="B55" s="93"/>
      <c r="C55" s="94"/>
      <c r="D55" s="95"/>
      <c r="E55" s="95"/>
      <c r="F55" s="96"/>
      <c r="G55" s="96"/>
      <c r="H55" s="96"/>
      <c r="I55" s="96"/>
    </row>
    <row r="56" spans="1:9" s="70" customFormat="1" x14ac:dyDescent="0.3">
      <c r="A56" s="92"/>
      <c r="B56" s="93"/>
      <c r="C56" s="94"/>
      <c r="D56" s="95"/>
      <c r="E56" s="95"/>
      <c r="F56" s="96"/>
      <c r="G56" s="96"/>
      <c r="H56" s="96"/>
      <c r="I56" s="96"/>
    </row>
    <row r="57" spans="1:9" s="70" customFormat="1" x14ac:dyDescent="0.3">
      <c r="A57" s="92"/>
      <c r="B57" s="93"/>
      <c r="C57" s="94"/>
      <c r="D57" s="95"/>
      <c r="E57" s="95"/>
      <c r="F57" s="96"/>
      <c r="G57" s="96"/>
      <c r="H57" s="96"/>
      <c r="I57" s="96"/>
    </row>
    <row r="58" spans="1:9" x14ac:dyDescent="0.3">
      <c r="I58" s="97"/>
    </row>
    <row r="59" spans="1:9" ht="43.2" x14ac:dyDescent="0.3">
      <c r="A59" s="51" t="s">
        <v>72</v>
      </c>
      <c r="B59" s="52" t="s">
        <v>92</v>
      </c>
      <c r="C59" s="52" t="s">
        <v>58</v>
      </c>
      <c r="D59" s="52" t="s">
        <v>85</v>
      </c>
      <c r="E59" s="52" t="s">
        <v>86</v>
      </c>
      <c r="F59" s="56" t="s">
        <v>87</v>
      </c>
      <c r="G59" s="52" t="s">
        <v>88</v>
      </c>
      <c r="H59" s="52" t="s">
        <v>74</v>
      </c>
      <c r="I59" s="52" t="s">
        <v>89</v>
      </c>
    </row>
    <row r="60" spans="1:9" ht="54" customHeight="1" x14ac:dyDescent="0.3">
      <c r="A60" s="35">
        <v>6</v>
      </c>
      <c r="B60" s="36" t="s">
        <v>207</v>
      </c>
      <c r="C60" s="37">
        <v>0.11</v>
      </c>
      <c r="D60" s="48" t="e">
        <f>$D$8</f>
        <v>#REF!</v>
      </c>
      <c r="E60" s="48" t="e">
        <f>$E$8</f>
        <v>#REF!</v>
      </c>
      <c r="F60" s="33">
        <f>$F$8</f>
        <v>0</v>
      </c>
      <c r="G60" s="33" t="e">
        <f>$G$8</f>
        <v>#REF!</v>
      </c>
      <c r="H60" s="33" t="e">
        <f>$H$8</f>
        <v>#REF!</v>
      </c>
      <c r="I60" s="90">
        <f>IF(ISERROR(G60/H60),0,G60/H60)</f>
        <v>0</v>
      </c>
    </row>
    <row r="70" spans="1:9" ht="43.2" x14ac:dyDescent="0.3">
      <c r="A70" s="51" t="s">
        <v>72</v>
      </c>
      <c r="B70" s="52" t="s">
        <v>92</v>
      </c>
      <c r="C70" s="52" t="s">
        <v>58</v>
      </c>
      <c r="D70" s="52" t="s">
        <v>85</v>
      </c>
      <c r="E70" s="52" t="s">
        <v>86</v>
      </c>
      <c r="F70" s="56" t="s">
        <v>87</v>
      </c>
      <c r="G70" s="52" t="s">
        <v>88</v>
      </c>
      <c r="H70" s="52" t="s">
        <v>74</v>
      </c>
      <c r="I70" s="52" t="s">
        <v>89</v>
      </c>
    </row>
    <row r="71" spans="1:9" ht="45.75" customHeight="1" x14ac:dyDescent="0.3">
      <c r="A71" s="35">
        <v>9</v>
      </c>
      <c r="B71" s="36" t="s">
        <v>205</v>
      </c>
      <c r="C71" s="37">
        <v>0.12</v>
      </c>
      <c r="D71" s="48" t="e">
        <f>$D$11</f>
        <v>#REF!</v>
      </c>
      <c r="E71" s="48" t="e">
        <f>$E$11</f>
        <v>#REF!</v>
      </c>
      <c r="F71" s="33">
        <f>$F$11</f>
        <v>0</v>
      </c>
      <c r="G71" s="33" t="e">
        <f>$G$11</f>
        <v>#REF!</v>
      </c>
      <c r="H71" s="33" t="e">
        <f>$H$11</f>
        <v>#REF!</v>
      </c>
      <c r="I71" s="39">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1"/>
  <sheetViews>
    <sheetView topLeftCell="A4" zoomScale="69" zoomScaleNormal="69" workbookViewId="0">
      <selection activeCell="G7" sqref="G7"/>
    </sheetView>
  </sheetViews>
  <sheetFormatPr baseColWidth="10" defaultRowHeight="14.4" x14ac:dyDescent="0.3"/>
  <cols>
    <col min="1" max="1" width="6.88671875" customWidth="1"/>
    <col min="2" max="2" width="39.6640625" customWidth="1"/>
    <col min="3" max="3" width="14.109375" customWidth="1"/>
    <col min="4" max="4" width="14.6640625" customWidth="1"/>
    <col min="5" max="5" width="14.5546875" customWidth="1"/>
    <col min="6" max="6" width="18.109375" customWidth="1"/>
    <col min="7" max="7" width="12.88671875" customWidth="1"/>
    <col min="8" max="8" width="13.6640625" customWidth="1"/>
    <col min="9" max="9" width="17.109375" customWidth="1"/>
  </cols>
  <sheetData>
    <row r="1" spans="1:11" x14ac:dyDescent="0.3">
      <c r="A1">
        <f ca="1">A1:Q15</f>
        <v>0</v>
      </c>
    </row>
    <row r="2" spans="1:11" ht="43.2" x14ac:dyDescent="0.3">
      <c r="A2" s="51" t="s">
        <v>72</v>
      </c>
      <c r="B2" s="52" t="s">
        <v>84</v>
      </c>
      <c r="C2" s="52" t="s">
        <v>58</v>
      </c>
      <c r="D2" s="52" t="s">
        <v>85</v>
      </c>
      <c r="E2" s="52" t="s">
        <v>86</v>
      </c>
      <c r="F2" s="52" t="s">
        <v>87</v>
      </c>
      <c r="G2" s="52" t="s">
        <v>88</v>
      </c>
      <c r="H2" s="52" t="s">
        <v>74</v>
      </c>
      <c r="I2" s="52" t="s">
        <v>89</v>
      </c>
    </row>
    <row r="3" spans="1:11" ht="47.25" customHeight="1" x14ac:dyDescent="0.3">
      <c r="A3" s="35">
        <v>1</v>
      </c>
      <c r="B3" s="36" t="s">
        <v>182</v>
      </c>
      <c r="C3" s="37">
        <v>0.11</v>
      </c>
      <c r="D3" s="88" t="e">
        <f>#REF!</f>
        <v>#REF!</v>
      </c>
      <c r="E3" s="38" t="e">
        <f>#REF!</f>
        <v>#REF!</v>
      </c>
      <c r="F3" s="117">
        <f t="shared" ref="F3:F12" si="0">IF(ISERROR(E3/D3),0,(E3/D3))</f>
        <v>0</v>
      </c>
      <c r="G3" s="40" t="e">
        <f>#REF!</f>
        <v>#REF!</v>
      </c>
      <c r="H3" s="89" t="e">
        <f>#REF!</f>
        <v>#REF!</v>
      </c>
      <c r="I3" s="39">
        <f>IF(ISERROR(G3/H3),0,G3/H3)</f>
        <v>0</v>
      </c>
    </row>
    <row r="4" spans="1:11" ht="49.5" customHeight="1" x14ac:dyDescent="0.3">
      <c r="A4" s="35">
        <v>2</v>
      </c>
      <c r="B4" s="36" t="s">
        <v>184</v>
      </c>
      <c r="C4" s="37">
        <v>0.11</v>
      </c>
      <c r="D4" s="88" t="e">
        <f>#REF!</f>
        <v>#REF!</v>
      </c>
      <c r="E4" s="38" t="e">
        <f>#REF!</f>
        <v>#REF!</v>
      </c>
      <c r="F4" s="117">
        <f t="shared" si="0"/>
        <v>0</v>
      </c>
      <c r="G4" s="40" t="e">
        <f>#REF!</f>
        <v>#REF!</v>
      </c>
      <c r="H4" s="89" t="e">
        <f>#REF!</f>
        <v>#REF!</v>
      </c>
      <c r="I4" s="39">
        <f t="shared" ref="I4:I11" si="1">IF(ISERROR(G4/H4),0,G4/H4)</f>
        <v>0</v>
      </c>
    </row>
    <row r="5" spans="1:11" ht="43.2" x14ac:dyDescent="0.3">
      <c r="A5" s="35">
        <v>3</v>
      </c>
      <c r="B5" s="36" t="s">
        <v>187</v>
      </c>
      <c r="C5" s="37">
        <v>0.11</v>
      </c>
      <c r="D5" s="88" t="e">
        <f>#REF!</f>
        <v>#REF!</v>
      </c>
      <c r="E5" s="38" t="e">
        <f>#REF!</f>
        <v>#REF!</v>
      </c>
      <c r="F5" s="117">
        <f t="shared" si="0"/>
        <v>0</v>
      </c>
      <c r="G5" s="40" t="e">
        <f>#REF!</f>
        <v>#REF!</v>
      </c>
      <c r="H5" s="89" t="e">
        <f>#REF!</f>
        <v>#REF!</v>
      </c>
      <c r="I5" s="39">
        <f t="shared" si="1"/>
        <v>0</v>
      </c>
    </row>
    <row r="6" spans="1:11" ht="62.25" customHeight="1" x14ac:dyDescent="0.3">
      <c r="A6" s="35">
        <v>4</v>
      </c>
      <c r="B6" s="36" t="s">
        <v>191</v>
      </c>
      <c r="C6" s="37">
        <v>0.11</v>
      </c>
      <c r="D6" s="88" t="e">
        <f>#REF!</f>
        <v>#REF!</v>
      </c>
      <c r="E6" s="38" t="e">
        <f>#REF!</f>
        <v>#REF!</v>
      </c>
      <c r="F6" s="117">
        <f t="shared" si="0"/>
        <v>0</v>
      </c>
      <c r="G6" s="40" t="e">
        <f>+#REF!</f>
        <v>#REF!</v>
      </c>
      <c r="H6" s="89" t="e">
        <f>#REF!</f>
        <v>#REF!</v>
      </c>
      <c r="I6" s="116">
        <f t="shared" si="1"/>
        <v>0</v>
      </c>
    </row>
    <row r="7" spans="1:11" ht="39" customHeight="1" x14ac:dyDescent="0.3">
      <c r="A7" s="35">
        <v>5</v>
      </c>
      <c r="B7" s="36" t="s">
        <v>195</v>
      </c>
      <c r="C7" s="37">
        <v>0.11</v>
      </c>
      <c r="D7" s="88" t="e">
        <f>#REF!</f>
        <v>#REF!</v>
      </c>
      <c r="E7" s="38" t="e">
        <f>+#REF!</f>
        <v>#REF!</v>
      </c>
      <c r="F7" s="117">
        <f t="shared" si="0"/>
        <v>0</v>
      </c>
      <c r="G7" s="40" t="e">
        <f>#REF!</f>
        <v>#REF!</v>
      </c>
      <c r="H7" s="89" t="e">
        <f>#REF!</f>
        <v>#REF!</v>
      </c>
      <c r="I7" s="39">
        <f t="shared" si="1"/>
        <v>0</v>
      </c>
    </row>
    <row r="8" spans="1:11" ht="53.25" customHeight="1" x14ac:dyDescent="0.3">
      <c r="A8" s="35">
        <v>6</v>
      </c>
      <c r="B8" s="36" t="s">
        <v>206</v>
      </c>
      <c r="C8" s="37">
        <v>0.11</v>
      </c>
      <c r="D8" s="88" t="e">
        <f>#REF!</f>
        <v>#REF!</v>
      </c>
      <c r="E8" s="38" t="e">
        <f>+#REF!</f>
        <v>#REF!</v>
      </c>
      <c r="F8" s="117">
        <f t="shared" si="0"/>
        <v>0</v>
      </c>
      <c r="G8" s="40" t="e">
        <f>#REF!</f>
        <v>#REF!</v>
      </c>
      <c r="H8" s="89" t="e">
        <f>#REF!</f>
        <v>#REF!</v>
      </c>
      <c r="I8" s="90">
        <f t="shared" si="1"/>
        <v>0</v>
      </c>
    </row>
    <row r="9" spans="1:11" ht="53.25" customHeight="1" x14ac:dyDescent="0.3">
      <c r="A9" s="35">
        <v>7</v>
      </c>
      <c r="B9" s="36" t="s">
        <v>202</v>
      </c>
      <c r="C9" s="37">
        <v>0.11</v>
      </c>
      <c r="D9" s="88" t="e">
        <f>#REF!</f>
        <v>#REF!</v>
      </c>
      <c r="E9" s="38" t="e">
        <f>+#REF!</f>
        <v>#REF!</v>
      </c>
      <c r="F9" s="117">
        <f t="shared" si="0"/>
        <v>0</v>
      </c>
      <c r="G9" s="89" t="e">
        <f>#REF!</f>
        <v>#REF!</v>
      </c>
      <c r="H9" s="89" t="e">
        <f>#REF!</f>
        <v>#REF!</v>
      </c>
      <c r="I9" s="39">
        <f t="shared" si="1"/>
        <v>0</v>
      </c>
    </row>
    <row r="10" spans="1:11" ht="66" customHeight="1" x14ac:dyDescent="0.3">
      <c r="A10" s="35">
        <v>8</v>
      </c>
      <c r="B10" s="36" t="s">
        <v>203</v>
      </c>
      <c r="C10" s="37">
        <v>0.11</v>
      </c>
      <c r="D10" s="88" t="e">
        <f>#REF!</f>
        <v>#REF!</v>
      </c>
      <c r="E10" s="38" t="e">
        <f>+#REF!</f>
        <v>#REF!</v>
      </c>
      <c r="F10" s="117">
        <f t="shared" si="0"/>
        <v>0</v>
      </c>
      <c r="G10" s="89" t="e">
        <f>#REF!</f>
        <v>#REF!</v>
      </c>
      <c r="H10" s="89" t="e">
        <f>#REF!</f>
        <v>#REF!</v>
      </c>
      <c r="I10" s="39">
        <f t="shared" si="1"/>
        <v>0</v>
      </c>
    </row>
    <row r="11" spans="1:11" ht="40.5" customHeight="1" x14ac:dyDescent="0.3">
      <c r="A11" s="35">
        <v>9</v>
      </c>
      <c r="B11" s="36" t="s">
        <v>205</v>
      </c>
      <c r="C11" s="37">
        <v>0.12</v>
      </c>
      <c r="D11" s="88" t="e">
        <f>#REF!</f>
        <v>#REF!</v>
      </c>
      <c r="E11" s="38" t="e">
        <f>+#REF!</f>
        <v>#REF!</v>
      </c>
      <c r="F11" s="117">
        <f t="shared" si="0"/>
        <v>0</v>
      </c>
      <c r="G11" s="89" t="e">
        <f>+#REF!</f>
        <v>#REF!</v>
      </c>
      <c r="H11" s="89" t="e">
        <f>#REF!</f>
        <v>#REF!</v>
      </c>
      <c r="I11" s="39">
        <f t="shared" si="1"/>
        <v>0</v>
      </c>
    </row>
    <row r="12" spans="1:11" x14ac:dyDescent="0.3">
      <c r="A12" s="226" t="s">
        <v>90</v>
      </c>
      <c r="B12" s="226"/>
      <c r="C12" s="53">
        <f>SUM(C3:C11)</f>
        <v>1</v>
      </c>
      <c r="D12" s="54" t="e">
        <f>SUM(D3:D11)</f>
        <v>#REF!</v>
      </c>
      <c r="E12" s="54" t="e">
        <f>SUM(E3:E11)</f>
        <v>#REF!</v>
      </c>
      <c r="F12" s="118">
        <f t="shared" si="0"/>
        <v>0</v>
      </c>
      <c r="G12" s="55" t="e">
        <f>SUMPRODUCT($C$3:$C$11,G3:G11)</f>
        <v>#REF!</v>
      </c>
      <c r="H12" s="55" t="e">
        <f>SUMPRODUCT($C$3:$C$11,H3:H11)</f>
        <v>#REF!</v>
      </c>
      <c r="I12" s="55">
        <f>IF(ISERROR(G12/H12),0,G12/H12)</f>
        <v>0</v>
      </c>
    </row>
    <row r="13" spans="1:11" x14ac:dyDescent="0.3">
      <c r="E13" s="41"/>
      <c r="K13" s="41"/>
    </row>
    <row r="15" spans="1:11" x14ac:dyDescent="0.3">
      <c r="B15" s="42"/>
      <c r="C15" s="43">
        <v>43281</v>
      </c>
      <c r="D15" s="43">
        <v>43251</v>
      </c>
    </row>
    <row r="16" spans="1:11" x14ac:dyDescent="0.3">
      <c r="B16" s="34" t="s">
        <v>87</v>
      </c>
      <c r="C16" s="45">
        <f>F12</f>
        <v>0</v>
      </c>
      <c r="D16" s="45">
        <v>0.92</v>
      </c>
    </row>
    <row r="17" spans="1:9" x14ac:dyDescent="0.3">
      <c r="B17" s="34" t="s">
        <v>89</v>
      </c>
      <c r="C17" s="44">
        <f>I12</f>
        <v>0</v>
      </c>
      <c r="D17" s="44">
        <v>0.94799999999999995</v>
      </c>
    </row>
    <row r="18" spans="1:9" x14ac:dyDescent="0.3">
      <c r="I18" s="46"/>
    </row>
    <row r="24" spans="1:9" x14ac:dyDescent="0.3">
      <c r="A24" s="47" t="s">
        <v>91</v>
      </c>
    </row>
    <row r="26" spans="1:9" ht="43.2" x14ac:dyDescent="0.3">
      <c r="A26" s="51" t="s">
        <v>72</v>
      </c>
      <c r="B26" s="52" t="s">
        <v>92</v>
      </c>
      <c r="C26" s="52" t="s">
        <v>58</v>
      </c>
      <c r="D26" s="52" t="s">
        <v>85</v>
      </c>
      <c r="E26" s="52" t="s">
        <v>86</v>
      </c>
      <c r="F26" s="56" t="s">
        <v>87</v>
      </c>
      <c r="G26" s="57" t="s">
        <v>88</v>
      </c>
      <c r="H26" s="57" t="s">
        <v>74</v>
      </c>
      <c r="I26" s="52" t="s">
        <v>89</v>
      </c>
    </row>
    <row r="27" spans="1:9" ht="46.5" customHeight="1" x14ac:dyDescent="0.3">
      <c r="A27" s="35">
        <v>1</v>
      </c>
      <c r="B27" s="36" t="s">
        <v>182</v>
      </c>
      <c r="C27" s="37">
        <v>0.11</v>
      </c>
      <c r="D27" s="48" t="e">
        <f>$D$3</f>
        <v>#REF!</v>
      </c>
      <c r="E27" s="48" t="e">
        <f>$E$3</f>
        <v>#REF!</v>
      </c>
      <c r="F27" s="37">
        <f>$F$3</f>
        <v>0</v>
      </c>
      <c r="G27" s="37" t="e">
        <f>$G$3</f>
        <v>#REF!</v>
      </c>
      <c r="H27" s="91" t="e">
        <f>$H$3</f>
        <v>#REF!</v>
      </c>
      <c r="I27" s="39">
        <f>IF(ISERROR(G27/H27),0,G27/H27)</f>
        <v>0</v>
      </c>
    </row>
    <row r="28" spans="1:9" ht="50.25" customHeight="1" x14ac:dyDescent="0.3">
      <c r="A28" s="35">
        <v>2</v>
      </c>
      <c r="B28" s="36" t="s">
        <v>184</v>
      </c>
      <c r="C28" s="37">
        <v>0.11</v>
      </c>
      <c r="D28" s="48" t="e">
        <f>$D$4</f>
        <v>#REF!</v>
      </c>
      <c r="E28" s="48" t="e">
        <f>$E$4</f>
        <v>#REF!</v>
      </c>
      <c r="F28" s="33">
        <f>$F$4</f>
        <v>0</v>
      </c>
      <c r="G28" s="33" t="e">
        <f>$G$4</f>
        <v>#REF!</v>
      </c>
      <c r="H28" s="33" t="e">
        <f>$H$4</f>
        <v>#REF!</v>
      </c>
      <c r="I28" s="39">
        <f>IF(ISERROR(G28/H28),0,G28/H28)</f>
        <v>0</v>
      </c>
    </row>
    <row r="29" spans="1:9" ht="53.25" customHeight="1" x14ac:dyDescent="0.3"/>
    <row r="30" spans="1:9" ht="53.25" customHeight="1" x14ac:dyDescent="0.3"/>
    <row r="31" spans="1:9" x14ac:dyDescent="0.3">
      <c r="A31" s="49" t="s">
        <v>218</v>
      </c>
    </row>
    <row r="33" spans="1:9" ht="43.2" x14ac:dyDescent="0.3">
      <c r="A33" s="51" t="s">
        <v>72</v>
      </c>
      <c r="B33" s="52" t="s">
        <v>92</v>
      </c>
      <c r="C33" s="52" t="s">
        <v>58</v>
      </c>
      <c r="D33" s="52" t="s">
        <v>85</v>
      </c>
      <c r="E33" s="52" t="s">
        <v>86</v>
      </c>
      <c r="F33" s="56" t="s">
        <v>87</v>
      </c>
      <c r="G33" s="52" t="s">
        <v>88</v>
      </c>
      <c r="H33" s="52" t="s">
        <v>74</v>
      </c>
      <c r="I33" s="52" t="s">
        <v>89</v>
      </c>
    </row>
    <row r="34" spans="1:9" ht="28.8" x14ac:dyDescent="0.3">
      <c r="A34" s="35">
        <v>3</v>
      </c>
      <c r="B34" s="36" t="s">
        <v>105</v>
      </c>
      <c r="C34" s="37">
        <v>0.11</v>
      </c>
      <c r="D34" s="48" t="e">
        <f>D5</f>
        <v>#REF!</v>
      </c>
      <c r="E34" s="48" t="e">
        <f>$E$5</f>
        <v>#REF!</v>
      </c>
      <c r="F34" s="33">
        <f>$F$5</f>
        <v>0</v>
      </c>
      <c r="G34" s="33" t="e">
        <f>$G$5</f>
        <v>#REF!</v>
      </c>
      <c r="H34" s="33" t="e">
        <f>$H$5</f>
        <v>#REF!</v>
      </c>
      <c r="I34" s="39">
        <f>IF(ISERROR(G34/H34),0,G34/H34)</f>
        <v>0</v>
      </c>
    </row>
    <row r="35" spans="1:9" ht="72" customHeight="1" x14ac:dyDescent="0.3">
      <c r="A35" s="35">
        <v>4</v>
      </c>
      <c r="B35" s="36" t="s">
        <v>191</v>
      </c>
      <c r="C35" s="37">
        <v>0.11</v>
      </c>
      <c r="D35" s="48" t="e">
        <f>D6</f>
        <v>#REF!</v>
      </c>
      <c r="E35" s="48" t="e">
        <f>$E$6</f>
        <v>#REF!</v>
      </c>
      <c r="F35" s="33">
        <f>$F$6</f>
        <v>0</v>
      </c>
      <c r="G35" s="33" t="e">
        <f>$G$6</f>
        <v>#REF!</v>
      </c>
      <c r="H35" s="33" t="e">
        <f>$H$6</f>
        <v>#REF!</v>
      </c>
      <c r="I35" s="39">
        <f>IF(ISERROR(G35/H35),0,G35/H35)</f>
        <v>0</v>
      </c>
    </row>
    <row r="36" spans="1:9" ht="39.75" customHeight="1" x14ac:dyDescent="0.3">
      <c r="A36" s="35">
        <v>5</v>
      </c>
      <c r="B36" s="36" t="s">
        <v>195</v>
      </c>
      <c r="C36" s="37">
        <v>0.11</v>
      </c>
      <c r="D36" s="48" t="e">
        <f>D7</f>
        <v>#REF!</v>
      </c>
      <c r="E36" s="48" t="e">
        <f>$E$7</f>
        <v>#REF!</v>
      </c>
      <c r="F36" s="33">
        <f>$F$7</f>
        <v>0</v>
      </c>
      <c r="G36" s="33" t="e">
        <f>$G$7</f>
        <v>#REF!</v>
      </c>
      <c r="H36" s="33" t="e">
        <f>$H$7</f>
        <v>#REF!</v>
      </c>
      <c r="I36" s="39">
        <f>IF(ISERROR(G36/H36),0,G36/H36)</f>
        <v>0</v>
      </c>
    </row>
    <row r="37" spans="1:9" ht="17.25" customHeight="1" x14ac:dyDescent="0.3"/>
    <row r="38" spans="1:9" ht="17.25" customHeight="1" x14ac:dyDescent="0.3"/>
    <row r="39" spans="1:9" ht="17.25" customHeight="1" x14ac:dyDescent="0.3"/>
    <row r="40" spans="1:9" ht="17.25" customHeight="1" x14ac:dyDescent="0.3"/>
    <row r="41" spans="1:9" ht="17.25" customHeight="1" x14ac:dyDescent="0.3"/>
    <row r="42" spans="1:9" ht="17.25" customHeight="1" x14ac:dyDescent="0.3"/>
    <row r="43" spans="1:9" ht="17.25" customHeight="1" x14ac:dyDescent="0.3"/>
    <row r="46" spans="1:9" x14ac:dyDescent="0.3">
      <c r="A46" s="49" t="s">
        <v>219</v>
      </c>
    </row>
    <row r="47" spans="1:9" ht="43.2" x14ac:dyDescent="0.3">
      <c r="A47" s="51" t="s">
        <v>72</v>
      </c>
      <c r="B47" s="52" t="s">
        <v>92</v>
      </c>
      <c r="C47" s="52" t="s">
        <v>58</v>
      </c>
      <c r="D47" s="52" t="s">
        <v>85</v>
      </c>
      <c r="E47" s="52" t="s">
        <v>86</v>
      </c>
      <c r="F47" s="56" t="s">
        <v>87</v>
      </c>
      <c r="G47" s="57" t="s">
        <v>88</v>
      </c>
      <c r="H47" s="57" t="s">
        <v>74</v>
      </c>
      <c r="I47" s="52" t="s">
        <v>89</v>
      </c>
    </row>
    <row r="48" spans="1:9" ht="33.75" customHeight="1" x14ac:dyDescent="0.3">
      <c r="A48" s="35">
        <v>7</v>
      </c>
      <c r="B48" s="36" t="s">
        <v>202</v>
      </c>
      <c r="C48" s="37">
        <v>0.11</v>
      </c>
      <c r="D48" s="48" t="e">
        <f>$D$9</f>
        <v>#REF!</v>
      </c>
      <c r="E48" s="48" t="e">
        <f>$E$9</f>
        <v>#REF!</v>
      </c>
      <c r="F48" s="33">
        <f>$F$9</f>
        <v>0</v>
      </c>
      <c r="G48" s="33" t="e">
        <f>$G$9</f>
        <v>#REF!</v>
      </c>
      <c r="H48" s="33" t="e">
        <f>$H$9</f>
        <v>#REF!</v>
      </c>
      <c r="I48" s="39">
        <f>IF(ISERROR(G48/H48),0,G48/H48)</f>
        <v>0</v>
      </c>
    </row>
    <row r="49" spans="1:9" ht="67.5" customHeight="1" x14ac:dyDescent="0.3">
      <c r="A49" s="35">
        <v>8</v>
      </c>
      <c r="B49" s="36" t="s">
        <v>203</v>
      </c>
      <c r="C49" s="37">
        <v>0.11</v>
      </c>
      <c r="D49" s="48" t="e">
        <f>$D$10</f>
        <v>#REF!</v>
      </c>
      <c r="E49" s="48" t="e">
        <f>$E$10</f>
        <v>#REF!</v>
      </c>
      <c r="F49" s="33">
        <f>$F$10</f>
        <v>0</v>
      </c>
      <c r="G49" s="33" t="e">
        <f>$G$10</f>
        <v>#REF!</v>
      </c>
      <c r="H49" s="33" t="e">
        <f>$H$10</f>
        <v>#REF!</v>
      </c>
      <c r="I49" s="39">
        <f>IF(ISERROR(G49/H49),0,G49/H49)</f>
        <v>0</v>
      </c>
    </row>
    <row r="50" spans="1:9" s="70" customFormat="1" x14ac:dyDescent="0.3">
      <c r="A50" s="92"/>
      <c r="B50" s="93"/>
      <c r="C50" s="94"/>
      <c r="D50" s="95"/>
      <c r="E50" s="95"/>
      <c r="F50" s="96"/>
      <c r="G50" s="96"/>
      <c r="H50" s="96"/>
      <c r="I50" s="96"/>
    </row>
    <row r="51" spans="1:9" s="70" customFormat="1" x14ac:dyDescent="0.3">
      <c r="A51" s="92"/>
      <c r="B51" s="93"/>
      <c r="C51" s="94"/>
      <c r="D51" s="95"/>
      <c r="E51" s="95"/>
      <c r="F51" s="96"/>
      <c r="G51" s="96"/>
      <c r="H51" s="96"/>
      <c r="I51" s="96"/>
    </row>
    <row r="52" spans="1:9" s="70" customFormat="1" x14ac:dyDescent="0.3">
      <c r="A52" s="92"/>
      <c r="B52" s="93"/>
      <c r="C52" s="94"/>
      <c r="D52" s="95"/>
      <c r="E52" s="95"/>
      <c r="F52" s="96"/>
      <c r="G52" s="96"/>
      <c r="H52" s="96"/>
      <c r="I52" s="96"/>
    </row>
    <row r="53" spans="1:9" s="70" customFormat="1" x14ac:dyDescent="0.3">
      <c r="A53" s="92"/>
      <c r="B53" s="93"/>
      <c r="C53" s="94"/>
      <c r="D53" s="95"/>
      <c r="E53" s="95"/>
      <c r="F53" s="96"/>
      <c r="G53" s="96"/>
      <c r="H53" s="96"/>
      <c r="I53" s="96"/>
    </row>
    <row r="54" spans="1:9" s="70" customFormat="1" x14ac:dyDescent="0.3">
      <c r="A54" s="92"/>
      <c r="B54" s="93"/>
      <c r="C54" s="94"/>
      <c r="D54" s="95"/>
      <c r="E54" s="95"/>
      <c r="F54" s="96"/>
      <c r="G54" s="96"/>
      <c r="H54" s="96"/>
      <c r="I54" s="96"/>
    </row>
    <row r="55" spans="1:9" s="70" customFormat="1" x14ac:dyDescent="0.3">
      <c r="A55" s="92"/>
      <c r="B55" s="93"/>
      <c r="C55" s="94"/>
      <c r="D55" s="95"/>
      <c r="E55" s="95"/>
      <c r="F55" s="96"/>
      <c r="G55" s="96"/>
      <c r="H55" s="96"/>
      <c r="I55" s="96"/>
    </row>
    <row r="56" spans="1:9" s="70" customFormat="1" x14ac:dyDescent="0.3">
      <c r="A56" s="92"/>
      <c r="B56" s="93"/>
      <c r="C56" s="94"/>
      <c r="D56" s="95"/>
      <c r="E56" s="95"/>
      <c r="F56" s="96"/>
      <c r="G56" s="96"/>
      <c r="H56" s="96"/>
      <c r="I56" s="96"/>
    </row>
    <row r="57" spans="1:9" s="70" customFormat="1" x14ac:dyDescent="0.3">
      <c r="A57" s="92"/>
      <c r="B57" s="93"/>
      <c r="C57" s="94"/>
      <c r="D57" s="95"/>
      <c r="E57" s="95"/>
      <c r="F57" s="96"/>
      <c r="G57" s="96"/>
      <c r="H57" s="96"/>
      <c r="I57" s="96"/>
    </row>
    <row r="58" spans="1:9" x14ac:dyDescent="0.3">
      <c r="I58" s="97"/>
    </row>
    <row r="59" spans="1:9" ht="43.2" x14ac:dyDescent="0.3">
      <c r="A59" s="51" t="s">
        <v>72</v>
      </c>
      <c r="B59" s="52" t="s">
        <v>92</v>
      </c>
      <c r="C59" s="52" t="s">
        <v>58</v>
      </c>
      <c r="D59" s="52" t="s">
        <v>85</v>
      </c>
      <c r="E59" s="52" t="s">
        <v>86</v>
      </c>
      <c r="F59" s="56" t="s">
        <v>87</v>
      </c>
      <c r="G59" s="52" t="s">
        <v>88</v>
      </c>
      <c r="H59" s="52" t="s">
        <v>74</v>
      </c>
      <c r="I59" s="52" t="s">
        <v>89</v>
      </c>
    </row>
    <row r="60" spans="1:9" ht="54" customHeight="1" x14ac:dyDescent="0.3">
      <c r="A60" s="35">
        <v>6</v>
      </c>
      <c r="B60" s="36" t="s">
        <v>207</v>
      </c>
      <c r="C60" s="37">
        <v>0.11</v>
      </c>
      <c r="D60" s="48" t="e">
        <f>$D$8</f>
        <v>#REF!</v>
      </c>
      <c r="E60" s="48" t="e">
        <f>$E$8</f>
        <v>#REF!</v>
      </c>
      <c r="F60" s="33">
        <f>$F$8</f>
        <v>0</v>
      </c>
      <c r="G60" s="33" t="e">
        <f>$G$8</f>
        <v>#REF!</v>
      </c>
      <c r="H60" s="33" t="e">
        <f>$H$8</f>
        <v>#REF!</v>
      </c>
      <c r="I60" s="90">
        <f>IF(ISERROR(G60/H60),0,G60/H60)</f>
        <v>0</v>
      </c>
    </row>
    <row r="70" spans="1:9" ht="43.2" x14ac:dyDescent="0.3">
      <c r="A70" s="51" t="s">
        <v>72</v>
      </c>
      <c r="B70" s="52" t="s">
        <v>92</v>
      </c>
      <c r="C70" s="52" t="s">
        <v>58</v>
      </c>
      <c r="D70" s="52" t="s">
        <v>85</v>
      </c>
      <c r="E70" s="52" t="s">
        <v>86</v>
      </c>
      <c r="F70" s="56" t="s">
        <v>87</v>
      </c>
      <c r="G70" s="52" t="s">
        <v>88</v>
      </c>
      <c r="H70" s="52" t="s">
        <v>74</v>
      </c>
      <c r="I70" s="52" t="s">
        <v>89</v>
      </c>
    </row>
    <row r="71" spans="1:9" ht="45.75" customHeight="1" x14ac:dyDescent="0.3">
      <c r="A71" s="35">
        <v>9</v>
      </c>
      <c r="B71" s="36" t="s">
        <v>205</v>
      </c>
      <c r="C71" s="37">
        <v>0.12</v>
      </c>
      <c r="D71" s="48" t="e">
        <f>$D$11</f>
        <v>#REF!</v>
      </c>
      <c r="E71" s="48" t="e">
        <f>$E$11</f>
        <v>#REF!</v>
      </c>
      <c r="F71" s="33">
        <f>$F$11</f>
        <v>0</v>
      </c>
      <c r="G71" s="33" t="e">
        <f>$G$11</f>
        <v>#REF!</v>
      </c>
      <c r="H71" s="33" t="e">
        <f>$H$11</f>
        <v>#REF!</v>
      </c>
      <c r="I71" s="39">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71"/>
  <sheetViews>
    <sheetView topLeftCell="A6" zoomScale="69" zoomScaleNormal="69" workbookViewId="0">
      <selection activeCell="Q3" sqref="Q3"/>
    </sheetView>
  </sheetViews>
  <sheetFormatPr baseColWidth="10" defaultRowHeight="14.4" x14ac:dyDescent="0.3"/>
  <cols>
    <col min="1" max="1" width="6.88671875" customWidth="1"/>
    <col min="2" max="2" width="39.6640625" customWidth="1"/>
    <col min="3" max="3" width="14.109375" customWidth="1"/>
    <col min="4" max="4" width="14.6640625" customWidth="1"/>
    <col min="5" max="5" width="14.5546875" customWidth="1"/>
    <col min="6" max="6" width="18.109375" customWidth="1"/>
    <col min="7" max="7" width="12.88671875" customWidth="1"/>
    <col min="8" max="8" width="13.6640625" customWidth="1"/>
    <col min="9" max="9" width="17.109375" style="128" customWidth="1"/>
  </cols>
  <sheetData>
    <row r="1" spans="1:11" x14ac:dyDescent="0.3">
      <c r="A1">
        <f ca="1">A1:Q15</f>
        <v>0</v>
      </c>
    </row>
    <row r="2" spans="1:11" ht="43.2" x14ac:dyDescent="0.3">
      <c r="A2" s="51" t="s">
        <v>72</v>
      </c>
      <c r="B2" s="52" t="s">
        <v>84</v>
      </c>
      <c r="C2" s="52" t="s">
        <v>58</v>
      </c>
      <c r="D2" s="52" t="s">
        <v>85</v>
      </c>
      <c r="E2" s="52" t="s">
        <v>86</v>
      </c>
      <c r="F2" s="52" t="s">
        <v>87</v>
      </c>
      <c r="G2" s="52" t="s">
        <v>88</v>
      </c>
      <c r="H2" s="52" t="s">
        <v>74</v>
      </c>
      <c r="I2" s="129" t="s">
        <v>89</v>
      </c>
    </row>
    <row r="3" spans="1:11" ht="47.25" customHeight="1" x14ac:dyDescent="0.3">
      <c r="A3" s="35">
        <v>1</v>
      </c>
      <c r="B3" s="36" t="s">
        <v>182</v>
      </c>
      <c r="C3" s="37">
        <v>0.11</v>
      </c>
      <c r="D3" s="88" t="e">
        <f>#REF!</f>
        <v>#REF!</v>
      </c>
      <c r="E3" s="38" t="e">
        <f>#REF!</f>
        <v>#REF!</v>
      </c>
      <c r="F3" s="117">
        <f t="shared" ref="F3:F12" si="0">IF(ISERROR(E3/D3),0,(E3/D3))</f>
        <v>0</v>
      </c>
      <c r="G3" s="40" t="e">
        <f>#REF!</f>
        <v>#REF!</v>
      </c>
      <c r="H3" s="89" t="e">
        <f>#REF!</f>
        <v>#REF!</v>
      </c>
      <c r="I3" s="130">
        <f>IF(ISERROR(G3/H3),0,G3/H3)</f>
        <v>0</v>
      </c>
    </row>
    <row r="4" spans="1:11" ht="49.5" customHeight="1" x14ac:dyDescent="0.3">
      <c r="A4" s="35">
        <v>2</v>
      </c>
      <c r="B4" s="36" t="s">
        <v>184</v>
      </c>
      <c r="C4" s="37">
        <v>0.11</v>
      </c>
      <c r="D4" s="88" t="e">
        <f>#REF!</f>
        <v>#REF!</v>
      </c>
      <c r="E4" s="38" t="e">
        <f>#REF!</f>
        <v>#REF!</v>
      </c>
      <c r="F4" s="117">
        <f t="shared" si="0"/>
        <v>0</v>
      </c>
      <c r="G4" s="40" t="e">
        <f>#REF!</f>
        <v>#REF!</v>
      </c>
      <c r="H4" s="89" t="e">
        <f>#REF!</f>
        <v>#REF!</v>
      </c>
      <c r="I4" s="130">
        <f t="shared" ref="I4:I11" si="1">IF(ISERROR(G4/H4),0,G4/H4)</f>
        <v>0</v>
      </c>
    </row>
    <row r="5" spans="1:11" ht="43.2" x14ac:dyDescent="0.3">
      <c r="A5" s="35">
        <v>3</v>
      </c>
      <c r="B5" s="36" t="s">
        <v>187</v>
      </c>
      <c r="C5" s="37">
        <v>0.11</v>
      </c>
      <c r="D5" s="88" t="e">
        <f>#REF!</f>
        <v>#REF!</v>
      </c>
      <c r="E5" s="38" t="e">
        <f>#REF!</f>
        <v>#REF!</v>
      </c>
      <c r="F5" s="117">
        <f t="shared" si="0"/>
        <v>0</v>
      </c>
      <c r="G5" s="40" t="e">
        <f>#REF!</f>
        <v>#REF!</v>
      </c>
      <c r="H5" s="89" t="e">
        <f>#REF!</f>
        <v>#REF!</v>
      </c>
      <c r="I5" s="130">
        <f t="shared" si="1"/>
        <v>0</v>
      </c>
    </row>
    <row r="6" spans="1:11" s="126" customFormat="1" ht="62.25" customHeight="1" x14ac:dyDescent="0.3">
      <c r="A6" s="119">
        <v>4</v>
      </c>
      <c r="B6" s="120" t="s">
        <v>191</v>
      </c>
      <c r="C6" s="121">
        <v>0.11</v>
      </c>
      <c r="D6" s="122" t="e">
        <f>#REF!</f>
        <v>#REF!</v>
      </c>
      <c r="E6" s="123" t="e">
        <f>#REF!</f>
        <v>#REF!</v>
      </c>
      <c r="F6" s="124">
        <f t="shared" si="0"/>
        <v>0</v>
      </c>
      <c r="G6" s="127" t="e">
        <f>+#REF!</f>
        <v>#REF!</v>
      </c>
      <c r="H6" s="125" t="e">
        <f>#REF!</f>
        <v>#REF!</v>
      </c>
      <c r="I6" s="130">
        <f t="shared" si="1"/>
        <v>0</v>
      </c>
    </row>
    <row r="7" spans="1:11" ht="39" customHeight="1" x14ac:dyDescent="0.3">
      <c r="A7" s="35">
        <v>5</v>
      </c>
      <c r="B7" s="36" t="s">
        <v>195</v>
      </c>
      <c r="C7" s="37">
        <v>0.11</v>
      </c>
      <c r="D7" s="88" t="e">
        <f>#REF!</f>
        <v>#REF!</v>
      </c>
      <c r="E7" s="38" t="e">
        <f>+#REF!</f>
        <v>#REF!</v>
      </c>
      <c r="F7" s="117">
        <f t="shared" si="0"/>
        <v>0</v>
      </c>
      <c r="G7" s="40" t="e">
        <f>#REF!</f>
        <v>#REF!</v>
      </c>
      <c r="H7" s="89" t="e">
        <f>#REF!</f>
        <v>#REF!</v>
      </c>
      <c r="I7" s="130">
        <f t="shared" si="1"/>
        <v>0</v>
      </c>
    </row>
    <row r="8" spans="1:11" ht="53.25" customHeight="1" x14ac:dyDescent="0.3">
      <c r="A8" s="35">
        <v>6</v>
      </c>
      <c r="B8" s="36" t="s">
        <v>206</v>
      </c>
      <c r="C8" s="37">
        <v>0.11</v>
      </c>
      <c r="D8" s="88" t="e">
        <f>#REF!</f>
        <v>#REF!</v>
      </c>
      <c r="E8" s="38" t="e">
        <f>+#REF!</f>
        <v>#REF!</v>
      </c>
      <c r="F8" s="117">
        <f t="shared" si="0"/>
        <v>0</v>
      </c>
      <c r="G8" s="40" t="e">
        <f>#REF!</f>
        <v>#REF!</v>
      </c>
      <c r="H8" s="89" t="e">
        <f>#REF!</f>
        <v>#REF!</v>
      </c>
      <c r="I8" s="130">
        <f t="shared" si="1"/>
        <v>0</v>
      </c>
    </row>
    <row r="9" spans="1:11" s="126" customFormat="1" ht="53.25" customHeight="1" x14ac:dyDescent="0.3">
      <c r="A9" s="119">
        <v>7</v>
      </c>
      <c r="B9" s="120" t="s">
        <v>202</v>
      </c>
      <c r="C9" s="121">
        <v>0.11</v>
      </c>
      <c r="D9" s="122" t="e">
        <f>#REF!</f>
        <v>#REF!</v>
      </c>
      <c r="E9" s="123" t="e">
        <f>+#REF!</f>
        <v>#REF!</v>
      </c>
      <c r="F9" s="124">
        <f t="shared" si="0"/>
        <v>0</v>
      </c>
      <c r="G9" s="125" t="e">
        <f>#REF!</f>
        <v>#REF!</v>
      </c>
      <c r="H9" s="125" t="e">
        <f>#REF!</f>
        <v>#REF!</v>
      </c>
      <c r="I9" s="130">
        <f t="shared" si="1"/>
        <v>0</v>
      </c>
    </row>
    <row r="10" spans="1:11" ht="66" customHeight="1" x14ac:dyDescent="0.3">
      <c r="A10" s="35">
        <v>8</v>
      </c>
      <c r="B10" s="36" t="s">
        <v>203</v>
      </c>
      <c r="C10" s="37">
        <v>0.11</v>
      </c>
      <c r="D10" s="88" t="e">
        <f>#REF!</f>
        <v>#REF!</v>
      </c>
      <c r="E10" s="38" t="e">
        <f>+#REF!</f>
        <v>#REF!</v>
      </c>
      <c r="F10" s="117">
        <f t="shared" si="0"/>
        <v>0</v>
      </c>
      <c r="G10" s="89" t="e">
        <f>#REF!</f>
        <v>#REF!</v>
      </c>
      <c r="H10" s="89" t="e">
        <f>#REF!</f>
        <v>#REF!</v>
      </c>
      <c r="I10" s="130">
        <f t="shared" si="1"/>
        <v>0</v>
      </c>
    </row>
    <row r="11" spans="1:11" s="126" customFormat="1" ht="40.5" customHeight="1" x14ac:dyDescent="0.3">
      <c r="A11" s="119">
        <v>9</v>
      </c>
      <c r="B11" s="120" t="s">
        <v>205</v>
      </c>
      <c r="C11" s="121">
        <v>0.12</v>
      </c>
      <c r="D11" s="122" t="e">
        <f>#REF!</f>
        <v>#REF!</v>
      </c>
      <c r="E11" s="123" t="e">
        <f>+#REF!</f>
        <v>#REF!</v>
      </c>
      <c r="F11" s="124">
        <f t="shared" si="0"/>
        <v>0</v>
      </c>
      <c r="G11" s="125" t="e">
        <f>+#REF!</f>
        <v>#REF!</v>
      </c>
      <c r="H11" s="125" t="e">
        <f>#REF!</f>
        <v>#REF!</v>
      </c>
      <c r="I11" s="130">
        <f t="shared" si="1"/>
        <v>0</v>
      </c>
    </row>
    <row r="12" spans="1:11" x14ac:dyDescent="0.3">
      <c r="A12" s="226" t="s">
        <v>90</v>
      </c>
      <c r="B12" s="226"/>
      <c r="C12" s="53">
        <f>SUM(C3:C11)</f>
        <v>1</v>
      </c>
      <c r="D12" s="54" t="e">
        <f>SUM(D3:D11)</f>
        <v>#REF!</v>
      </c>
      <c r="E12" s="54" t="e">
        <f>SUM(E3:E11)</f>
        <v>#REF!</v>
      </c>
      <c r="F12" s="118">
        <f t="shared" si="0"/>
        <v>0</v>
      </c>
      <c r="G12" s="55" t="e">
        <f>SUMPRODUCT($C$3:$C$11,G3:G11)</f>
        <v>#REF!</v>
      </c>
      <c r="H12" s="55" t="e">
        <f>SUMPRODUCT($C$3:$C$11,H3:H11)</f>
        <v>#REF!</v>
      </c>
      <c r="I12" s="131">
        <f>IF(ISERROR(G12/H12),0,G12/H12)</f>
        <v>0</v>
      </c>
    </row>
    <row r="13" spans="1:11" x14ac:dyDescent="0.3">
      <c r="E13" s="41"/>
      <c r="K13" s="41"/>
    </row>
    <row r="15" spans="1:11" x14ac:dyDescent="0.3">
      <c r="B15" s="42"/>
      <c r="C15" s="43">
        <v>43312</v>
      </c>
      <c r="D15" s="43">
        <v>43281</v>
      </c>
    </row>
    <row r="16" spans="1:11" x14ac:dyDescent="0.3">
      <c r="B16" s="34" t="s">
        <v>87</v>
      </c>
      <c r="C16" s="45">
        <f>F12</f>
        <v>0</v>
      </c>
      <c r="D16" s="45">
        <v>0.96</v>
      </c>
    </row>
    <row r="17" spans="1:9" x14ac:dyDescent="0.3">
      <c r="B17" s="34" t="s">
        <v>89</v>
      </c>
      <c r="C17" s="44">
        <f>I12</f>
        <v>0</v>
      </c>
      <c r="D17" s="44">
        <v>1.0009999999999999</v>
      </c>
    </row>
    <row r="18" spans="1:9" x14ac:dyDescent="0.3">
      <c r="I18" s="132"/>
    </row>
    <row r="24" spans="1:9" x14ac:dyDescent="0.3">
      <c r="A24" s="47" t="s">
        <v>91</v>
      </c>
    </row>
    <row r="26" spans="1:9" ht="43.2" x14ac:dyDescent="0.3">
      <c r="A26" s="51" t="s">
        <v>72</v>
      </c>
      <c r="B26" s="52" t="s">
        <v>92</v>
      </c>
      <c r="C26" s="52" t="s">
        <v>58</v>
      </c>
      <c r="D26" s="52" t="s">
        <v>85</v>
      </c>
      <c r="E26" s="52" t="s">
        <v>86</v>
      </c>
      <c r="F26" s="56" t="s">
        <v>87</v>
      </c>
      <c r="G26" s="57" t="s">
        <v>88</v>
      </c>
      <c r="H26" s="57" t="s">
        <v>74</v>
      </c>
      <c r="I26" s="129" t="s">
        <v>89</v>
      </c>
    </row>
    <row r="27" spans="1:9" ht="46.5" customHeight="1" x14ac:dyDescent="0.3">
      <c r="A27" s="35">
        <v>1</v>
      </c>
      <c r="B27" s="36" t="s">
        <v>182</v>
      </c>
      <c r="C27" s="37">
        <v>0.11</v>
      </c>
      <c r="D27" s="48" t="e">
        <f>$D$3</f>
        <v>#REF!</v>
      </c>
      <c r="E27" s="48" t="e">
        <f>$E$3</f>
        <v>#REF!</v>
      </c>
      <c r="F27" s="37">
        <f>$F$3</f>
        <v>0</v>
      </c>
      <c r="G27" s="37" t="e">
        <f>$G$3</f>
        <v>#REF!</v>
      </c>
      <c r="H27" s="91" t="e">
        <f>$H$3</f>
        <v>#REF!</v>
      </c>
      <c r="I27" s="130">
        <f>IF(ISERROR(G27/H27),0,G27/H27)</f>
        <v>0</v>
      </c>
    </row>
    <row r="28" spans="1:9" ht="50.25" customHeight="1" x14ac:dyDescent="0.3">
      <c r="A28" s="35">
        <v>2</v>
      </c>
      <c r="B28" s="36" t="s">
        <v>184</v>
      </c>
      <c r="C28" s="37">
        <v>0.11</v>
      </c>
      <c r="D28" s="48" t="e">
        <f>$D$4</f>
        <v>#REF!</v>
      </c>
      <c r="E28" s="48" t="e">
        <f>$E$4</f>
        <v>#REF!</v>
      </c>
      <c r="F28" s="33">
        <f>$F$4</f>
        <v>0</v>
      </c>
      <c r="G28" s="33" t="e">
        <f>$G$4</f>
        <v>#REF!</v>
      </c>
      <c r="H28" s="33" t="e">
        <f>$H$4</f>
        <v>#REF!</v>
      </c>
      <c r="I28" s="130">
        <f>IF(ISERROR(G28/H28),0,G28/H28)</f>
        <v>0</v>
      </c>
    </row>
    <row r="29" spans="1:9" ht="53.25" customHeight="1" x14ac:dyDescent="0.3"/>
    <row r="30" spans="1:9" ht="53.25" customHeight="1" x14ac:dyDescent="0.3"/>
    <row r="31" spans="1:9" x14ac:dyDescent="0.3">
      <c r="A31" s="49" t="s">
        <v>218</v>
      </c>
    </row>
    <row r="33" spans="1:9" ht="43.2" x14ac:dyDescent="0.3">
      <c r="A33" s="51" t="s">
        <v>72</v>
      </c>
      <c r="B33" s="52" t="s">
        <v>92</v>
      </c>
      <c r="C33" s="52" t="s">
        <v>58</v>
      </c>
      <c r="D33" s="52" t="s">
        <v>85</v>
      </c>
      <c r="E33" s="52" t="s">
        <v>86</v>
      </c>
      <c r="F33" s="56" t="s">
        <v>87</v>
      </c>
      <c r="G33" s="52" t="s">
        <v>88</v>
      </c>
      <c r="H33" s="52" t="s">
        <v>74</v>
      </c>
      <c r="I33" s="129" t="s">
        <v>89</v>
      </c>
    </row>
    <row r="34" spans="1:9" ht="28.8" x14ac:dyDescent="0.3">
      <c r="A34" s="35">
        <v>3</v>
      </c>
      <c r="B34" s="36" t="s">
        <v>105</v>
      </c>
      <c r="C34" s="37">
        <v>0.11</v>
      </c>
      <c r="D34" s="48" t="e">
        <f>D5</f>
        <v>#REF!</v>
      </c>
      <c r="E34" s="48" t="e">
        <f>$E$5</f>
        <v>#REF!</v>
      </c>
      <c r="F34" s="33">
        <f>$F$5</f>
        <v>0</v>
      </c>
      <c r="G34" s="33" t="e">
        <f>$G$5</f>
        <v>#REF!</v>
      </c>
      <c r="H34" s="33" t="e">
        <f>$H$5</f>
        <v>#REF!</v>
      </c>
      <c r="I34" s="130">
        <f>IF(ISERROR(G34/H34),0,G34/H34)</f>
        <v>0</v>
      </c>
    </row>
    <row r="35" spans="1:9" ht="72" customHeight="1" x14ac:dyDescent="0.3">
      <c r="A35" s="35">
        <v>4</v>
      </c>
      <c r="B35" s="36" t="s">
        <v>191</v>
      </c>
      <c r="C35" s="37">
        <v>0.11</v>
      </c>
      <c r="D35" s="48" t="e">
        <f>D6</f>
        <v>#REF!</v>
      </c>
      <c r="E35" s="48" t="e">
        <f>$E$6</f>
        <v>#REF!</v>
      </c>
      <c r="F35" s="33">
        <f>$F$6</f>
        <v>0</v>
      </c>
      <c r="G35" s="33" t="e">
        <f>$G$6</f>
        <v>#REF!</v>
      </c>
      <c r="H35" s="33" t="e">
        <f>$H$6</f>
        <v>#REF!</v>
      </c>
      <c r="I35" s="130">
        <f>IF(ISERROR(G35/H35),0,G35/H35)</f>
        <v>0</v>
      </c>
    </row>
    <row r="36" spans="1:9" ht="39.75" customHeight="1" x14ac:dyDescent="0.3">
      <c r="A36" s="35">
        <v>5</v>
      </c>
      <c r="B36" s="36" t="s">
        <v>195</v>
      </c>
      <c r="C36" s="37">
        <v>0.11</v>
      </c>
      <c r="D36" s="48" t="e">
        <f>D7</f>
        <v>#REF!</v>
      </c>
      <c r="E36" s="48" t="e">
        <f>$E$7</f>
        <v>#REF!</v>
      </c>
      <c r="F36" s="33">
        <f>$F$7</f>
        <v>0</v>
      </c>
      <c r="G36" s="33" t="e">
        <f>$G$7</f>
        <v>#REF!</v>
      </c>
      <c r="H36" s="33" t="e">
        <f>$H$7</f>
        <v>#REF!</v>
      </c>
      <c r="I36" s="130">
        <f>IF(ISERROR(G36/H36),0,G36/H36)</f>
        <v>0</v>
      </c>
    </row>
    <row r="37" spans="1:9" ht="17.25" customHeight="1" x14ac:dyDescent="0.3"/>
    <row r="38" spans="1:9" ht="17.25" customHeight="1" x14ac:dyDescent="0.3"/>
    <row r="39" spans="1:9" ht="17.25" customHeight="1" x14ac:dyDescent="0.3"/>
    <row r="40" spans="1:9" ht="17.25" customHeight="1" x14ac:dyDescent="0.3"/>
    <row r="41" spans="1:9" ht="17.25" customHeight="1" x14ac:dyDescent="0.3"/>
    <row r="42" spans="1:9" ht="17.25" customHeight="1" x14ac:dyDescent="0.3"/>
    <row r="43" spans="1:9" ht="17.25" customHeight="1" x14ac:dyDescent="0.3"/>
    <row r="46" spans="1:9" x14ac:dyDescent="0.3">
      <c r="A46" s="49" t="s">
        <v>219</v>
      </c>
    </row>
    <row r="47" spans="1:9" ht="43.2" x14ac:dyDescent="0.3">
      <c r="A47" s="51" t="s">
        <v>72</v>
      </c>
      <c r="B47" s="52" t="s">
        <v>92</v>
      </c>
      <c r="C47" s="52" t="s">
        <v>58</v>
      </c>
      <c r="D47" s="52" t="s">
        <v>85</v>
      </c>
      <c r="E47" s="52" t="s">
        <v>86</v>
      </c>
      <c r="F47" s="56" t="s">
        <v>87</v>
      </c>
      <c r="G47" s="57" t="s">
        <v>88</v>
      </c>
      <c r="H47" s="57" t="s">
        <v>74</v>
      </c>
      <c r="I47" s="129" t="s">
        <v>89</v>
      </c>
    </row>
    <row r="48" spans="1:9" ht="33.75" customHeight="1" x14ac:dyDescent="0.3">
      <c r="A48" s="35">
        <v>7</v>
      </c>
      <c r="B48" s="36" t="s">
        <v>202</v>
      </c>
      <c r="C48" s="37">
        <v>0.11</v>
      </c>
      <c r="D48" s="48" t="e">
        <f>$D$9</f>
        <v>#REF!</v>
      </c>
      <c r="E48" s="48" t="e">
        <f>$E$9</f>
        <v>#REF!</v>
      </c>
      <c r="F48" s="33">
        <f>$F$9</f>
        <v>0</v>
      </c>
      <c r="G48" s="33" t="e">
        <f>$G$9</f>
        <v>#REF!</v>
      </c>
      <c r="H48" s="33" t="e">
        <f>$H$9</f>
        <v>#REF!</v>
      </c>
      <c r="I48" s="130">
        <f>IF(ISERROR(G48/H48),0,G48/H48)</f>
        <v>0</v>
      </c>
    </row>
    <row r="49" spans="1:9" ht="67.5" customHeight="1" x14ac:dyDescent="0.3">
      <c r="A49" s="35">
        <v>8</v>
      </c>
      <c r="B49" s="36" t="s">
        <v>203</v>
      </c>
      <c r="C49" s="37">
        <v>0.11</v>
      </c>
      <c r="D49" s="48" t="e">
        <f>$D$10</f>
        <v>#REF!</v>
      </c>
      <c r="E49" s="48" t="e">
        <f>$E$10</f>
        <v>#REF!</v>
      </c>
      <c r="F49" s="33">
        <f>$F$10</f>
        <v>0</v>
      </c>
      <c r="G49" s="33" t="e">
        <f>$G$10</f>
        <v>#REF!</v>
      </c>
      <c r="H49" s="33" t="e">
        <f>$H$10</f>
        <v>#REF!</v>
      </c>
      <c r="I49" s="130">
        <f>IF(ISERROR(G49/H49),0,G49/H49)</f>
        <v>0</v>
      </c>
    </row>
    <row r="50" spans="1:9" s="70" customFormat="1" x14ac:dyDescent="0.3">
      <c r="A50" s="92"/>
      <c r="B50" s="93"/>
      <c r="C50" s="94"/>
      <c r="D50" s="95"/>
      <c r="E50" s="95"/>
      <c r="F50" s="96"/>
      <c r="G50" s="96"/>
      <c r="H50" s="96"/>
      <c r="I50" s="133"/>
    </row>
    <row r="51" spans="1:9" s="70" customFormat="1" x14ac:dyDescent="0.3">
      <c r="A51" s="92"/>
      <c r="B51" s="93"/>
      <c r="C51" s="94"/>
      <c r="D51" s="95"/>
      <c r="E51" s="95"/>
      <c r="F51" s="96"/>
      <c r="G51" s="96"/>
      <c r="H51" s="96"/>
      <c r="I51" s="133"/>
    </row>
    <row r="52" spans="1:9" s="70" customFormat="1" x14ac:dyDescent="0.3">
      <c r="A52" s="92"/>
      <c r="B52" s="93"/>
      <c r="C52" s="94"/>
      <c r="D52" s="95"/>
      <c r="E52" s="95"/>
      <c r="F52" s="96"/>
      <c r="G52" s="96"/>
      <c r="H52" s="96"/>
      <c r="I52" s="133"/>
    </row>
    <row r="53" spans="1:9" s="70" customFormat="1" x14ac:dyDescent="0.3">
      <c r="A53" s="92"/>
      <c r="B53" s="93"/>
      <c r="C53" s="94"/>
      <c r="D53" s="95"/>
      <c r="E53" s="95"/>
      <c r="F53" s="96"/>
      <c r="G53" s="96"/>
      <c r="H53" s="96"/>
      <c r="I53" s="133"/>
    </row>
    <row r="54" spans="1:9" s="70" customFormat="1" x14ac:dyDescent="0.3">
      <c r="A54" s="92"/>
      <c r="B54" s="93"/>
      <c r="C54" s="94"/>
      <c r="D54" s="95"/>
      <c r="E54" s="95"/>
      <c r="F54" s="96"/>
      <c r="G54" s="96"/>
      <c r="H54" s="96"/>
      <c r="I54" s="133"/>
    </row>
    <row r="55" spans="1:9" s="70" customFormat="1" x14ac:dyDescent="0.3">
      <c r="A55" s="92"/>
      <c r="B55" s="93"/>
      <c r="C55" s="94"/>
      <c r="D55" s="95"/>
      <c r="E55" s="95"/>
      <c r="F55" s="96"/>
      <c r="G55" s="96"/>
      <c r="H55" s="96"/>
      <c r="I55" s="133"/>
    </row>
    <row r="56" spans="1:9" s="70" customFormat="1" x14ac:dyDescent="0.3">
      <c r="A56" s="92"/>
      <c r="B56" s="93"/>
      <c r="C56" s="94"/>
      <c r="D56" s="95"/>
      <c r="E56" s="95"/>
      <c r="F56" s="96"/>
      <c r="G56" s="96"/>
      <c r="H56" s="96"/>
      <c r="I56" s="133"/>
    </row>
    <row r="57" spans="1:9" s="70" customFormat="1" x14ac:dyDescent="0.3">
      <c r="A57" s="92"/>
      <c r="B57" s="93"/>
      <c r="C57" s="94"/>
      <c r="D57" s="95"/>
      <c r="E57" s="95"/>
      <c r="F57" s="96"/>
      <c r="G57" s="96"/>
      <c r="H57" s="96"/>
      <c r="I57" s="133"/>
    </row>
    <row r="59" spans="1:9" ht="43.2" x14ac:dyDescent="0.3">
      <c r="A59" s="51" t="s">
        <v>72</v>
      </c>
      <c r="B59" s="52" t="s">
        <v>92</v>
      </c>
      <c r="C59" s="52" t="s">
        <v>58</v>
      </c>
      <c r="D59" s="52" t="s">
        <v>85</v>
      </c>
      <c r="E59" s="52" t="s">
        <v>86</v>
      </c>
      <c r="F59" s="56" t="s">
        <v>87</v>
      </c>
      <c r="G59" s="52" t="s">
        <v>88</v>
      </c>
      <c r="H59" s="52" t="s">
        <v>74</v>
      </c>
      <c r="I59" s="129" t="s">
        <v>89</v>
      </c>
    </row>
    <row r="60" spans="1:9" ht="54" customHeight="1" x14ac:dyDescent="0.3">
      <c r="A60" s="35">
        <v>6</v>
      </c>
      <c r="B60" s="36" t="s">
        <v>207</v>
      </c>
      <c r="C60" s="37">
        <v>0.11</v>
      </c>
      <c r="D60" s="48" t="e">
        <f>$D$8</f>
        <v>#REF!</v>
      </c>
      <c r="E60" s="48" t="e">
        <f>$E$8</f>
        <v>#REF!</v>
      </c>
      <c r="F60" s="33">
        <f>$F$8</f>
        <v>0</v>
      </c>
      <c r="G60" s="33" t="e">
        <f>$G$8</f>
        <v>#REF!</v>
      </c>
      <c r="H60" s="33" t="e">
        <f>$H$8</f>
        <v>#REF!</v>
      </c>
      <c r="I60" s="130">
        <f>IF(ISERROR(G60/H60),0,G60/H60)</f>
        <v>0</v>
      </c>
    </row>
    <row r="70" spans="1:9" ht="43.2" x14ac:dyDescent="0.3">
      <c r="A70" s="51" t="s">
        <v>72</v>
      </c>
      <c r="B70" s="52" t="s">
        <v>92</v>
      </c>
      <c r="C70" s="52" t="s">
        <v>58</v>
      </c>
      <c r="D70" s="52" t="s">
        <v>85</v>
      </c>
      <c r="E70" s="52" t="s">
        <v>86</v>
      </c>
      <c r="F70" s="56" t="s">
        <v>87</v>
      </c>
      <c r="G70" s="52" t="s">
        <v>88</v>
      </c>
      <c r="H70" s="52" t="s">
        <v>74</v>
      </c>
      <c r="I70" s="129" t="s">
        <v>89</v>
      </c>
    </row>
    <row r="71" spans="1:9" ht="45.75" customHeight="1" x14ac:dyDescent="0.3">
      <c r="A71" s="35">
        <v>9</v>
      </c>
      <c r="B71" s="36" t="s">
        <v>205</v>
      </c>
      <c r="C71" s="37">
        <v>0.12</v>
      </c>
      <c r="D71" s="48" t="e">
        <f>$D$11</f>
        <v>#REF!</v>
      </c>
      <c r="E71" s="48" t="e">
        <f>$E$11</f>
        <v>#REF!</v>
      </c>
      <c r="F71" s="33">
        <f>$F$11</f>
        <v>0</v>
      </c>
      <c r="G71" s="33" t="e">
        <f>$G$11</f>
        <v>#REF!</v>
      </c>
      <c r="H71" s="33" t="e">
        <f>$H$11</f>
        <v>#REF!</v>
      </c>
      <c r="I71" s="130">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K71"/>
  <sheetViews>
    <sheetView zoomScale="69" zoomScaleNormal="69" workbookViewId="0"/>
  </sheetViews>
  <sheetFormatPr baseColWidth="10" defaultRowHeight="14.4" x14ac:dyDescent="0.3"/>
  <cols>
    <col min="1" max="1" width="6.88671875" customWidth="1"/>
    <col min="2" max="2" width="39.6640625" customWidth="1"/>
    <col min="3" max="3" width="14.109375" customWidth="1"/>
    <col min="4" max="4" width="14.6640625" customWidth="1"/>
    <col min="5" max="5" width="14.5546875" customWidth="1"/>
    <col min="6" max="6" width="18.109375" customWidth="1"/>
    <col min="7" max="7" width="12.88671875" customWidth="1"/>
    <col min="8" max="8" width="24" bestFit="1" customWidth="1"/>
    <col min="9" max="9" width="12.44140625" style="70" customWidth="1"/>
  </cols>
  <sheetData>
    <row r="2" spans="1:11" ht="28.8" x14ac:dyDescent="0.3">
      <c r="A2" s="51" t="s">
        <v>72</v>
      </c>
      <c r="B2" s="52" t="s">
        <v>84</v>
      </c>
      <c r="C2" s="52" t="s">
        <v>58</v>
      </c>
      <c r="D2" s="52" t="s">
        <v>85</v>
      </c>
      <c r="E2" s="52" t="s">
        <v>86</v>
      </c>
      <c r="F2" s="52" t="s">
        <v>87</v>
      </c>
      <c r="G2" s="52" t="s">
        <v>88</v>
      </c>
      <c r="H2" s="52" t="s">
        <v>74</v>
      </c>
      <c r="I2" s="52" t="s">
        <v>89</v>
      </c>
    </row>
    <row r="3" spans="1:11" ht="47.25" customHeight="1" x14ac:dyDescent="0.3">
      <c r="A3" s="35">
        <v>1</v>
      </c>
      <c r="B3" s="36" t="s">
        <v>182</v>
      </c>
      <c r="C3" s="37">
        <v>0.11</v>
      </c>
      <c r="D3" s="88" t="e">
        <f>#REF!</f>
        <v>#REF!</v>
      </c>
      <c r="E3" s="38" t="e">
        <f>#REF!</f>
        <v>#REF!</v>
      </c>
      <c r="F3" s="117">
        <f t="shared" ref="F3:F12" si="0">IF(ISERROR(E3/D3),0,(E3/D3))</f>
        <v>0</v>
      </c>
      <c r="G3" s="40" t="e">
        <f>#REF!</f>
        <v>#REF!</v>
      </c>
      <c r="H3" s="89" t="e">
        <f>#REF!</f>
        <v>#REF!</v>
      </c>
      <c r="I3" s="99">
        <f>IF(ISERROR(G3/H3),0,G3/H3)</f>
        <v>0</v>
      </c>
    </row>
    <row r="4" spans="1:11" ht="49.5" customHeight="1" x14ac:dyDescent="0.3">
      <c r="A4" s="35">
        <v>2</v>
      </c>
      <c r="B4" s="36" t="s">
        <v>184</v>
      </c>
      <c r="C4" s="37">
        <v>0.11</v>
      </c>
      <c r="D4" s="88" t="e">
        <f>#REF!</f>
        <v>#REF!</v>
      </c>
      <c r="E4" s="38" t="e">
        <f>#REF!</f>
        <v>#REF!</v>
      </c>
      <c r="F4" s="117">
        <f t="shared" si="0"/>
        <v>0</v>
      </c>
      <c r="G4" s="40" t="e">
        <f>#REF!</f>
        <v>#REF!</v>
      </c>
      <c r="H4" s="89" t="e">
        <f>#REF!</f>
        <v>#REF!</v>
      </c>
      <c r="I4" s="99">
        <f t="shared" ref="I4:I11" si="1">IF(ISERROR(G4/H4),0,G4/H4)</f>
        <v>0</v>
      </c>
    </row>
    <row r="5" spans="1:11" ht="43.2" x14ac:dyDescent="0.3">
      <c r="A5" s="35">
        <v>3</v>
      </c>
      <c r="B5" s="36" t="s">
        <v>187</v>
      </c>
      <c r="C5" s="37">
        <v>0.11</v>
      </c>
      <c r="D5" s="88" t="e">
        <f>#REF!</f>
        <v>#REF!</v>
      </c>
      <c r="E5" s="38" t="e">
        <f>#REF!</f>
        <v>#REF!</v>
      </c>
      <c r="F5" s="117">
        <f t="shared" si="0"/>
        <v>0</v>
      </c>
      <c r="G5" s="40" t="e">
        <f>#REF!</f>
        <v>#REF!</v>
      </c>
      <c r="H5" s="89" t="e">
        <f>#REF!</f>
        <v>#REF!</v>
      </c>
      <c r="I5" s="99">
        <f t="shared" si="1"/>
        <v>0</v>
      </c>
    </row>
    <row r="6" spans="1:11" s="126" customFormat="1" ht="62.25" customHeight="1" x14ac:dyDescent="0.3">
      <c r="A6" s="35">
        <v>4</v>
      </c>
      <c r="B6" s="36" t="s">
        <v>191</v>
      </c>
      <c r="C6" s="37">
        <v>0.11</v>
      </c>
      <c r="D6" s="137" t="e">
        <f>#REF!</f>
        <v>#REF!</v>
      </c>
      <c r="E6" s="38" t="e">
        <f>#REF!</f>
        <v>#REF!</v>
      </c>
      <c r="F6" s="117">
        <f t="shared" si="0"/>
        <v>0</v>
      </c>
      <c r="G6" s="40" t="e">
        <f>+#REF!</f>
        <v>#REF!</v>
      </c>
      <c r="H6" s="89" t="e">
        <f>#REF!</f>
        <v>#REF!</v>
      </c>
      <c r="I6" s="99">
        <f t="shared" si="1"/>
        <v>0</v>
      </c>
    </row>
    <row r="7" spans="1:11" ht="39" customHeight="1" x14ac:dyDescent="0.3">
      <c r="A7" s="35">
        <v>5</v>
      </c>
      <c r="B7" s="36" t="s">
        <v>195</v>
      </c>
      <c r="C7" s="37">
        <v>0.11</v>
      </c>
      <c r="D7" s="88" t="e">
        <f>#REF!</f>
        <v>#REF!</v>
      </c>
      <c r="E7" s="38" t="e">
        <f>+#REF!</f>
        <v>#REF!</v>
      </c>
      <c r="F7" s="117">
        <f t="shared" si="0"/>
        <v>0</v>
      </c>
      <c r="G7" s="40" t="e">
        <f>#REF!</f>
        <v>#REF!</v>
      </c>
      <c r="H7" s="89" t="e">
        <f>#REF!</f>
        <v>#REF!</v>
      </c>
      <c r="I7" s="99">
        <f t="shared" si="1"/>
        <v>0</v>
      </c>
    </row>
    <row r="8" spans="1:11" ht="53.25" customHeight="1" x14ac:dyDescent="0.3">
      <c r="A8" s="35">
        <v>6</v>
      </c>
      <c r="B8" s="36" t="s">
        <v>206</v>
      </c>
      <c r="C8" s="37">
        <v>0.11</v>
      </c>
      <c r="D8" s="88" t="e">
        <f>#REF!</f>
        <v>#REF!</v>
      </c>
      <c r="E8" s="38" t="e">
        <f>+#REF!</f>
        <v>#REF!</v>
      </c>
      <c r="F8" s="117">
        <f t="shared" si="0"/>
        <v>0</v>
      </c>
      <c r="G8" s="40" t="e">
        <f>#REF!</f>
        <v>#REF!</v>
      </c>
      <c r="H8" s="89" t="e">
        <f>#REF!</f>
        <v>#REF!</v>
      </c>
      <c r="I8" s="99">
        <f t="shared" si="1"/>
        <v>0</v>
      </c>
    </row>
    <row r="9" spans="1:11" s="126" customFormat="1" ht="53.25" customHeight="1" x14ac:dyDescent="0.3">
      <c r="A9" s="35">
        <v>7</v>
      </c>
      <c r="B9" s="36" t="s">
        <v>202</v>
      </c>
      <c r="C9" s="37">
        <v>0.11</v>
      </c>
      <c r="D9" s="137" t="e">
        <f>#REF!</f>
        <v>#REF!</v>
      </c>
      <c r="E9" s="38" t="e">
        <f>+#REF!</f>
        <v>#REF!</v>
      </c>
      <c r="F9" s="117">
        <f t="shared" si="0"/>
        <v>0</v>
      </c>
      <c r="G9" s="89" t="e">
        <f>#REF!</f>
        <v>#REF!</v>
      </c>
      <c r="H9" s="89" t="e">
        <f>#REF!</f>
        <v>#REF!</v>
      </c>
      <c r="I9" s="99">
        <f t="shared" si="1"/>
        <v>0</v>
      </c>
    </row>
    <row r="10" spans="1:11" ht="66" customHeight="1" x14ac:dyDescent="0.3">
      <c r="A10" s="35">
        <v>8</v>
      </c>
      <c r="B10" s="36" t="s">
        <v>203</v>
      </c>
      <c r="C10" s="37">
        <v>0.11</v>
      </c>
      <c r="D10" s="88" t="e">
        <f>#REF!</f>
        <v>#REF!</v>
      </c>
      <c r="E10" s="38" t="e">
        <f>+#REF!</f>
        <v>#REF!</v>
      </c>
      <c r="F10" s="117">
        <f t="shared" si="0"/>
        <v>0</v>
      </c>
      <c r="G10" s="89" t="e">
        <f>#REF!</f>
        <v>#REF!</v>
      </c>
      <c r="H10" s="89" t="e">
        <f>#REF!</f>
        <v>#REF!</v>
      </c>
      <c r="I10" s="99">
        <f t="shared" si="1"/>
        <v>0</v>
      </c>
    </row>
    <row r="11" spans="1:11" s="126" customFormat="1" ht="40.5" customHeight="1" x14ac:dyDescent="0.3">
      <c r="A11" s="35">
        <v>9</v>
      </c>
      <c r="B11" s="36" t="s">
        <v>205</v>
      </c>
      <c r="C11" s="37">
        <v>0.12</v>
      </c>
      <c r="D11" s="137" t="e">
        <f>#REF!</f>
        <v>#REF!</v>
      </c>
      <c r="E11" s="38" t="e">
        <f>+#REF!</f>
        <v>#REF!</v>
      </c>
      <c r="F11" s="117">
        <f t="shared" si="0"/>
        <v>0</v>
      </c>
      <c r="G11" s="89" t="e">
        <f>+#REF!</f>
        <v>#REF!</v>
      </c>
      <c r="H11" s="89" t="e">
        <f>#REF!</f>
        <v>#REF!</v>
      </c>
      <c r="I11" s="99">
        <f t="shared" si="1"/>
        <v>0</v>
      </c>
    </row>
    <row r="12" spans="1:11" x14ac:dyDescent="0.3">
      <c r="A12" s="226" t="s">
        <v>90</v>
      </c>
      <c r="B12" s="226"/>
      <c r="C12" s="53">
        <f>SUM(C3:C11)</f>
        <v>1</v>
      </c>
      <c r="D12" s="54" t="e">
        <f>SUM(D3:D11)</f>
        <v>#REF!</v>
      </c>
      <c r="E12" s="54" t="e">
        <f>SUM(E3:E11)</f>
        <v>#REF!</v>
      </c>
      <c r="F12" s="118">
        <f t="shared" si="0"/>
        <v>0</v>
      </c>
      <c r="G12" s="136" t="e">
        <f>SUMPRODUCT($C$3:$C$11,G3:G11)</f>
        <v>#REF!</v>
      </c>
      <c r="H12" s="55" t="e">
        <f>SUMPRODUCT($C$3:$C$11,H3:H11)</f>
        <v>#REF!</v>
      </c>
      <c r="I12" s="55">
        <f>IF(ISERROR(G12/H12),0,G12/H12)</f>
        <v>0</v>
      </c>
    </row>
    <row r="13" spans="1:11" x14ac:dyDescent="0.3">
      <c r="E13" s="41"/>
      <c r="K13" s="41"/>
    </row>
    <row r="15" spans="1:11" x14ac:dyDescent="0.3">
      <c r="B15" s="42"/>
      <c r="C15" s="43">
        <v>43343</v>
      </c>
      <c r="D15" s="43">
        <v>43312</v>
      </c>
    </row>
    <row r="16" spans="1:11" x14ac:dyDescent="0.3">
      <c r="B16" s="34" t="s">
        <v>87</v>
      </c>
      <c r="C16" s="45">
        <f>F12</f>
        <v>0</v>
      </c>
      <c r="D16" s="45">
        <v>0.93</v>
      </c>
    </row>
    <row r="17" spans="1:9" x14ac:dyDescent="0.3">
      <c r="B17" s="34" t="s">
        <v>89</v>
      </c>
      <c r="C17" s="44">
        <f>I12</f>
        <v>0</v>
      </c>
      <c r="D17" s="44">
        <v>1.0169999999999999</v>
      </c>
    </row>
    <row r="18" spans="1:9" x14ac:dyDescent="0.3">
      <c r="I18" s="135"/>
    </row>
    <row r="24" spans="1:9" x14ac:dyDescent="0.3">
      <c r="A24" s="47" t="s">
        <v>91</v>
      </c>
    </row>
    <row r="26" spans="1:9" ht="28.8" x14ac:dyDescent="0.3">
      <c r="A26" s="51" t="s">
        <v>72</v>
      </c>
      <c r="B26" s="52" t="s">
        <v>92</v>
      </c>
      <c r="C26" s="52" t="s">
        <v>58</v>
      </c>
      <c r="D26" s="52" t="s">
        <v>85</v>
      </c>
      <c r="E26" s="52" t="s">
        <v>86</v>
      </c>
      <c r="F26" s="56" t="s">
        <v>87</v>
      </c>
      <c r="G26" s="57" t="s">
        <v>88</v>
      </c>
      <c r="H26" s="57" t="s">
        <v>74</v>
      </c>
      <c r="I26" s="134" t="s">
        <v>89</v>
      </c>
    </row>
    <row r="27" spans="1:9" ht="46.5" customHeight="1" x14ac:dyDescent="0.3">
      <c r="A27" s="35">
        <v>1</v>
      </c>
      <c r="B27" s="36" t="s">
        <v>182</v>
      </c>
      <c r="C27" s="37">
        <v>0.11</v>
      </c>
      <c r="D27" s="48" t="e">
        <f>$D$3</f>
        <v>#REF!</v>
      </c>
      <c r="E27" s="48" t="e">
        <f>$E$3</f>
        <v>#REF!</v>
      </c>
      <c r="F27" s="37">
        <f>$F$3</f>
        <v>0</v>
      </c>
      <c r="G27" s="37" t="e">
        <f>$G$3</f>
        <v>#REF!</v>
      </c>
      <c r="H27" s="91" t="e">
        <f>$H$3</f>
        <v>#REF!</v>
      </c>
      <c r="I27" s="99">
        <f>IF(ISERROR(G27/H27),0,G27/H27)</f>
        <v>0</v>
      </c>
    </row>
    <row r="28" spans="1:9" ht="50.25" customHeight="1" x14ac:dyDescent="0.3">
      <c r="A28" s="35">
        <v>2</v>
      </c>
      <c r="B28" s="36" t="s">
        <v>184</v>
      </c>
      <c r="C28" s="37">
        <v>0.11</v>
      </c>
      <c r="D28" s="48" t="e">
        <f>$D$4</f>
        <v>#REF!</v>
      </c>
      <c r="E28" s="48" t="e">
        <f>$E$4</f>
        <v>#REF!</v>
      </c>
      <c r="F28" s="33">
        <f>$F$4</f>
        <v>0</v>
      </c>
      <c r="G28" s="33" t="e">
        <f>$G$4</f>
        <v>#REF!</v>
      </c>
      <c r="H28" s="33" t="e">
        <f>$H$4</f>
        <v>#REF!</v>
      </c>
      <c r="I28" s="99">
        <f>IF(ISERROR(G28/H28),0,G28/H28)</f>
        <v>0</v>
      </c>
    </row>
    <row r="29" spans="1:9" ht="53.25" customHeight="1" x14ac:dyDescent="0.3"/>
    <row r="30" spans="1:9" ht="53.25" customHeight="1" x14ac:dyDescent="0.3"/>
    <row r="31" spans="1:9" x14ac:dyDescent="0.3">
      <c r="A31" s="49" t="s">
        <v>218</v>
      </c>
    </row>
    <row r="33" spans="1:9" ht="28.8" x14ac:dyDescent="0.3">
      <c r="A33" s="51" t="s">
        <v>72</v>
      </c>
      <c r="B33" s="52" t="s">
        <v>92</v>
      </c>
      <c r="C33" s="52" t="s">
        <v>58</v>
      </c>
      <c r="D33" s="52" t="s">
        <v>85</v>
      </c>
      <c r="E33" s="52" t="s">
        <v>86</v>
      </c>
      <c r="F33" s="56" t="s">
        <v>87</v>
      </c>
      <c r="G33" s="52" t="s">
        <v>88</v>
      </c>
      <c r="H33" s="52" t="s">
        <v>74</v>
      </c>
      <c r="I33" s="134" t="s">
        <v>89</v>
      </c>
    </row>
    <row r="34" spans="1:9" ht="28.8" x14ac:dyDescent="0.3">
      <c r="A34" s="35">
        <v>3</v>
      </c>
      <c r="B34" s="36" t="s">
        <v>105</v>
      </c>
      <c r="C34" s="37">
        <v>0.11</v>
      </c>
      <c r="D34" s="48" t="e">
        <f>D5</f>
        <v>#REF!</v>
      </c>
      <c r="E34" s="48" t="e">
        <f>$E$5</f>
        <v>#REF!</v>
      </c>
      <c r="F34" s="33">
        <f>$F$5</f>
        <v>0</v>
      </c>
      <c r="G34" s="33" t="e">
        <f>$G$5</f>
        <v>#REF!</v>
      </c>
      <c r="H34" s="33" t="e">
        <f>$H$5</f>
        <v>#REF!</v>
      </c>
      <c r="I34" s="99">
        <f>IF(ISERROR(G34/H34),0,G34/H34)</f>
        <v>0</v>
      </c>
    </row>
    <row r="35" spans="1:9" ht="72" customHeight="1" x14ac:dyDescent="0.3">
      <c r="A35" s="35">
        <v>4</v>
      </c>
      <c r="B35" s="36" t="s">
        <v>191</v>
      </c>
      <c r="C35" s="37">
        <v>0.11</v>
      </c>
      <c r="D35" s="48" t="e">
        <f>D6</f>
        <v>#REF!</v>
      </c>
      <c r="E35" s="48" t="e">
        <f>$E$6</f>
        <v>#REF!</v>
      </c>
      <c r="F35" s="33">
        <f>$F$6</f>
        <v>0</v>
      </c>
      <c r="G35" s="33" t="e">
        <f>$G$6</f>
        <v>#REF!</v>
      </c>
      <c r="H35" s="33" t="e">
        <f>$H$6</f>
        <v>#REF!</v>
      </c>
      <c r="I35" s="99">
        <f>IF(ISERROR(G35/H35),0,G35/H35)</f>
        <v>0</v>
      </c>
    </row>
    <row r="36" spans="1:9" ht="39.75" customHeight="1" x14ac:dyDescent="0.3">
      <c r="A36" s="35">
        <v>5</v>
      </c>
      <c r="B36" s="36" t="s">
        <v>195</v>
      </c>
      <c r="C36" s="37">
        <v>0.11</v>
      </c>
      <c r="D36" s="48" t="e">
        <f>D7</f>
        <v>#REF!</v>
      </c>
      <c r="E36" s="48" t="e">
        <f>$E$7</f>
        <v>#REF!</v>
      </c>
      <c r="F36" s="33">
        <f>$F$7</f>
        <v>0</v>
      </c>
      <c r="G36" s="33" t="e">
        <f>$G$7</f>
        <v>#REF!</v>
      </c>
      <c r="H36" s="33" t="e">
        <f>$H$7</f>
        <v>#REF!</v>
      </c>
      <c r="I36" s="99">
        <f>IF(ISERROR(G36/H36),0,G36/H36)</f>
        <v>0</v>
      </c>
    </row>
    <row r="37" spans="1:9" ht="17.25" customHeight="1" x14ac:dyDescent="0.3"/>
    <row r="38" spans="1:9" ht="17.25" customHeight="1" x14ac:dyDescent="0.3"/>
    <row r="39" spans="1:9" ht="17.25" customHeight="1" x14ac:dyDescent="0.3"/>
    <row r="40" spans="1:9" ht="17.25" customHeight="1" x14ac:dyDescent="0.3"/>
    <row r="41" spans="1:9" ht="17.25" customHeight="1" x14ac:dyDescent="0.3"/>
    <row r="42" spans="1:9" ht="17.25" customHeight="1" x14ac:dyDescent="0.3"/>
    <row r="43" spans="1:9" ht="17.25" customHeight="1" x14ac:dyDescent="0.3"/>
    <row r="46" spans="1:9" x14ac:dyDescent="0.3">
      <c r="A46" s="49" t="s">
        <v>219</v>
      </c>
    </row>
    <row r="47" spans="1:9" ht="28.8" x14ac:dyDescent="0.3">
      <c r="A47" s="51" t="s">
        <v>72</v>
      </c>
      <c r="B47" s="52" t="s">
        <v>92</v>
      </c>
      <c r="C47" s="52" t="s">
        <v>58</v>
      </c>
      <c r="D47" s="52" t="s">
        <v>85</v>
      </c>
      <c r="E47" s="52" t="s">
        <v>86</v>
      </c>
      <c r="F47" s="56" t="s">
        <v>87</v>
      </c>
      <c r="G47" s="57" t="s">
        <v>88</v>
      </c>
      <c r="H47" s="57" t="s">
        <v>74</v>
      </c>
      <c r="I47" s="134" t="s">
        <v>89</v>
      </c>
    </row>
    <row r="48" spans="1:9" ht="33.75" customHeight="1" x14ac:dyDescent="0.3">
      <c r="A48" s="35">
        <v>7</v>
      </c>
      <c r="B48" s="36" t="s">
        <v>202</v>
      </c>
      <c r="C48" s="37">
        <v>0.11</v>
      </c>
      <c r="D48" s="48" t="e">
        <f>$D$9</f>
        <v>#REF!</v>
      </c>
      <c r="E48" s="48" t="e">
        <f>$E$9</f>
        <v>#REF!</v>
      </c>
      <c r="F48" s="33">
        <f>$F$9</f>
        <v>0</v>
      </c>
      <c r="G48" s="33" t="e">
        <f>$G$9</f>
        <v>#REF!</v>
      </c>
      <c r="H48" s="33" t="e">
        <f>$H$9</f>
        <v>#REF!</v>
      </c>
      <c r="I48" s="99">
        <f>IF(ISERROR(G48/H48),0,G48/H48)</f>
        <v>0</v>
      </c>
    </row>
    <row r="49" spans="1:9" ht="67.5" customHeight="1" x14ac:dyDescent="0.3">
      <c r="A49" s="35">
        <v>8</v>
      </c>
      <c r="B49" s="36" t="s">
        <v>203</v>
      </c>
      <c r="C49" s="37">
        <v>0.11</v>
      </c>
      <c r="D49" s="48" t="e">
        <f>$D$10</f>
        <v>#REF!</v>
      </c>
      <c r="E49" s="48" t="e">
        <f>$E$10</f>
        <v>#REF!</v>
      </c>
      <c r="F49" s="33">
        <f>$F$10</f>
        <v>0</v>
      </c>
      <c r="G49" s="33" t="e">
        <f>$G$10</f>
        <v>#REF!</v>
      </c>
      <c r="H49" s="33" t="e">
        <f>$H$10</f>
        <v>#REF!</v>
      </c>
      <c r="I49" s="99">
        <f>IF(ISERROR(G49/H49),0,G49/H49)</f>
        <v>0</v>
      </c>
    </row>
    <row r="50" spans="1:9" s="70" customFormat="1" x14ac:dyDescent="0.3">
      <c r="A50" s="92"/>
      <c r="B50" s="93"/>
      <c r="C50" s="94"/>
      <c r="D50" s="95"/>
      <c r="E50" s="95"/>
      <c r="F50" s="96"/>
      <c r="G50" s="96"/>
      <c r="H50" s="96"/>
      <c r="I50" s="96"/>
    </row>
    <row r="51" spans="1:9" s="70" customFormat="1" x14ac:dyDescent="0.3">
      <c r="A51" s="92"/>
      <c r="B51" s="93"/>
      <c r="C51" s="94"/>
      <c r="D51" s="95"/>
      <c r="E51" s="95"/>
      <c r="F51" s="96"/>
      <c r="G51" s="96"/>
      <c r="H51" s="96"/>
      <c r="I51" s="96"/>
    </row>
    <row r="52" spans="1:9" s="70" customFormat="1" x14ac:dyDescent="0.3">
      <c r="A52" s="92"/>
      <c r="B52" s="93"/>
      <c r="C52" s="94"/>
      <c r="D52" s="95"/>
      <c r="E52" s="95"/>
      <c r="F52" s="96"/>
      <c r="G52" s="96"/>
      <c r="H52" s="96"/>
      <c r="I52" s="96"/>
    </row>
    <row r="53" spans="1:9" s="70" customFormat="1" x14ac:dyDescent="0.3">
      <c r="A53" s="92"/>
      <c r="B53" s="93"/>
      <c r="C53" s="94"/>
      <c r="D53" s="95"/>
      <c r="E53" s="95"/>
      <c r="F53" s="96"/>
      <c r="G53" s="96"/>
      <c r="H53" s="96"/>
      <c r="I53" s="96"/>
    </row>
    <row r="54" spans="1:9" s="70" customFormat="1" x14ac:dyDescent="0.3">
      <c r="A54" s="92"/>
      <c r="B54" s="93"/>
      <c r="C54" s="94"/>
      <c r="D54" s="95"/>
      <c r="E54" s="95"/>
      <c r="F54" s="96"/>
      <c r="G54" s="96"/>
      <c r="H54" s="96"/>
      <c r="I54" s="96"/>
    </row>
    <row r="55" spans="1:9" s="70" customFormat="1" x14ac:dyDescent="0.3">
      <c r="A55" s="92"/>
      <c r="B55" s="93"/>
      <c r="C55" s="94"/>
      <c r="D55" s="95"/>
      <c r="E55" s="95"/>
      <c r="F55" s="96"/>
      <c r="G55" s="96"/>
      <c r="H55" s="96"/>
      <c r="I55" s="96"/>
    </row>
    <row r="56" spans="1:9" s="70" customFormat="1" x14ac:dyDescent="0.3">
      <c r="A56" s="92"/>
      <c r="B56" s="93"/>
      <c r="C56" s="94"/>
      <c r="D56" s="95"/>
      <c r="E56" s="95"/>
      <c r="F56" s="96"/>
      <c r="G56" s="96"/>
      <c r="H56" s="96"/>
      <c r="I56" s="96"/>
    </row>
    <row r="57" spans="1:9" s="70" customFormat="1" x14ac:dyDescent="0.3">
      <c r="A57" s="92"/>
      <c r="B57" s="93"/>
      <c r="C57" s="94"/>
      <c r="D57" s="95"/>
      <c r="E57" s="95"/>
      <c r="F57" s="96"/>
      <c r="G57" s="96"/>
      <c r="H57" s="96"/>
      <c r="I57" s="96"/>
    </row>
    <row r="59" spans="1:9" ht="28.8" x14ac:dyDescent="0.3">
      <c r="A59" s="51" t="s">
        <v>72</v>
      </c>
      <c r="B59" s="52" t="s">
        <v>92</v>
      </c>
      <c r="C59" s="52" t="s">
        <v>58</v>
      </c>
      <c r="D59" s="52" t="s">
        <v>85</v>
      </c>
      <c r="E59" s="52" t="s">
        <v>86</v>
      </c>
      <c r="F59" s="56" t="s">
        <v>87</v>
      </c>
      <c r="G59" s="52" t="s">
        <v>88</v>
      </c>
      <c r="H59" s="52" t="s">
        <v>74</v>
      </c>
      <c r="I59" s="134" t="s">
        <v>89</v>
      </c>
    </row>
    <row r="60" spans="1:9" ht="54" customHeight="1" x14ac:dyDescent="0.3">
      <c r="A60" s="35">
        <v>6</v>
      </c>
      <c r="B60" s="36" t="s">
        <v>207</v>
      </c>
      <c r="C60" s="37">
        <v>0.11</v>
      </c>
      <c r="D60" s="48" t="e">
        <f>$D$8</f>
        <v>#REF!</v>
      </c>
      <c r="E60" s="48" t="e">
        <f>$E$8</f>
        <v>#REF!</v>
      </c>
      <c r="F60" s="33">
        <f>$F$8</f>
        <v>0</v>
      </c>
      <c r="G60" s="33" t="e">
        <f>$G$8</f>
        <v>#REF!</v>
      </c>
      <c r="H60" s="33" t="e">
        <f>$H$8</f>
        <v>#REF!</v>
      </c>
      <c r="I60" s="99">
        <f>IF(ISERROR(G60/H60),0,G60/H60)</f>
        <v>0</v>
      </c>
    </row>
    <row r="70" spans="1:9" ht="28.8" x14ac:dyDescent="0.3">
      <c r="A70" s="51" t="s">
        <v>72</v>
      </c>
      <c r="B70" s="52" t="s">
        <v>92</v>
      </c>
      <c r="C70" s="52" t="s">
        <v>58</v>
      </c>
      <c r="D70" s="52" t="s">
        <v>85</v>
      </c>
      <c r="E70" s="52" t="s">
        <v>86</v>
      </c>
      <c r="F70" s="56" t="s">
        <v>87</v>
      </c>
      <c r="G70" s="52" t="s">
        <v>88</v>
      </c>
      <c r="H70" s="52" t="s">
        <v>74</v>
      </c>
      <c r="I70" s="134" t="s">
        <v>89</v>
      </c>
    </row>
    <row r="71" spans="1:9" ht="45.75" customHeight="1" x14ac:dyDescent="0.3">
      <c r="A71" s="35">
        <v>9</v>
      </c>
      <c r="B71" s="36" t="s">
        <v>205</v>
      </c>
      <c r="C71" s="37">
        <v>0.12</v>
      </c>
      <c r="D71" s="48" t="e">
        <f>$D$11</f>
        <v>#REF!</v>
      </c>
      <c r="E71" s="48" t="e">
        <f>$E$11</f>
        <v>#REF!</v>
      </c>
      <c r="F71" s="33">
        <f>$F$11</f>
        <v>0</v>
      </c>
      <c r="G71" s="33" t="e">
        <f>$G$11</f>
        <v>#REF!</v>
      </c>
      <c r="H71" s="33" t="e">
        <f>$H$11</f>
        <v>#REF!</v>
      </c>
      <c r="I71" s="99">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0"/>
  <sheetViews>
    <sheetView zoomScale="69" zoomScaleNormal="69" workbookViewId="0">
      <selection activeCell="S54" sqref="S53:T54"/>
    </sheetView>
  </sheetViews>
  <sheetFormatPr baseColWidth="10" defaultRowHeight="14.4" x14ac:dyDescent="0.3"/>
  <cols>
    <col min="1" max="1" width="6.88671875" customWidth="1"/>
    <col min="2" max="2" width="39.6640625" customWidth="1"/>
    <col min="3" max="3" width="14.109375" customWidth="1"/>
    <col min="4" max="4" width="14.6640625" customWidth="1"/>
    <col min="5" max="5" width="14.5546875" customWidth="1"/>
    <col min="6" max="6" width="18.109375" customWidth="1"/>
    <col min="7" max="7" width="12.88671875" customWidth="1"/>
    <col min="8" max="8" width="24" bestFit="1" customWidth="1"/>
    <col min="9" max="9" width="12.44140625" style="70" customWidth="1"/>
  </cols>
  <sheetData>
    <row r="1" spans="1:11" x14ac:dyDescent="0.3">
      <c r="A1">
        <f ca="1">A1:Q14</f>
        <v>0</v>
      </c>
    </row>
    <row r="2" spans="1:11" ht="28.8" x14ac:dyDescent="0.3">
      <c r="A2" s="51" t="s">
        <v>72</v>
      </c>
      <c r="B2" s="52" t="s">
        <v>84</v>
      </c>
      <c r="C2" s="52" t="s">
        <v>58</v>
      </c>
      <c r="D2" s="52" t="s">
        <v>85</v>
      </c>
      <c r="E2" s="52" t="s">
        <v>86</v>
      </c>
      <c r="F2" s="52" t="s">
        <v>87</v>
      </c>
      <c r="G2" s="52" t="s">
        <v>88</v>
      </c>
      <c r="H2" s="52" t="s">
        <v>74</v>
      </c>
      <c r="I2" s="52" t="s">
        <v>89</v>
      </c>
    </row>
    <row r="3" spans="1:11" ht="47.25" customHeight="1" x14ac:dyDescent="0.3">
      <c r="A3" s="35">
        <v>1</v>
      </c>
      <c r="B3" s="36" t="s">
        <v>182</v>
      </c>
      <c r="C3" s="37">
        <v>0.125</v>
      </c>
      <c r="D3" s="88" t="e">
        <f>#REF!</f>
        <v>#REF!</v>
      </c>
      <c r="E3" s="38" t="e">
        <f>#REF!</f>
        <v>#REF!</v>
      </c>
      <c r="F3" s="117">
        <f t="shared" ref="F3:F11" si="0">IF(ISERROR(E3/D3),0,(E3/D3))</f>
        <v>0</v>
      </c>
      <c r="G3" s="89" t="e">
        <f>#REF!</f>
        <v>#REF!</v>
      </c>
      <c r="H3" s="89" t="e">
        <f>#REF!</f>
        <v>#REF!</v>
      </c>
      <c r="I3" s="99">
        <f>IF(ISERROR(G3/H3),0,G3/H3)</f>
        <v>0</v>
      </c>
    </row>
    <row r="4" spans="1:11" ht="49.5" customHeight="1" x14ac:dyDescent="0.3">
      <c r="A4" s="35">
        <v>2</v>
      </c>
      <c r="B4" s="36" t="s">
        <v>184</v>
      </c>
      <c r="C4" s="37">
        <v>0.125</v>
      </c>
      <c r="D4" s="88" t="e">
        <f>#REF!</f>
        <v>#REF!</v>
      </c>
      <c r="E4" s="38" t="e">
        <f>#REF!</f>
        <v>#REF!</v>
      </c>
      <c r="F4" s="117">
        <f t="shared" si="0"/>
        <v>0</v>
      </c>
      <c r="G4" s="89" t="e">
        <f>#REF!</f>
        <v>#REF!</v>
      </c>
      <c r="H4" s="89" t="e">
        <f>#REF!</f>
        <v>#REF!</v>
      </c>
      <c r="I4" s="99">
        <f t="shared" ref="I4:I10" si="1">IF(ISERROR(G4/H4),0,G4/H4)</f>
        <v>0</v>
      </c>
    </row>
    <row r="5" spans="1:11" ht="43.2" x14ac:dyDescent="0.3">
      <c r="A5" s="35">
        <v>3</v>
      </c>
      <c r="B5" s="36" t="s">
        <v>187</v>
      </c>
      <c r="C5" s="37">
        <v>0.125</v>
      </c>
      <c r="D5" s="88" t="e">
        <f>#REF!</f>
        <v>#REF!</v>
      </c>
      <c r="E5" s="38" t="e">
        <f>#REF!</f>
        <v>#REF!</v>
      </c>
      <c r="F5" s="117">
        <f t="shared" si="0"/>
        <v>0</v>
      </c>
      <c r="G5" s="89" t="e">
        <f>#REF!</f>
        <v>#REF!</v>
      </c>
      <c r="H5" s="89" t="e">
        <f>#REF!</f>
        <v>#REF!</v>
      </c>
      <c r="I5" s="99">
        <f t="shared" si="1"/>
        <v>0</v>
      </c>
    </row>
    <row r="6" spans="1:11" s="126" customFormat="1" ht="62.25" customHeight="1" x14ac:dyDescent="0.3">
      <c r="A6" s="35">
        <v>4</v>
      </c>
      <c r="B6" s="36" t="s">
        <v>191</v>
      </c>
      <c r="C6" s="37">
        <v>0.125</v>
      </c>
      <c r="D6" s="137" t="e">
        <f>#REF!</f>
        <v>#REF!</v>
      </c>
      <c r="E6" s="38" t="e">
        <f>#REF!</f>
        <v>#REF!</v>
      </c>
      <c r="F6" s="117">
        <f t="shared" si="0"/>
        <v>0</v>
      </c>
      <c r="G6" s="89" t="e">
        <f>+#REF!</f>
        <v>#REF!</v>
      </c>
      <c r="H6" s="89" t="e">
        <f>#REF!</f>
        <v>#REF!</v>
      </c>
      <c r="I6" s="99">
        <f t="shared" si="1"/>
        <v>0</v>
      </c>
    </row>
    <row r="7" spans="1:11" ht="39" customHeight="1" x14ac:dyDescent="0.3">
      <c r="A7" s="35">
        <v>5</v>
      </c>
      <c r="B7" s="36" t="s">
        <v>195</v>
      </c>
      <c r="C7" s="37">
        <v>0.125</v>
      </c>
      <c r="D7" s="88" t="e">
        <f>#REF!</f>
        <v>#REF!</v>
      </c>
      <c r="E7" s="38" t="e">
        <f>+#REF!</f>
        <v>#REF!</v>
      </c>
      <c r="F7" s="117">
        <f t="shared" si="0"/>
        <v>0</v>
      </c>
      <c r="G7" s="89" t="e">
        <f>#REF!</f>
        <v>#REF!</v>
      </c>
      <c r="H7" s="89" t="e">
        <f>#REF!</f>
        <v>#REF!</v>
      </c>
      <c r="I7" s="99">
        <f t="shared" si="1"/>
        <v>0</v>
      </c>
    </row>
    <row r="8" spans="1:11" s="126" customFormat="1" ht="53.25" customHeight="1" x14ac:dyDescent="0.3">
      <c r="A8" s="35">
        <v>6</v>
      </c>
      <c r="B8" s="36" t="s">
        <v>202</v>
      </c>
      <c r="C8" s="37">
        <v>0.125</v>
      </c>
      <c r="D8" s="137" t="e">
        <f>#REF!</f>
        <v>#REF!</v>
      </c>
      <c r="E8" s="38" t="e">
        <f>+#REF!</f>
        <v>#REF!</v>
      </c>
      <c r="F8" s="117">
        <f t="shared" si="0"/>
        <v>0</v>
      </c>
      <c r="G8" s="89" t="e">
        <f>#REF!</f>
        <v>#REF!</v>
      </c>
      <c r="H8" s="89" t="e">
        <f>#REF!</f>
        <v>#REF!</v>
      </c>
      <c r="I8" s="99">
        <f t="shared" si="1"/>
        <v>0</v>
      </c>
    </row>
    <row r="9" spans="1:11" ht="66" customHeight="1" x14ac:dyDescent="0.3">
      <c r="A9" s="35">
        <v>7</v>
      </c>
      <c r="B9" s="36" t="s">
        <v>203</v>
      </c>
      <c r="C9" s="37">
        <v>0.125</v>
      </c>
      <c r="D9" s="88" t="e">
        <f>#REF!</f>
        <v>#REF!</v>
      </c>
      <c r="E9" s="38" t="e">
        <f>+#REF!</f>
        <v>#REF!</v>
      </c>
      <c r="F9" s="117">
        <f t="shared" si="0"/>
        <v>0</v>
      </c>
      <c r="G9" s="89" t="e">
        <f>#REF!</f>
        <v>#REF!</v>
      </c>
      <c r="H9" s="89" t="e">
        <f>#REF!</f>
        <v>#REF!</v>
      </c>
      <c r="I9" s="99">
        <f t="shared" si="1"/>
        <v>0</v>
      </c>
    </row>
    <row r="10" spans="1:11" s="126" customFormat="1" ht="40.5" customHeight="1" x14ac:dyDescent="0.3">
      <c r="A10" s="35">
        <v>8</v>
      </c>
      <c r="B10" s="36" t="s">
        <v>205</v>
      </c>
      <c r="C10" s="37">
        <v>0.125</v>
      </c>
      <c r="D10" s="137" t="e">
        <f>#REF!</f>
        <v>#REF!</v>
      </c>
      <c r="E10" s="38" t="e">
        <f>+#REF!</f>
        <v>#REF!</v>
      </c>
      <c r="F10" s="117">
        <f t="shared" si="0"/>
        <v>0</v>
      </c>
      <c r="G10" s="89" t="e">
        <f>+#REF!</f>
        <v>#REF!</v>
      </c>
      <c r="H10" s="89" t="e">
        <f>#REF!</f>
        <v>#REF!</v>
      </c>
      <c r="I10" s="99">
        <f t="shared" si="1"/>
        <v>0</v>
      </c>
    </row>
    <row r="11" spans="1:11" x14ac:dyDescent="0.3">
      <c r="A11" s="226" t="s">
        <v>90</v>
      </c>
      <c r="B11" s="226"/>
      <c r="C11" s="53">
        <f>SUM(C3:C10)</f>
        <v>1</v>
      </c>
      <c r="D11" s="54" t="e">
        <f>SUM(D3:D10)</f>
        <v>#REF!</v>
      </c>
      <c r="E11" s="54" t="e">
        <f>SUM(E3:E10)</f>
        <v>#REF!</v>
      </c>
      <c r="F11" s="118">
        <f t="shared" si="0"/>
        <v>0</v>
      </c>
      <c r="G11" s="136" t="e">
        <f>SUMPRODUCT($C$3:$C$10,G3:G10)</f>
        <v>#REF!</v>
      </c>
      <c r="H11" s="136" t="e">
        <f>SUMPRODUCT($C$3:$C$10,H3:H10)</f>
        <v>#REF!</v>
      </c>
      <c r="I11" s="136">
        <f>IF(ISERROR(G11/H11),0,G11/H11)</f>
        <v>0</v>
      </c>
    </row>
    <row r="12" spans="1:11" x14ac:dyDescent="0.3">
      <c r="E12" s="41"/>
      <c r="K12" s="41"/>
    </row>
    <row r="14" spans="1:11" x14ac:dyDescent="0.3">
      <c r="B14" s="42"/>
      <c r="C14" s="43">
        <v>43373</v>
      </c>
      <c r="D14" s="43">
        <v>43343</v>
      </c>
    </row>
    <row r="15" spans="1:11" x14ac:dyDescent="0.3">
      <c r="B15" s="34" t="s">
        <v>87</v>
      </c>
      <c r="C15" s="45">
        <v>1</v>
      </c>
      <c r="D15" s="45">
        <v>0.93</v>
      </c>
    </row>
    <row r="16" spans="1:11" x14ac:dyDescent="0.3">
      <c r="B16" s="34" t="s">
        <v>89</v>
      </c>
      <c r="C16" s="45">
        <v>1</v>
      </c>
      <c r="D16" s="44">
        <v>0.98399999999999999</v>
      </c>
    </row>
    <row r="17" spans="1:9" x14ac:dyDescent="0.3">
      <c r="I17" s="135"/>
    </row>
    <row r="23" spans="1:9" x14ac:dyDescent="0.3">
      <c r="A23" s="47" t="s">
        <v>91</v>
      </c>
    </row>
    <row r="25" spans="1:9" ht="28.8" x14ac:dyDescent="0.3">
      <c r="A25" s="51" t="s">
        <v>72</v>
      </c>
      <c r="B25" s="52" t="s">
        <v>92</v>
      </c>
      <c r="C25" s="52" t="s">
        <v>58</v>
      </c>
      <c r="D25" s="52" t="s">
        <v>85</v>
      </c>
      <c r="E25" s="52" t="s">
        <v>86</v>
      </c>
      <c r="F25" s="56" t="s">
        <v>87</v>
      </c>
      <c r="G25" s="57" t="s">
        <v>88</v>
      </c>
      <c r="H25" s="57" t="s">
        <v>74</v>
      </c>
      <c r="I25" s="134" t="s">
        <v>89</v>
      </c>
    </row>
    <row r="26" spans="1:9" ht="46.5" customHeight="1" x14ac:dyDescent="0.3">
      <c r="A26" s="35">
        <v>1</v>
      </c>
      <c r="B26" s="36" t="s">
        <v>182</v>
      </c>
      <c r="C26" s="37">
        <v>0.11</v>
      </c>
      <c r="D26" s="48" t="e">
        <f>$D$3</f>
        <v>#REF!</v>
      </c>
      <c r="E26" s="48" t="e">
        <f>$E$3</f>
        <v>#REF!</v>
      </c>
      <c r="F26" s="37">
        <f>$F$3</f>
        <v>0</v>
      </c>
      <c r="G26" s="37" t="e">
        <f>$G$3</f>
        <v>#REF!</v>
      </c>
      <c r="H26" s="91" t="e">
        <f>$H$3</f>
        <v>#REF!</v>
      </c>
      <c r="I26" s="99">
        <f>IF(ISERROR(G26/H26),0,G26/H26)</f>
        <v>0</v>
      </c>
    </row>
    <row r="27" spans="1:9" ht="50.25" customHeight="1" x14ac:dyDescent="0.3">
      <c r="A27" s="35">
        <v>2</v>
      </c>
      <c r="B27" s="36" t="s">
        <v>184</v>
      </c>
      <c r="C27" s="37">
        <v>0.11</v>
      </c>
      <c r="D27" s="48" t="e">
        <f>$D$4</f>
        <v>#REF!</v>
      </c>
      <c r="E27" s="48" t="e">
        <f>$E$4</f>
        <v>#REF!</v>
      </c>
      <c r="F27" s="33">
        <f>$F$4</f>
        <v>0</v>
      </c>
      <c r="G27" s="33" t="e">
        <f>$G$4</f>
        <v>#REF!</v>
      </c>
      <c r="H27" s="33" t="e">
        <f>$H$4</f>
        <v>#REF!</v>
      </c>
      <c r="I27" s="99">
        <f>IF(ISERROR(G27/H27),0,G27/H27)</f>
        <v>0</v>
      </c>
    </row>
    <row r="28" spans="1:9" ht="53.25" customHeight="1" x14ac:dyDescent="0.3"/>
    <row r="29" spans="1:9" ht="53.25" customHeight="1" x14ac:dyDescent="0.3"/>
    <row r="30" spans="1:9" x14ac:dyDescent="0.3">
      <c r="A30" s="49" t="s">
        <v>218</v>
      </c>
    </row>
    <row r="32" spans="1:9" ht="28.8" x14ac:dyDescent="0.3">
      <c r="A32" s="51" t="s">
        <v>72</v>
      </c>
      <c r="B32" s="52" t="s">
        <v>92</v>
      </c>
      <c r="C32" s="52" t="s">
        <v>58</v>
      </c>
      <c r="D32" s="52" t="s">
        <v>85</v>
      </c>
      <c r="E32" s="52" t="s">
        <v>86</v>
      </c>
      <c r="F32" s="56" t="s">
        <v>87</v>
      </c>
      <c r="G32" s="52" t="s">
        <v>88</v>
      </c>
      <c r="H32" s="52" t="s">
        <v>74</v>
      </c>
      <c r="I32" s="134" t="s">
        <v>89</v>
      </c>
    </row>
    <row r="33" spans="1:9" ht="28.8" x14ac:dyDescent="0.3">
      <c r="A33" s="35">
        <v>3</v>
      </c>
      <c r="B33" s="36" t="s">
        <v>105</v>
      </c>
      <c r="C33" s="37">
        <v>0.11</v>
      </c>
      <c r="D33" s="48" t="e">
        <f>D5</f>
        <v>#REF!</v>
      </c>
      <c r="E33" s="48" t="e">
        <f>$E$5</f>
        <v>#REF!</v>
      </c>
      <c r="F33" s="33">
        <f>$F$5</f>
        <v>0</v>
      </c>
      <c r="G33" s="33" t="e">
        <f>$G$5</f>
        <v>#REF!</v>
      </c>
      <c r="H33" s="33" t="e">
        <f>$H$5</f>
        <v>#REF!</v>
      </c>
      <c r="I33" s="99">
        <f>IF(ISERROR(G33/H33),0,G33/H33)</f>
        <v>0</v>
      </c>
    </row>
    <row r="34" spans="1:9" ht="72" customHeight="1" x14ac:dyDescent="0.3">
      <c r="A34" s="35">
        <v>4</v>
      </c>
      <c r="B34" s="36" t="s">
        <v>191</v>
      </c>
      <c r="C34" s="37">
        <v>0.11</v>
      </c>
      <c r="D34" s="48" t="e">
        <f>D6</f>
        <v>#REF!</v>
      </c>
      <c r="E34" s="48" t="e">
        <f>$E$6</f>
        <v>#REF!</v>
      </c>
      <c r="F34" s="33">
        <f>$F$6</f>
        <v>0</v>
      </c>
      <c r="G34" s="33" t="e">
        <f>$G$6</f>
        <v>#REF!</v>
      </c>
      <c r="H34" s="33" t="e">
        <f>$H$6</f>
        <v>#REF!</v>
      </c>
      <c r="I34" s="99">
        <f>IF(ISERROR(G34/H34),0,G34/H34)</f>
        <v>0</v>
      </c>
    </row>
    <row r="35" spans="1:9" ht="39.75" customHeight="1" x14ac:dyDescent="0.3">
      <c r="A35" s="35">
        <v>5</v>
      </c>
      <c r="B35" s="36" t="s">
        <v>195</v>
      </c>
      <c r="C35" s="37">
        <v>0.11</v>
      </c>
      <c r="D35" s="48" t="e">
        <f>D7</f>
        <v>#REF!</v>
      </c>
      <c r="E35" s="48" t="e">
        <f>$E$7</f>
        <v>#REF!</v>
      </c>
      <c r="F35" s="33">
        <f>$F$7</f>
        <v>0</v>
      </c>
      <c r="G35" s="33" t="e">
        <f>$G$7</f>
        <v>#REF!</v>
      </c>
      <c r="H35" s="33" t="e">
        <f>$H$7</f>
        <v>#REF!</v>
      </c>
      <c r="I35" s="99">
        <f>IF(ISERROR(G35/H35),0,G35/H35)</f>
        <v>0</v>
      </c>
    </row>
    <row r="36" spans="1:9" ht="17.25" customHeight="1" x14ac:dyDescent="0.3"/>
    <row r="37" spans="1:9" ht="17.25" customHeight="1" x14ac:dyDescent="0.3"/>
    <row r="38" spans="1:9" ht="17.25" customHeight="1" x14ac:dyDescent="0.3"/>
    <row r="39" spans="1:9" ht="17.25" customHeight="1" x14ac:dyDescent="0.3"/>
    <row r="40" spans="1:9" ht="17.25" customHeight="1" x14ac:dyDescent="0.3"/>
    <row r="41" spans="1:9" ht="17.25" customHeight="1" x14ac:dyDescent="0.3"/>
    <row r="42" spans="1:9" ht="17.25" customHeight="1" x14ac:dyDescent="0.3"/>
    <row r="45" spans="1:9" x14ac:dyDescent="0.3">
      <c r="A45" s="49" t="s">
        <v>219</v>
      </c>
    </row>
    <row r="46" spans="1:9" ht="28.8" x14ac:dyDescent="0.3">
      <c r="A46" s="51" t="s">
        <v>72</v>
      </c>
      <c r="B46" s="52" t="s">
        <v>92</v>
      </c>
      <c r="C46" s="52" t="s">
        <v>58</v>
      </c>
      <c r="D46" s="52" t="s">
        <v>85</v>
      </c>
      <c r="E46" s="52" t="s">
        <v>86</v>
      </c>
      <c r="F46" s="56" t="s">
        <v>87</v>
      </c>
      <c r="G46" s="57" t="s">
        <v>88</v>
      </c>
      <c r="H46" s="57" t="s">
        <v>74</v>
      </c>
      <c r="I46" s="134" t="s">
        <v>89</v>
      </c>
    </row>
    <row r="47" spans="1:9" ht="33.75" customHeight="1" x14ac:dyDescent="0.3">
      <c r="A47" s="35">
        <v>7</v>
      </c>
      <c r="B47" s="36" t="s">
        <v>202</v>
      </c>
      <c r="C47" s="37">
        <v>0.11</v>
      </c>
      <c r="D47" s="48" t="e">
        <f>$D$8</f>
        <v>#REF!</v>
      </c>
      <c r="E47" s="48" t="e">
        <f>$E$8</f>
        <v>#REF!</v>
      </c>
      <c r="F47" s="33">
        <f>$F$8</f>
        <v>0</v>
      </c>
      <c r="G47" s="33" t="e">
        <f>$G$8</f>
        <v>#REF!</v>
      </c>
      <c r="H47" s="33" t="e">
        <f>$H$8</f>
        <v>#REF!</v>
      </c>
      <c r="I47" s="99">
        <f>IF(ISERROR(G47/H47),0,G47/H47)</f>
        <v>0</v>
      </c>
    </row>
    <row r="48" spans="1:9" ht="67.5" customHeight="1" x14ac:dyDescent="0.3">
      <c r="A48" s="35">
        <v>8</v>
      </c>
      <c r="B48" s="36" t="s">
        <v>203</v>
      </c>
      <c r="C48" s="37">
        <v>0.11</v>
      </c>
      <c r="D48" s="48" t="e">
        <f>$D$9</f>
        <v>#REF!</v>
      </c>
      <c r="E48" s="48" t="e">
        <f>$E$9</f>
        <v>#REF!</v>
      </c>
      <c r="F48" s="33">
        <f>$F$9</f>
        <v>0</v>
      </c>
      <c r="G48" s="33" t="e">
        <f>$G$9</f>
        <v>#REF!</v>
      </c>
      <c r="H48" s="33" t="e">
        <f>$H$9</f>
        <v>#REF!</v>
      </c>
      <c r="I48" s="99">
        <f>IF(ISERROR(G48/H48),0,G48/H48)</f>
        <v>0</v>
      </c>
    </row>
    <row r="49" spans="1:9" s="70" customFormat="1" x14ac:dyDescent="0.3">
      <c r="A49" s="92"/>
      <c r="B49" s="93"/>
      <c r="C49" s="94"/>
      <c r="D49" s="95"/>
      <c r="E49" s="95"/>
      <c r="F49" s="96"/>
      <c r="G49" s="96"/>
      <c r="H49" s="96"/>
      <c r="I49" s="96"/>
    </row>
    <row r="50" spans="1:9" s="70" customFormat="1" x14ac:dyDescent="0.3">
      <c r="A50" s="92"/>
      <c r="B50" s="93"/>
      <c r="C50" s="94"/>
      <c r="D50" s="95"/>
      <c r="E50" s="95"/>
      <c r="F50" s="96"/>
      <c r="G50" s="96"/>
      <c r="H50" s="96"/>
      <c r="I50" s="96"/>
    </row>
    <row r="51" spans="1:9" s="70" customFormat="1" x14ac:dyDescent="0.3">
      <c r="A51" s="92"/>
      <c r="B51" s="93"/>
      <c r="C51" s="94"/>
      <c r="D51" s="95"/>
      <c r="E51" s="95"/>
      <c r="F51" s="96"/>
      <c r="G51" s="96"/>
      <c r="H51" s="96"/>
      <c r="I51" s="96"/>
    </row>
    <row r="52" spans="1:9" s="70" customFormat="1" x14ac:dyDescent="0.3">
      <c r="A52" s="92"/>
      <c r="B52" s="93"/>
      <c r="C52" s="94"/>
      <c r="D52" s="95"/>
      <c r="E52" s="95"/>
      <c r="F52" s="96"/>
      <c r="G52" s="96"/>
      <c r="H52" s="96"/>
      <c r="I52" s="96"/>
    </row>
    <row r="53" spans="1:9" s="70" customFormat="1" x14ac:dyDescent="0.3">
      <c r="A53" s="92"/>
      <c r="B53" s="93"/>
      <c r="C53" s="94"/>
      <c r="D53" s="95"/>
      <c r="E53" s="95"/>
      <c r="F53" s="96"/>
      <c r="G53" s="96"/>
      <c r="H53" s="96"/>
      <c r="I53" s="96"/>
    </row>
    <row r="54" spans="1:9" s="70" customFormat="1" x14ac:dyDescent="0.3">
      <c r="A54" s="92"/>
      <c r="B54" s="93"/>
      <c r="C54" s="94"/>
      <c r="D54" s="95"/>
      <c r="E54" s="95"/>
      <c r="F54" s="96"/>
      <c r="G54" s="96"/>
      <c r="H54" s="96"/>
      <c r="I54" s="96"/>
    </row>
    <row r="55" spans="1:9" s="70" customFormat="1" x14ac:dyDescent="0.3">
      <c r="A55" s="92"/>
      <c r="B55" s="93"/>
      <c r="C55" s="94"/>
      <c r="D55" s="95"/>
      <c r="E55" s="95"/>
      <c r="F55" s="96"/>
      <c r="G55" s="96"/>
      <c r="H55" s="96"/>
      <c r="I55" s="96"/>
    </row>
    <row r="56" spans="1:9" s="70" customFormat="1" x14ac:dyDescent="0.3">
      <c r="A56" s="92"/>
      <c r="B56" s="93"/>
      <c r="C56" s="94"/>
      <c r="D56" s="95"/>
      <c r="E56" s="95"/>
      <c r="F56" s="96"/>
      <c r="G56" s="96"/>
      <c r="H56" s="96"/>
      <c r="I56" s="96"/>
    </row>
    <row r="58" spans="1:9" ht="28.8" x14ac:dyDescent="0.3">
      <c r="A58" s="51" t="s">
        <v>72</v>
      </c>
      <c r="B58" s="52" t="s">
        <v>92</v>
      </c>
      <c r="C58" s="52" t="s">
        <v>58</v>
      </c>
      <c r="D58" s="52" t="s">
        <v>85</v>
      </c>
      <c r="E58" s="52" t="s">
        <v>86</v>
      </c>
      <c r="F58" s="56" t="s">
        <v>87</v>
      </c>
      <c r="G58" s="52" t="s">
        <v>88</v>
      </c>
      <c r="H58" s="52" t="s">
        <v>74</v>
      </c>
      <c r="I58" s="134" t="s">
        <v>89</v>
      </c>
    </row>
    <row r="59" spans="1:9" ht="54" customHeight="1" x14ac:dyDescent="0.3">
      <c r="A59" s="35">
        <v>6</v>
      </c>
      <c r="B59" s="36" t="s">
        <v>207</v>
      </c>
      <c r="C59" s="37">
        <v>0.11</v>
      </c>
      <c r="D59" s="48" t="e">
        <f>#REF!</f>
        <v>#REF!</v>
      </c>
      <c r="E59" s="48" t="e">
        <f>#REF!</f>
        <v>#REF!</v>
      </c>
      <c r="F59" s="33" t="e">
        <f>#REF!</f>
        <v>#REF!</v>
      </c>
      <c r="G59" s="33" t="e">
        <f>#REF!</f>
        <v>#REF!</v>
      </c>
      <c r="H59" s="33" t="e">
        <f>#REF!</f>
        <v>#REF!</v>
      </c>
      <c r="I59" s="99">
        <f>IF(ISERROR(G59/H59),0,G59/H59)</f>
        <v>0</v>
      </c>
    </row>
    <row r="69" spans="1:9" ht="28.8" x14ac:dyDescent="0.3">
      <c r="A69" s="51" t="s">
        <v>72</v>
      </c>
      <c r="B69" s="52" t="s">
        <v>92</v>
      </c>
      <c r="C69" s="52" t="s">
        <v>58</v>
      </c>
      <c r="D69" s="52" t="s">
        <v>85</v>
      </c>
      <c r="E69" s="52" t="s">
        <v>86</v>
      </c>
      <c r="F69" s="56" t="s">
        <v>87</v>
      </c>
      <c r="G69" s="52" t="s">
        <v>88</v>
      </c>
      <c r="H69" s="52" t="s">
        <v>74</v>
      </c>
      <c r="I69" s="134" t="s">
        <v>89</v>
      </c>
    </row>
    <row r="70" spans="1:9" ht="45.75" customHeight="1" x14ac:dyDescent="0.3">
      <c r="A70" s="35">
        <v>9</v>
      </c>
      <c r="B70" s="36" t="s">
        <v>205</v>
      </c>
      <c r="C70" s="37">
        <v>0.12</v>
      </c>
      <c r="D70" s="48" t="e">
        <f>$D$10</f>
        <v>#REF!</v>
      </c>
      <c r="E70" s="48" t="e">
        <f>$E$10</f>
        <v>#REF!</v>
      </c>
      <c r="F70" s="33">
        <f>$F$10</f>
        <v>0</v>
      </c>
      <c r="G70" s="33" t="e">
        <f>$G$10</f>
        <v>#REF!</v>
      </c>
      <c r="H70" s="33" t="e">
        <f>$H$10</f>
        <v>#REF!</v>
      </c>
      <c r="I70" s="99">
        <f>IF(ISERROR(G70/H70),0,G70/H70)</f>
        <v>0</v>
      </c>
    </row>
  </sheetData>
  <mergeCells count="1">
    <mergeCell ref="A11:B11"/>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2"/>
  <sheetViews>
    <sheetView topLeftCell="A15" workbookViewId="0">
      <selection activeCell="C27" sqref="C27"/>
    </sheetView>
  </sheetViews>
  <sheetFormatPr baseColWidth="10" defaultRowHeight="14.4" x14ac:dyDescent="0.3"/>
  <cols>
    <col min="1" max="1" width="5" customWidth="1"/>
    <col min="2" max="2" width="40" customWidth="1"/>
    <col min="3" max="3" width="14" customWidth="1"/>
    <col min="4" max="4" width="14.6640625" customWidth="1"/>
    <col min="6" max="6" width="12.88671875" customWidth="1"/>
    <col min="8" max="8" width="11.88671875" customWidth="1"/>
    <col min="11" max="11" width="13.6640625" customWidth="1"/>
    <col min="12" max="12" width="13" customWidth="1"/>
  </cols>
  <sheetData>
    <row r="1" spans="1:8" x14ac:dyDescent="0.3">
      <c r="B1" s="227" t="s">
        <v>83</v>
      </c>
      <c r="C1" s="227"/>
      <c r="D1" s="227"/>
      <c r="E1" s="227"/>
      <c r="F1" s="227"/>
      <c r="G1" s="227"/>
      <c r="H1" s="227"/>
    </row>
    <row r="2" spans="1:8" ht="46.8" x14ac:dyDescent="0.3">
      <c r="A2" s="58" t="s">
        <v>72</v>
      </c>
      <c r="B2" s="58" t="s">
        <v>73</v>
      </c>
      <c r="C2" s="58" t="s">
        <v>220</v>
      </c>
      <c r="D2" s="58" t="s">
        <v>74</v>
      </c>
      <c r="E2" s="58" t="s">
        <v>75</v>
      </c>
      <c r="F2" s="58" t="s">
        <v>76</v>
      </c>
      <c r="G2" s="58" t="s">
        <v>77</v>
      </c>
      <c r="H2" s="58" t="s">
        <v>78</v>
      </c>
    </row>
    <row r="3" spans="1:8" ht="36.75" customHeight="1" x14ac:dyDescent="0.3">
      <c r="A3" s="31">
        <v>1</v>
      </c>
      <c r="B3" s="98" t="s">
        <v>179</v>
      </c>
      <c r="C3" s="19" t="e">
        <f>#REF!</f>
        <v>#REF!</v>
      </c>
      <c r="D3" s="19" t="e">
        <f>#REF!</f>
        <v>#REF!</v>
      </c>
      <c r="E3" s="30">
        <f>IF(ISERROR(C3/D3),0,(C3/D3))</f>
        <v>0</v>
      </c>
      <c r="F3" s="32" t="e">
        <f>#REF!</f>
        <v>#REF!</v>
      </c>
      <c r="G3" s="32" t="e">
        <f>#REF!</f>
        <v>#REF!</v>
      </c>
      <c r="H3" s="30">
        <f>IF(ISERROR(F3/G3),0,(F3/G3))</f>
        <v>0</v>
      </c>
    </row>
    <row r="4" spans="1:8" ht="68.25" customHeight="1" x14ac:dyDescent="0.3">
      <c r="A4" s="31">
        <v>2</v>
      </c>
      <c r="B4" s="27" t="s">
        <v>180</v>
      </c>
      <c r="C4" s="19" t="e">
        <f>#REF!</f>
        <v>#REF!</v>
      </c>
      <c r="D4" s="19" t="e">
        <f>#REF!</f>
        <v>#REF!</v>
      </c>
      <c r="E4" s="30">
        <f>IF(ISERROR(C4/D4),0,(C4/D4))</f>
        <v>0</v>
      </c>
      <c r="F4" s="32" t="e">
        <f>#REF!</f>
        <v>#REF!</v>
      </c>
      <c r="G4" s="32" t="e">
        <f>#REF!</f>
        <v>#REF!</v>
      </c>
      <c r="H4" s="30">
        <f>IF(ISERROR(F4/G4),0,(F4/G4))</f>
        <v>0</v>
      </c>
    </row>
    <row r="5" spans="1:8" ht="56.25" customHeight="1" x14ac:dyDescent="0.3">
      <c r="A5" s="31">
        <v>3</v>
      </c>
      <c r="B5" s="18" t="s">
        <v>181</v>
      </c>
      <c r="C5" s="19" t="e">
        <f>#REF!</f>
        <v>#REF!</v>
      </c>
      <c r="D5" s="19" t="e">
        <f>#REF!</f>
        <v>#REF!</v>
      </c>
      <c r="E5" s="30">
        <f>IF(ISERROR(C5/D5),0,(C5/D5))</f>
        <v>0</v>
      </c>
      <c r="F5" s="32" t="e">
        <f>#REF!</f>
        <v>#REF!</v>
      </c>
      <c r="G5" s="32" t="e">
        <f>#REF!</f>
        <v>#REF!</v>
      </c>
      <c r="H5" s="30">
        <f>IF(ISERROR(F5/G5),0,(F5/G5))</f>
        <v>0</v>
      </c>
    </row>
    <row r="6" spans="1:8" x14ac:dyDescent="0.3">
      <c r="B6" s="59" t="s">
        <v>79</v>
      </c>
      <c r="C6" s="106" t="e">
        <f>#REF!</f>
        <v>#REF!</v>
      </c>
      <c r="D6" s="106" t="e">
        <f>#REF!</f>
        <v>#REF!</v>
      </c>
      <c r="E6" s="60">
        <f>IF(ISERROR(C6/D6),0,(C6/D6))</f>
        <v>0</v>
      </c>
      <c r="F6" s="60" t="e">
        <f>#REF!</f>
        <v>#REF!</v>
      </c>
      <c r="G6" s="60" t="e">
        <f>#REF!</f>
        <v>#REF!</v>
      </c>
      <c r="H6" s="60">
        <f>IF(ISERROR(F6/G6),0,(F6/G6))</f>
        <v>0</v>
      </c>
    </row>
    <row r="7" spans="1:8" x14ac:dyDescent="0.3">
      <c r="B7" s="227" t="s">
        <v>71</v>
      </c>
      <c r="C7" s="227"/>
      <c r="D7" s="227"/>
      <c r="E7" s="227"/>
      <c r="F7" s="227"/>
      <c r="G7" s="227"/>
      <c r="H7" s="227"/>
    </row>
    <row r="8" spans="1:8" ht="46.8" x14ac:dyDescent="0.3">
      <c r="A8" s="58" t="s">
        <v>72</v>
      </c>
      <c r="B8" s="58" t="s">
        <v>73</v>
      </c>
      <c r="C8" s="58" t="s">
        <v>220</v>
      </c>
      <c r="D8" s="58" t="s">
        <v>74</v>
      </c>
      <c r="E8" s="58" t="s">
        <v>75</v>
      </c>
      <c r="F8" s="58" t="s">
        <v>76</v>
      </c>
      <c r="G8" s="58" t="s">
        <v>77</v>
      </c>
      <c r="H8" s="58" t="s">
        <v>78</v>
      </c>
    </row>
    <row r="9" spans="1:8" ht="57.6" x14ac:dyDescent="0.3">
      <c r="A9" s="101">
        <v>1</v>
      </c>
      <c r="B9" s="102" t="s">
        <v>185</v>
      </c>
      <c r="C9" s="104" t="e">
        <f>#REF!</f>
        <v>#REF!</v>
      </c>
      <c r="D9" s="105" t="e">
        <f>#REF!</f>
        <v>#REF!</v>
      </c>
      <c r="E9" s="99">
        <f>IF(ISERROR(C9/D9),0,(C9/D9))</f>
        <v>0</v>
      </c>
      <c r="F9" s="100" t="e">
        <f>#REF!</f>
        <v>#REF!</v>
      </c>
      <c r="G9" s="100" t="e">
        <f>#REF!</f>
        <v>#REF!</v>
      </c>
      <c r="H9" s="99">
        <f>IF(ISERROR(F9/G9),0,(F9/G9))</f>
        <v>0</v>
      </c>
    </row>
    <row r="10" spans="1:8" ht="43.2" x14ac:dyDescent="0.3">
      <c r="A10" s="101">
        <v>2</v>
      </c>
      <c r="B10" s="103" t="s">
        <v>186</v>
      </c>
      <c r="C10" s="104" t="e">
        <f>#REF!</f>
        <v>#REF!</v>
      </c>
      <c r="D10" s="105" t="e">
        <f>#REF!</f>
        <v>#REF!</v>
      </c>
      <c r="E10" s="99">
        <f>IF(ISERROR(C10/D10),0,(C10/D10))</f>
        <v>0</v>
      </c>
      <c r="F10" s="100" t="e">
        <f>#REF!</f>
        <v>#REF!</v>
      </c>
      <c r="G10" s="100" t="e">
        <f>#REF!</f>
        <v>#REF!</v>
      </c>
      <c r="H10" s="99">
        <f>IF(ISERROR(F10/G10),0,(F10/G10))</f>
        <v>0</v>
      </c>
    </row>
    <row r="11" spans="1:8" x14ac:dyDescent="0.3">
      <c r="A11" s="29"/>
      <c r="B11" s="59" t="s">
        <v>79</v>
      </c>
      <c r="C11" s="109" t="e">
        <f>#REF!</f>
        <v>#REF!</v>
      </c>
      <c r="D11" s="110" t="e">
        <f>#REF!</f>
        <v>#REF!</v>
      </c>
      <c r="E11" s="107">
        <f>IF(ISERROR(C11/D11),0,(C11/D11))</f>
        <v>0</v>
      </c>
      <c r="F11" s="108" t="e">
        <f>#REF!</f>
        <v>#REF!</v>
      </c>
      <c r="G11" s="108" t="e">
        <f>#REF!</f>
        <v>#REF!</v>
      </c>
      <c r="H11" s="107">
        <f>IF(ISERROR(F11/G11),0,(F11/G11))</f>
        <v>0</v>
      </c>
    </row>
    <row r="13" spans="1:8" x14ac:dyDescent="0.3">
      <c r="B13" s="227"/>
      <c r="C13" s="227"/>
      <c r="D13" s="227"/>
      <c r="E13" s="227"/>
      <c r="F13" s="227"/>
      <c r="G13" s="227"/>
      <c r="H13" s="227"/>
    </row>
    <row r="14" spans="1:8" x14ac:dyDescent="0.3">
      <c r="B14" s="227" t="s">
        <v>81</v>
      </c>
      <c r="C14" s="227"/>
      <c r="D14" s="227"/>
      <c r="E14" s="227"/>
      <c r="F14" s="227"/>
      <c r="G14" s="227"/>
      <c r="H14" s="227"/>
    </row>
    <row r="15" spans="1:8" ht="46.8" x14ac:dyDescent="0.3">
      <c r="A15" s="58" t="s">
        <v>72</v>
      </c>
      <c r="B15" s="58" t="s">
        <v>73</v>
      </c>
      <c r="C15" s="58" t="s">
        <v>220</v>
      </c>
      <c r="D15" s="58" t="s">
        <v>74</v>
      </c>
      <c r="E15" s="58" t="s">
        <v>75</v>
      </c>
      <c r="F15" s="58" t="s">
        <v>76</v>
      </c>
      <c r="G15" s="58" t="s">
        <v>77</v>
      </c>
      <c r="H15" s="58" t="s">
        <v>78</v>
      </c>
    </row>
    <row r="16" spans="1:8" ht="100.8" x14ac:dyDescent="0.3">
      <c r="A16" s="31">
        <v>1</v>
      </c>
      <c r="B16" s="27" t="s">
        <v>188</v>
      </c>
      <c r="C16" s="19" t="e">
        <f>#REF!</f>
        <v>#REF!</v>
      </c>
      <c r="D16" s="30" t="e">
        <f>#REF!</f>
        <v>#REF!</v>
      </c>
      <c r="E16" s="30">
        <f>IF(ISERROR(C16/D16),0,(C16/D16))</f>
        <v>0</v>
      </c>
      <c r="F16" s="32" t="e">
        <f>#REF!</f>
        <v>#REF!</v>
      </c>
      <c r="G16" s="32" t="e">
        <f>#REF!</f>
        <v>#REF!</v>
      </c>
      <c r="H16" s="30">
        <f>IF(ISERROR(F16/G16),0,(F16/G16))</f>
        <v>0</v>
      </c>
    </row>
    <row r="17" spans="1:8" ht="78.75" customHeight="1" x14ac:dyDescent="0.3">
      <c r="A17" s="31">
        <v>2</v>
      </c>
      <c r="B17" s="27" t="s">
        <v>189</v>
      </c>
      <c r="C17" s="19" t="e">
        <f>#REF!</f>
        <v>#REF!</v>
      </c>
      <c r="D17" s="30" t="e">
        <f>#REF!</f>
        <v>#REF!</v>
      </c>
      <c r="E17" s="30">
        <f>IF(ISERROR(C17/D17),0,(C17/D17))</f>
        <v>0</v>
      </c>
      <c r="F17" s="32" t="e">
        <f>#REF!</f>
        <v>#REF!</v>
      </c>
      <c r="G17" s="32" t="e">
        <f>#REF!</f>
        <v>#REF!</v>
      </c>
      <c r="H17" s="30">
        <f>IF(ISERROR(F17/G17),0,(F17/G17))</f>
        <v>0</v>
      </c>
    </row>
    <row r="18" spans="1:8" ht="45.75" customHeight="1" x14ac:dyDescent="0.3">
      <c r="A18" s="31">
        <v>3</v>
      </c>
      <c r="B18" s="27" t="s">
        <v>190</v>
      </c>
      <c r="C18" s="19" t="e">
        <f>#REF!</f>
        <v>#REF!</v>
      </c>
      <c r="D18" s="30" t="e">
        <f>#REF!</f>
        <v>#REF!</v>
      </c>
      <c r="E18" s="30">
        <f>IF(ISERROR(C18/D18),0,(C18/D18))</f>
        <v>0</v>
      </c>
      <c r="F18" s="32" t="e">
        <f>#REF!</f>
        <v>#REF!</v>
      </c>
      <c r="G18" s="32" t="e">
        <f>#REF!</f>
        <v>#REF!</v>
      </c>
      <c r="H18" s="30">
        <f>IF(ISERROR(F18/G18),0,(F18/G18))</f>
        <v>0</v>
      </c>
    </row>
    <row r="19" spans="1:8" x14ac:dyDescent="0.3">
      <c r="B19" s="59" t="s">
        <v>79</v>
      </c>
      <c r="C19" s="19" t="e">
        <f>#REF!</f>
        <v>#REF!</v>
      </c>
      <c r="D19" s="30" t="e">
        <f>#REF!</f>
        <v>#REF!</v>
      </c>
      <c r="E19" s="60">
        <f>IF(ISERROR(C19/D19),0,(C19/D19))</f>
        <v>0</v>
      </c>
      <c r="F19" s="32" t="e">
        <f>#REF!</f>
        <v>#REF!</v>
      </c>
      <c r="G19" s="32" t="e">
        <f>#REF!</f>
        <v>#REF!</v>
      </c>
      <c r="H19" s="60">
        <f>IF(ISERROR(F19/G19),0,(F19/G19))</f>
        <v>0</v>
      </c>
    </row>
    <row r="20" spans="1:8" x14ac:dyDescent="0.3">
      <c r="B20" s="111"/>
      <c r="C20" s="112"/>
      <c r="D20" s="96"/>
      <c r="E20" s="96"/>
      <c r="F20" s="113"/>
      <c r="G20" s="113"/>
      <c r="H20" s="96"/>
    </row>
    <row r="21" spans="1:8" x14ac:dyDescent="0.3">
      <c r="B21" s="227" t="s">
        <v>80</v>
      </c>
      <c r="C21" s="227"/>
      <c r="D21" s="227"/>
      <c r="E21" s="227"/>
      <c r="F21" s="227"/>
      <c r="G21" s="227"/>
      <c r="H21" s="227"/>
    </row>
    <row r="22" spans="1:8" ht="46.8" x14ac:dyDescent="0.3">
      <c r="A22" s="58" t="s">
        <v>72</v>
      </c>
      <c r="B22" s="58" t="s">
        <v>73</v>
      </c>
      <c r="C22" s="58" t="s">
        <v>220</v>
      </c>
      <c r="D22" s="58" t="s">
        <v>74</v>
      </c>
      <c r="E22" s="58" t="s">
        <v>75</v>
      </c>
      <c r="F22" s="58" t="s">
        <v>76</v>
      </c>
      <c r="G22" s="58" t="s">
        <v>77</v>
      </c>
      <c r="H22" s="58" t="s">
        <v>78</v>
      </c>
    </row>
    <row r="23" spans="1:8" ht="41.25" customHeight="1" x14ac:dyDescent="0.3">
      <c r="A23" s="31">
        <v>1</v>
      </c>
      <c r="B23" s="50" t="s">
        <v>192</v>
      </c>
      <c r="C23" s="19" t="e">
        <f>#REF!</f>
        <v>#REF!</v>
      </c>
      <c r="D23" s="30" t="e">
        <f>#REF!</f>
        <v>#REF!</v>
      </c>
      <c r="E23" s="30">
        <f>IF(ISERROR(C23/D23),0,(C23/D23))</f>
        <v>0</v>
      </c>
      <c r="F23" s="32" t="e">
        <f>#REF!</f>
        <v>#REF!</v>
      </c>
      <c r="G23" s="32" t="e">
        <f>#REF!</f>
        <v>#REF!</v>
      </c>
      <c r="H23" s="30">
        <f>IF(ISERROR(F23/G23),0,(F23/G23))</f>
        <v>0</v>
      </c>
    </row>
    <row r="24" spans="1:8" ht="57.75" customHeight="1" x14ac:dyDescent="0.3">
      <c r="A24" s="31">
        <v>2</v>
      </c>
      <c r="B24" s="50" t="s">
        <v>193</v>
      </c>
      <c r="C24" s="19" t="e">
        <f>#REF!</f>
        <v>#REF!</v>
      </c>
      <c r="D24" s="30" t="e">
        <f>#REF!</f>
        <v>#REF!</v>
      </c>
      <c r="E24" s="30">
        <f>IF(ISERROR(C24/D24),0,(C24/D24))</f>
        <v>0</v>
      </c>
      <c r="F24" s="32" t="e">
        <f>#REF!</f>
        <v>#REF!</v>
      </c>
      <c r="G24" s="32" t="e">
        <f>#REF!</f>
        <v>#REF!</v>
      </c>
      <c r="H24" s="30">
        <f>IF(ISERROR(F24/G24),0,(F24/G24))</f>
        <v>0</v>
      </c>
    </row>
    <row r="25" spans="1:8" ht="37.5" customHeight="1" x14ac:dyDescent="0.3">
      <c r="A25" s="31">
        <v>3</v>
      </c>
      <c r="B25" s="50" t="s">
        <v>194</v>
      </c>
      <c r="C25" s="19" t="e">
        <f>#REF!</f>
        <v>#REF!</v>
      </c>
      <c r="D25" s="30" t="e">
        <f>#REF!</f>
        <v>#REF!</v>
      </c>
      <c r="E25" s="30">
        <f>IF(ISERROR(C25/D25),0,(C25/D25))</f>
        <v>0</v>
      </c>
      <c r="F25" s="32" t="e">
        <f>#REF!</f>
        <v>#REF!</v>
      </c>
      <c r="G25" s="32" t="e">
        <f>#REF!</f>
        <v>#REF!</v>
      </c>
      <c r="H25" s="30">
        <f>IF(ISERROR(F25/G25),0,(F25/G25))</f>
        <v>0</v>
      </c>
    </row>
    <row r="26" spans="1:8" x14ac:dyDescent="0.3">
      <c r="B26" s="59" t="s">
        <v>79</v>
      </c>
      <c r="C26" s="106" t="e">
        <f>#REF!</f>
        <v>#REF!</v>
      </c>
      <c r="D26" s="107" t="e">
        <f>#REF!</f>
        <v>#REF!</v>
      </c>
      <c r="E26" s="107">
        <f>IF(ISERROR(C26/D26),0,(C26/D26))</f>
        <v>0</v>
      </c>
      <c r="F26" s="108" t="e">
        <f>#REF!</f>
        <v>#REF!</v>
      </c>
      <c r="G26" s="108" t="e">
        <f>#REF!</f>
        <v>#REF!</v>
      </c>
      <c r="H26" s="107">
        <f>IF(ISERROR(G26/F26),0,(G26/F26))</f>
        <v>0</v>
      </c>
    </row>
    <row r="28" spans="1:8" x14ac:dyDescent="0.3">
      <c r="A28" s="228" t="s">
        <v>82</v>
      </c>
      <c r="B28" s="228"/>
      <c r="C28" s="228"/>
      <c r="D28" s="228"/>
      <c r="E28" s="228"/>
      <c r="F28" s="228"/>
      <c r="G28" s="228"/>
      <c r="H28" s="228"/>
    </row>
    <row r="29" spans="1:8" ht="46.8" x14ac:dyDescent="0.3">
      <c r="A29" s="58" t="s">
        <v>72</v>
      </c>
      <c r="B29" s="58" t="s">
        <v>73</v>
      </c>
      <c r="C29" s="58" t="s">
        <v>220</v>
      </c>
      <c r="D29" s="58" t="s">
        <v>74</v>
      </c>
      <c r="E29" s="58" t="s">
        <v>75</v>
      </c>
      <c r="F29" s="58" t="s">
        <v>76</v>
      </c>
      <c r="G29" s="58" t="s">
        <v>77</v>
      </c>
      <c r="H29" s="58" t="s">
        <v>78</v>
      </c>
    </row>
    <row r="30" spans="1:8" ht="43.2" x14ac:dyDescent="0.3">
      <c r="A30" s="31">
        <v>1</v>
      </c>
      <c r="B30" s="18" t="s">
        <v>196</v>
      </c>
      <c r="C30" s="19" t="e">
        <f>#REF!</f>
        <v>#REF!</v>
      </c>
      <c r="D30" s="19" t="e">
        <f>#REF!</f>
        <v>#REF!</v>
      </c>
      <c r="E30" s="30">
        <f>IF(ISERROR(C30/D30),0,(C30/D30))</f>
        <v>0</v>
      </c>
      <c r="F30" s="32" t="e">
        <f>#REF!</f>
        <v>#REF!</v>
      </c>
      <c r="G30" s="32" t="e">
        <f>#REF!</f>
        <v>#REF!</v>
      </c>
      <c r="H30" s="30">
        <f>IF(ISERROR(F30/G30),0,(F30/G30))</f>
        <v>0</v>
      </c>
    </row>
    <row r="31" spans="1:8" ht="72" x14ac:dyDescent="0.3">
      <c r="A31" s="31">
        <v>2</v>
      </c>
      <c r="B31" s="27" t="s">
        <v>197</v>
      </c>
      <c r="C31" s="19" t="e">
        <f>#REF!</f>
        <v>#REF!</v>
      </c>
      <c r="D31" s="19" t="e">
        <f>#REF!</f>
        <v>#REF!</v>
      </c>
      <c r="E31" s="30">
        <f>IF(ISERROR(C31/D31),0,(C31/D31))</f>
        <v>0</v>
      </c>
      <c r="F31" s="32" t="e">
        <f>#REF!</f>
        <v>#REF!</v>
      </c>
      <c r="G31" s="32" t="e">
        <f>#REF!</f>
        <v>#REF!</v>
      </c>
      <c r="H31" s="30">
        <f>IF(ISERROR(F31/G31),0,(F31/G31))</f>
        <v>0</v>
      </c>
    </row>
    <row r="32" spans="1:8" x14ac:dyDescent="0.3">
      <c r="B32" s="59" t="s">
        <v>79</v>
      </c>
      <c r="C32" s="106" t="e">
        <f>#REF!</f>
        <v>#REF!</v>
      </c>
      <c r="D32" s="106" t="e">
        <f>#REF!</f>
        <v>#REF!</v>
      </c>
      <c r="E32" s="60">
        <f>IF(ISERROR(C32/D32),0,(C32/D32))</f>
        <v>0</v>
      </c>
      <c r="F32" s="108" t="e">
        <f>#REF!</f>
        <v>#REF!</v>
      </c>
      <c r="G32" s="108" t="e">
        <f>#REF!</f>
        <v>#REF!</v>
      </c>
      <c r="H32" s="107">
        <f>IF(ISERROR(F32/G32),0,(F32/G32))</f>
        <v>0</v>
      </c>
    </row>
    <row r="34" spans="1:8" x14ac:dyDescent="0.3">
      <c r="A34" s="228" t="s">
        <v>177</v>
      </c>
      <c r="B34" s="229"/>
      <c r="C34" s="229"/>
      <c r="D34" s="229"/>
      <c r="E34" s="229"/>
      <c r="F34" s="229"/>
      <c r="G34" s="229"/>
      <c r="H34" s="229"/>
    </row>
    <row r="35" spans="1:8" ht="46.8" x14ac:dyDescent="0.3">
      <c r="A35" s="58" t="s">
        <v>72</v>
      </c>
      <c r="B35" s="58" t="s">
        <v>73</v>
      </c>
      <c r="C35" s="58" t="s">
        <v>220</v>
      </c>
      <c r="D35" s="58" t="s">
        <v>74</v>
      </c>
      <c r="E35" s="58" t="s">
        <v>75</v>
      </c>
      <c r="F35" s="58" t="s">
        <v>76</v>
      </c>
      <c r="G35" s="58" t="s">
        <v>77</v>
      </c>
      <c r="H35" s="58" t="s">
        <v>78</v>
      </c>
    </row>
    <row r="36" spans="1:8" ht="43.2" x14ac:dyDescent="0.3">
      <c r="A36" s="31">
        <v>1</v>
      </c>
      <c r="B36" s="18" t="s">
        <v>198</v>
      </c>
      <c r="C36" s="19" t="e">
        <f>#REF!</f>
        <v>#REF!</v>
      </c>
      <c r="D36" s="19" t="e">
        <f>#REF!</f>
        <v>#REF!</v>
      </c>
      <c r="E36" s="30">
        <f>IF(ISERROR(C36/D36),0,(C36/D36))</f>
        <v>0</v>
      </c>
      <c r="F36" s="32" t="e">
        <f>#REF!</f>
        <v>#REF!</v>
      </c>
      <c r="G36" s="32" t="e">
        <f>#REF!</f>
        <v>#REF!</v>
      </c>
      <c r="H36" s="30">
        <f>IF(ISERROR(F36/G36),0,(F36/G36))</f>
        <v>0</v>
      </c>
    </row>
    <row r="37" spans="1:8" ht="57.6" x14ac:dyDescent="0.3">
      <c r="A37" s="31">
        <v>2</v>
      </c>
      <c r="B37" s="27" t="s">
        <v>199</v>
      </c>
      <c r="C37" s="19" t="e">
        <f>#REF!</f>
        <v>#REF!</v>
      </c>
      <c r="D37" s="19" t="e">
        <f>#REF!</f>
        <v>#REF!</v>
      </c>
      <c r="E37" s="30">
        <f>IF(ISERROR(C37/D37),0,(C37/D37))</f>
        <v>0</v>
      </c>
      <c r="F37" s="32" t="e">
        <f>#REF!</f>
        <v>#REF!</v>
      </c>
      <c r="G37" s="32" t="e">
        <f>#REF!</f>
        <v>#REF!</v>
      </c>
      <c r="H37" s="30">
        <f>IF(ISERROR(F37/G37),0,(F37/G37))</f>
        <v>0</v>
      </c>
    </row>
    <row r="38" spans="1:8" x14ac:dyDescent="0.3">
      <c r="B38" s="59" t="s">
        <v>79</v>
      </c>
      <c r="C38" s="106" t="e">
        <f>#REF!</f>
        <v>#REF!</v>
      </c>
      <c r="D38" s="106" t="e">
        <f>#REF!</f>
        <v>#REF!</v>
      </c>
      <c r="E38" s="107">
        <f>IF(ISERROR(C38/D38),0,(C38/D38))</f>
        <v>0</v>
      </c>
      <c r="F38" s="108" t="e">
        <f>#REF!</f>
        <v>#REF!</v>
      </c>
      <c r="G38" s="108" t="e">
        <f>#REF!</f>
        <v>#REF!</v>
      </c>
      <c r="H38" s="107">
        <f>IF(ISERROR(F38/G38),0,(F38/G38))</f>
        <v>0</v>
      </c>
    </row>
    <row r="40" spans="1:8" x14ac:dyDescent="0.3">
      <c r="A40" s="228" t="s">
        <v>178</v>
      </c>
      <c r="B40" s="229"/>
      <c r="C40" s="229"/>
      <c r="D40" s="229"/>
      <c r="E40" s="229"/>
      <c r="F40" s="229"/>
      <c r="G40" s="229"/>
      <c r="H40" s="229"/>
    </row>
    <row r="41" spans="1:8" ht="46.8" x14ac:dyDescent="0.3">
      <c r="A41" s="58" t="s">
        <v>72</v>
      </c>
      <c r="B41" s="58" t="s">
        <v>73</v>
      </c>
      <c r="C41" s="58" t="s">
        <v>220</v>
      </c>
      <c r="D41" s="58" t="s">
        <v>74</v>
      </c>
      <c r="E41" s="58" t="s">
        <v>75</v>
      </c>
      <c r="F41" s="58" t="s">
        <v>76</v>
      </c>
      <c r="G41" s="58" t="s">
        <v>77</v>
      </c>
      <c r="H41" s="58" t="s">
        <v>78</v>
      </c>
    </row>
    <row r="42" spans="1:8" ht="57.6" x14ac:dyDescent="0.3">
      <c r="A42" s="31">
        <v>1</v>
      </c>
      <c r="B42" s="18" t="s">
        <v>200</v>
      </c>
      <c r="C42" s="19" t="e">
        <f>#REF!</f>
        <v>#REF!</v>
      </c>
      <c r="D42" s="19" t="e">
        <f>#REF!</f>
        <v>#REF!</v>
      </c>
      <c r="E42" s="30">
        <f>IF(ISERROR(C42/D42),0,(C42/D42))</f>
        <v>0</v>
      </c>
      <c r="F42" s="32" t="e">
        <f>#REF!</f>
        <v>#REF!</v>
      </c>
      <c r="G42" s="32" t="e">
        <f>#REF!</f>
        <v>#REF!</v>
      </c>
      <c r="H42" s="30">
        <f>IF(ISERROR(F42/G42),0,(F42/G42))</f>
        <v>0</v>
      </c>
    </row>
    <row r="43" spans="1:8" x14ac:dyDescent="0.3">
      <c r="A43" s="31">
        <v>2</v>
      </c>
      <c r="B43" s="27" t="s">
        <v>201</v>
      </c>
      <c r="C43" s="19" t="e">
        <f>#REF!</f>
        <v>#REF!</v>
      </c>
      <c r="D43" s="19" t="e">
        <f>#REF!</f>
        <v>#REF!</v>
      </c>
      <c r="E43" s="30">
        <f>IF(ISERROR(C43/D43),0,(C43/D43))</f>
        <v>0</v>
      </c>
      <c r="F43" s="32" t="e">
        <f>#REF!</f>
        <v>#REF!</v>
      </c>
      <c r="G43" s="32" t="e">
        <f>#REF!</f>
        <v>#REF!</v>
      </c>
      <c r="H43" s="30">
        <f>IF(ISERROR(F43/G43),0,(F43/G43))</f>
        <v>0</v>
      </c>
    </row>
    <row r="44" spans="1:8" x14ac:dyDescent="0.3">
      <c r="A44" s="31">
        <v>3</v>
      </c>
      <c r="B44" s="18" t="s">
        <v>216</v>
      </c>
      <c r="C44" s="19" t="e">
        <f>#REF!</f>
        <v>#REF!</v>
      </c>
      <c r="D44" s="19" t="e">
        <f>#REF!</f>
        <v>#REF!</v>
      </c>
      <c r="E44" s="30">
        <f>IF(ISERROR(C44/D44),0,(C44/D44))</f>
        <v>0</v>
      </c>
      <c r="F44" s="32" t="e">
        <f>#REF!</f>
        <v>#REF!</v>
      </c>
      <c r="G44" s="32" t="e">
        <f>#REF!</f>
        <v>#REF!</v>
      </c>
      <c r="H44" s="30">
        <f>IF(ISERROR(F44/G44),0,(F44/G44))</f>
        <v>0</v>
      </c>
    </row>
    <row r="45" spans="1:8" x14ac:dyDescent="0.3">
      <c r="B45" s="59" t="s">
        <v>79</v>
      </c>
      <c r="C45" s="106" t="e">
        <f>#REF!</f>
        <v>#REF!</v>
      </c>
      <c r="D45" s="106" t="e">
        <f>#REF!</f>
        <v>#REF!</v>
      </c>
      <c r="E45" s="30">
        <f>IF(ISERROR(C45/D45),0,(C45/D45))</f>
        <v>0</v>
      </c>
      <c r="F45" s="32" t="e">
        <f>#REF!</f>
        <v>#REF!</v>
      </c>
      <c r="G45" s="32" t="e">
        <f>#REF!</f>
        <v>#REF!</v>
      </c>
      <c r="H45" s="30">
        <f>IF(ISERROR(F45/G45),0,(F45/G45))</f>
        <v>0</v>
      </c>
    </row>
    <row r="47" spans="1:8" x14ac:dyDescent="0.3">
      <c r="A47" s="228" t="s">
        <v>214</v>
      </c>
      <c r="B47" s="229"/>
      <c r="C47" s="229"/>
      <c r="D47" s="229"/>
      <c r="E47" s="229"/>
      <c r="F47" s="229"/>
      <c r="G47" s="229"/>
      <c r="H47" s="229"/>
    </row>
    <row r="48" spans="1:8" ht="46.8" x14ac:dyDescent="0.3">
      <c r="A48" s="58" t="s">
        <v>72</v>
      </c>
      <c r="B48" s="58" t="s">
        <v>73</v>
      </c>
      <c r="C48" s="58" t="s">
        <v>220</v>
      </c>
      <c r="D48" s="58" t="s">
        <v>74</v>
      </c>
      <c r="E48" s="58" t="s">
        <v>75</v>
      </c>
      <c r="F48" s="58" t="s">
        <v>76</v>
      </c>
      <c r="G48" s="58" t="s">
        <v>77</v>
      </c>
      <c r="H48" s="58" t="s">
        <v>78</v>
      </c>
    </row>
    <row r="49" spans="1:8" ht="43.2" x14ac:dyDescent="0.3">
      <c r="A49" s="31">
        <v>1</v>
      </c>
      <c r="B49" s="18" t="s">
        <v>217</v>
      </c>
      <c r="C49" s="19" t="e">
        <f>#REF!</f>
        <v>#REF!</v>
      </c>
      <c r="D49" s="19" t="e">
        <f>#REF!</f>
        <v>#REF!</v>
      </c>
      <c r="E49" s="30">
        <f>IF(ISERROR(C49/D49),0,(C49/D49))</f>
        <v>0</v>
      </c>
      <c r="F49" s="32" t="e">
        <f>#REF!</f>
        <v>#REF!</v>
      </c>
      <c r="G49" s="32" t="e">
        <f>#REF!</f>
        <v>#REF!</v>
      </c>
      <c r="H49" s="30">
        <f>IF(ISERROR(F49/G49),0,(F49/G49))</f>
        <v>0</v>
      </c>
    </row>
    <row r="50" spans="1:8" ht="28.8" x14ac:dyDescent="0.3">
      <c r="A50" s="31">
        <v>2</v>
      </c>
      <c r="B50" s="27" t="s">
        <v>204</v>
      </c>
      <c r="C50" s="19" t="e">
        <f>#REF!</f>
        <v>#REF!</v>
      </c>
      <c r="D50" s="19" t="e">
        <f>#REF!</f>
        <v>#REF!</v>
      </c>
      <c r="E50" s="30">
        <f>IF(ISERROR(C50/D50),0,(C50/D50))</f>
        <v>0</v>
      </c>
      <c r="F50" s="32" t="e">
        <f>#REF!</f>
        <v>#REF!</v>
      </c>
      <c r="G50" s="32" t="e">
        <f>#REF!</f>
        <v>#REF!</v>
      </c>
      <c r="H50" s="30">
        <f>IF(ISERROR(F50/G50),0,(F50/G50))</f>
        <v>0</v>
      </c>
    </row>
    <row r="51" spans="1:8" x14ac:dyDescent="0.3">
      <c r="B51" s="59" t="s">
        <v>79</v>
      </c>
      <c r="C51" s="106" t="e">
        <f>#REF!</f>
        <v>#REF!</v>
      </c>
      <c r="D51" s="106" t="e">
        <f>#REF!</f>
        <v>#REF!</v>
      </c>
      <c r="E51" s="107">
        <f>IF(ISERROR(C51/D51),0,(C51/D51))</f>
        <v>0</v>
      </c>
      <c r="F51" s="108" t="e">
        <f>#REF!</f>
        <v>#REF!</v>
      </c>
      <c r="G51" s="108" t="e">
        <f>#REF!</f>
        <v>#REF!</v>
      </c>
      <c r="H51" s="107">
        <f>IF(ISERROR(F51/G51),0,(F51/G51))</f>
        <v>0</v>
      </c>
    </row>
    <row r="53" spans="1:8" x14ac:dyDescent="0.3">
      <c r="A53" s="228" t="s">
        <v>215</v>
      </c>
      <c r="B53" s="229"/>
      <c r="C53" s="229"/>
      <c r="D53" s="229"/>
      <c r="E53" s="229"/>
      <c r="F53" s="229"/>
      <c r="G53" s="229"/>
      <c r="H53" s="229"/>
    </row>
    <row r="54" spans="1:8" ht="46.8" x14ac:dyDescent="0.3">
      <c r="A54" s="58" t="s">
        <v>72</v>
      </c>
      <c r="B54" s="58" t="s">
        <v>73</v>
      </c>
      <c r="C54" s="58" t="s">
        <v>220</v>
      </c>
      <c r="D54" s="58" t="s">
        <v>74</v>
      </c>
      <c r="E54" s="58" t="s">
        <v>75</v>
      </c>
      <c r="F54" s="58" t="s">
        <v>76</v>
      </c>
      <c r="G54" s="58" t="s">
        <v>77</v>
      </c>
      <c r="H54" s="58" t="s">
        <v>78</v>
      </c>
    </row>
    <row r="55" spans="1:8" ht="64.5" customHeight="1" x14ac:dyDescent="0.3">
      <c r="A55" s="31">
        <v>1</v>
      </c>
      <c r="B55" s="98" t="s">
        <v>110</v>
      </c>
      <c r="C55" s="19" t="e">
        <f>#REF!</f>
        <v>#REF!</v>
      </c>
      <c r="D55" s="19" t="e">
        <f>#REF!</f>
        <v>#REF!</v>
      </c>
      <c r="E55" s="30">
        <f>IF(ISERROR(C20/D20),0,(C55/D55))</f>
        <v>0</v>
      </c>
      <c r="F55" s="32" t="e">
        <f>#REF!</f>
        <v>#REF!</v>
      </c>
      <c r="G55" s="32" t="e">
        <f>#REF!</f>
        <v>#REF!</v>
      </c>
      <c r="H55" s="30">
        <f>IF(ISERROR(F55/G55),0,(F55/G55))</f>
        <v>0</v>
      </c>
    </row>
    <row r="56" spans="1:8" ht="28.8" x14ac:dyDescent="0.3">
      <c r="A56" s="31">
        <v>2</v>
      </c>
      <c r="B56" s="27" t="s">
        <v>208</v>
      </c>
      <c r="C56" s="19" t="e">
        <f>#REF!</f>
        <v>#REF!</v>
      </c>
      <c r="D56" s="19" t="e">
        <f>#REF!</f>
        <v>#REF!</v>
      </c>
      <c r="E56" s="30">
        <f t="shared" ref="E56:E61" si="0">IF(ISERROR(C56/D56),0,(C56/D56))</f>
        <v>0</v>
      </c>
      <c r="F56" s="32" t="e">
        <f>#REF!</f>
        <v>#REF!</v>
      </c>
      <c r="G56" s="32" t="e">
        <f>#REF!</f>
        <v>#REF!</v>
      </c>
      <c r="H56" s="30">
        <f t="shared" ref="H56:H61" si="1">IF(ISERROR(F56/G56),0,(F56/G56))</f>
        <v>0</v>
      </c>
    </row>
    <row r="57" spans="1:8" ht="86.4" x14ac:dyDescent="0.3">
      <c r="A57" s="31">
        <v>3</v>
      </c>
      <c r="B57" s="27" t="s">
        <v>209</v>
      </c>
      <c r="C57" s="19" t="e">
        <f>#REF!</f>
        <v>#REF!</v>
      </c>
      <c r="D57" s="19" t="e">
        <f>#REF!</f>
        <v>#REF!</v>
      </c>
      <c r="E57" s="30">
        <f t="shared" si="0"/>
        <v>0</v>
      </c>
      <c r="F57" s="32" t="e">
        <f>#REF!</f>
        <v>#REF!</v>
      </c>
      <c r="G57" s="32" t="e">
        <f>#REF!</f>
        <v>#REF!</v>
      </c>
      <c r="H57" s="30">
        <f t="shared" si="1"/>
        <v>0</v>
      </c>
    </row>
    <row r="58" spans="1:8" ht="72" x14ac:dyDescent="0.3">
      <c r="A58" s="31">
        <v>4</v>
      </c>
      <c r="B58" s="27" t="s">
        <v>210</v>
      </c>
      <c r="C58" s="19" t="e">
        <f>#REF!</f>
        <v>#REF!</v>
      </c>
      <c r="D58" s="19" t="e">
        <f>#REF!</f>
        <v>#REF!</v>
      </c>
      <c r="E58" s="30">
        <f t="shared" si="0"/>
        <v>0</v>
      </c>
      <c r="F58" s="32" t="e">
        <f>#REF!</f>
        <v>#REF!</v>
      </c>
      <c r="G58" s="32" t="e">
        <f>#REF!</f>
        <v>#REF!</v>
      </c>
      <c r="H58" s="30">
        <f t="shared" si="1"/>
        <v>0</v>
      </c>
    </row>
    <row r="59" spans="1:8" ht="57.6" x14ac:dyDescent="0.3">
      <c r="A59" s="31">
        <v>5</v>
      </c>
      <c r="B59" s="27" t="s">
        <v>211</v>
      </c>
      <c r="C59" s="19" t="e">
        <f>#REF!</f>
        <v>#REF!</v>
      </c>
      <c r="D59" s="19" t="e">
        <f>#REF!</f>
        <v>#REF!</v>
      </c>
      <c r="E59" s="30">
        <f t="shared" si="0"/>
        <v>0</v>
      </c>
      <c r="F59" s="32" t="e">
        <f>#REF!</f>
        <v>#REF!</v>
      </c>
      <c r="G59" s="32" t="e">
        <f>#REF!</f>
        <v>#REF!</v>
      </c>
      <c r="H59" s="30">
        <f t="shared" si="1"/>
        <v>0</v>
      </c>
    </row>
    <row r="60" spans="1:8" ht="129.6" x14ac:dyDescent="0.3">
      <c r="A60" s="31">
        <v>6</v>
      </c>
      <c r="B60" s="27" t="s">
        <v>212</v>
      </c>
      <c r="C60" s="19" t="e">
        <f>#REF!</f>
        <v>#REF!</v>
      </c>
      <c r="D60" s="19" t="e">
        <f>#REF!</f>
        <v>#REF!</v>
      </c>
      <c r="E60" s="30">
        <f t="shared" si="0"/>
        <v>0</v>
      </c>
      <c r="F60" s="32" t="e">
        <f>#REF!</f>
        <v>#REF!</v>
      </c>
      <c r="G60" s="32" t="e">
        <f>#REF!</f>
        <v>#REF!</v>
      </c>
      <c r="H60" s="30">
        <f t="shared" si="1"/>
        <v>0</v>
      </c>
    </row>
    <row r="61" spans="1:8" ht="72" x14ac:dyDescent="0.3">
      <c r="A61" s="31">
        <v>7</v>
      </c>
      <c r="B61" s="18" t="s">
        <v>213</v>
      </c>
      <c r="C61" s="19" t="e">
        <f>#REF!</f>
        <v>#REF!</v>
      </c>
      <c r="D61" s="19" t="e">
        <f>#REF!</f>
        <v>#REF!</v>
      </c>
      <c r="E61" s="30">
        <f t="shared" si="0"/>
        <v>0</v>
      </c>
      <c r="F61" s="32" t="e">
        <f>#REF!</f>
        <v>#REF!</v>
      </c>
      <c r="G61" s="32" t="e">
        <f>#REF!</f>
        <v>#REF!</v>
      </c>
      <c r="H61" s="30">
        <f t="shared" si="1"/>
        <v>0</v>
      </c>
    </row>
    <row r="62" spans="1:8" x14ac:dyDescent="0.3">
      <c r="B62" s="59" t="s">
        <v>79</v>
      </c>
      <c r="C62" s="106" t="e">
        <f>#REF!</f>
        <v>#REF!</v>
      </c>
      <c r="D62" s="106" t="e">
        <f>#REF!</f>
        <v>#REF!</v>
      </c>
      <c r="E62" s="107">
        <f>IF(ISERROR(C62/D62),0,(C62/D62))</f>
        <v>0</v>
      </c>
      <c r="F62" s="108" t="e">
        <f>#REF!</f>
        <v>#REF!</v>
      </c>
      <c r="G62" s="108" t="e">
        <f>#REF!</f>
        <v>#REF!</v>
      </c>
      <c r="H62" s="107">
        <f>IF(ISERROR(F62/G62),0,(F62/G62))</f>
        <v>0</v>
      </c>
    </row>
  </sheetData>
  <mergeCells count="10">
    <mergeCell ref="A47:H47"/>
    <mergeCell ref="A53:H53"/>
    <mergeCell ref="A40:H40"/>
    <mergeCell ref="A34:H34"/>
    <mergeCell ref="A28:H28"/>
    <mergeCell ref="B1:H1"/>
    <mergeCell ref="B7:H7"/>
    <mergeCell ref="B13:H13"/>
    <mergeCell ref="B14:H14"/>
    <mergeCell ref="B21:H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Gráficos</vt:lpstr>
      </vt:variant>
      <vt:variant>
        <vt:i4>1</vt:i4>
      </vt:variant>
    </vt:vector>
  </HeadingPairs>
  <TitlesOfParts>
    <vt:vector size="12" baseType="lpstr">
      <vt:lpstr>Marco Estrategico</vt:lpstr>
      <vt:lpstr>Graficos- MARZO</vt:lpstr>
      <vt:lpstr>Graficos- ABRIL </vt:lpstr>
      <vt:lpstr>Graficos- Mayo</vt:lpstr>
      <vt:lpstr>Graficos- Junio </vt:lpstr>
      <vt:lpstr>Graficos- Julio </vt:lpstr>
      <vt:lpstr>Graficos- Agosto </vt:lpstr>
      <vt:lpstr>Graficos- Septiembre</vt:lpstr>
      <vt:lpstr>Resumen</vt:lpstr>
      <vt:lpstr>PIC 2023</vt:lpstr>
      <vt:lpstr>Hoja1</vt:lpstr>
      <vt:lpstr>Gráfico1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 Romero Guio</dc:creator>
  <cp:lastModifiedBy>Gina Paola Buitrago Ovalle</cp:lastModifiedBy>
  <cp:lastPrinted>2020-01-15T20:36:09Z</cp:lastPrinted>
  <dcterms:created xsi:type="dcterms:W3CDTF">2015-12-04T15:57:31Z</dcterms:created>
  <dcterms:modified xsi:type="dcterms:W3CDTF">2023-09-08T16:08:21Z</dcterms:modified>
</cp:coreProperties>
</file>